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cwhalen/Downloads/"/>
    </mc:Choice>
  </mc:AlternateContent>
  <xr:revisionPtr revIDLastSave="0" documentId="13_ncr:1_{34B65C6C-0FF6-3C4B-AF44-848E503EFD58}" xr6:coauthVersionLast="46" xr6:coauthVersionMax="46" xr10:uidLastSave="{00000000-0000-0000-0000-000000000000}"/>
  <bookViews>
    <workbookView xWindow="0" yWindow="460" windowWidth="28800" windowHeight="16420" activeTab="7" xr2:uid="{00000000-000D-0000-FFFF-FFFF00000000}"/>
  </bookViews>
  <sheets>
    <sheet name="Please Add to Box" sheetId="1" r:id="rId1"/>
    <sheet name="Recovered_Sheet1" sheetId="2" state="hidden" r:id="rId2"/>
    <sheet name="Rasoa Simiyu" sheetId="3" state="hidden" r:id="rId3"/>
    <sheet name="John Otieno" sheetId="4" state="hidden" r:id="rId4"/>
    <sheet name="Q&amp;A" sheetId="5" state="hidden" r:id="rId5"/>
    <sheet name="Annotator 1" sheetId="6" r:id="rId6"/>
    <sheet name="Annotator 2" sheetId="7" r:id="rId7"/>
    <sheet name="Annotator 3" sheetId="8" r:id="rId8"/>
    <sheet name="Feedback" sheetId="9" r:id="rId9"/>
    <sheet name="qa team training" sheetId="10" r:id="rId10"/>
    <sheet name="Latest Feedback 23" sheetId="11" state="hidden" r:id="rId11"/>
    <sheet name="Client Feedback (Recovery)" sheetId="12" state="hidden" r:id="rId12"/>
    <sheet name="Latest Astraea Feedback (22)" sheetId="13" state="hidden" r:id="rId13"/>
    <sheet name="Cement Plants Processed Per Day" sheetId="14" state="hidden" r:id="rId14"/>
    <sheet name="CSV templates" sheetId="15" state="hidden" r:id="rId15"/>
    <sheet name="Latest Astraea Feedback (22) - " sheetId="16" state="hidden" r:id="rId16"/>
    <sheet name="Throughput Dashboard" sheetId="17" state="hidden" r:id="rId17"/>
    <sheet name="Latest Feedback 23 -1 " sheetId="18" state="hidden" r:id="rId18"/>
  </sheets>
  <definedNames>
    <definedName name="_xlnm._FilterDatabase" localSheetId="8" hidden="1">Feedback!$H$1:$H$1000</definedName>
    <definedName name="Z_03CE38C8_1E03_482D_B2CC_B8AFD60D675A_.wvu.FilterData" localSheetId="5" hidden="1">'Annotator 1'!$A$1:$H$294</definedName>
    <definedName name="Z_03CE38C8_1E03_482D_B2CC_B8AFD60D675A_.wvu.FilterData" localSheetId="6" hidden="1">'Annotator 2'!$A$1:$H$294</definedName>
    <definedName name="Z_03CE38C8_1E03_482D_B2CC_B8AFD60D675A_.wvu.FilterData" localSheetId="7" hidden="1">'Annotator 3'!$A$1:$H$294</definedName>
    <definedName name="Z_07BA7CB2_65B5_48F6_8693_D0C4E4277B23_.wvu.FilterData" localSheetId="5" hidden="1">'Annotator 1'!$A$55:$H$294</definedName>
    <definedName name="Z_07BA7CB2_65B5_48F6_8693_D0C4E4277B23_.wvu.FilterData" localSheetId="6" hidden="1">'Annotator 2'!$A$1:$H$294</definedName>
    <definedName name="Z_07BA7CB2_65B5_48F6_8693_D0C4E4277B23_.wvu.FilterData" localSheetId="7" hidden="1">'Annotator 3'!$A$1:$H$294</definedName>
    <definedName name="Z_173FCA11_25DA_4539_A986_7EA12E3207B7_.wvu.FilterData" localSheetId="5" hidden="1">'Annotator 1'!$A$1:$H$294</definedName>
    <definedName name="Z_173FCA11_25DA_4539_A986_7EA12E3207B7_.wvu.FilterData" localSheetId="6" hidden="1">'Annotator 2'!$D$1:$D$294</definedName>
    <definedName name="Z_173FCA11_25DA_4539_A986_7EA12E3207B7_.wvu.FilterData" localSheetId="7" hidden="1">'Annotator 3'!$A$1:$H$294</definedName>
    <definedName name="Z_1CA5D23D_618B_47B3_B77E_8941DB797D3D_.wvu.FilterData" localSheetId="5" hidden="1">'Annotator 1'!$E$2:$E$198</definedName>
    <definedName name="Z_1CA5D23D_618B_47B3_B77E_8941DB797D3D_.wvu.FilterData" localSheetId="6" hidden="1">'Annotator 2'!$E$4:$E$48</definedName>
    <definedName name="Z_1CA5D23D_618B_47B3_B77E_8941DB797D3D_.wvu.FilterData" localSheetId="7" hidden="1">'Annotator 3'!$A$1:$H$294</definedName>
    <definedName name="Z_2053E87C_3120_45B0_A5DB_ABC7A3771B64_.wvu.FilterData" localSheetId="5" hidden="1">'Annotator 1'!$A$1:$H$294</definedName>
    <definedName name="Z_2053E87C_3120_45B0_A5DB_ABC7A3771B64_.wvu.FilterData" localSheetId="6" hidden="1">'Annotator 2'!$A$1:$H$294</definedName>
    <definedName name="Z_2053E87C_3120_45B0_A5DB_ABC7A3771B64_.wvu.FilterData" localSheetId="7" hidden="1">'Annotator 3'!$A$1:$H$294</definedName>
    <definedName name="Z_2CF87184_75B9_48E5_A7AF_68B23A9A2DFF_.wvu.FilterData" localSheetId="5" hidden="1">'Annotator 1'!$A$1:$H$294</definedName>
    <definedName name="Z_2CF87184_75B9_48E5_A7AF_68B23A9A2DFF_.wvu.FilterData" localSheetId="6" hidden="1">'Annotator 2'!$A$1:$H$294</definedName>
    <definedName name="Z_2CF87184_75B9_48E5_A7AF_68B23A9A2DFF_.wvu.FilterData" localSheetId="7" hidden="1">'Annotator 3'!$A$1:$H$294</definedName>
    <definedName name="Z_3F6D7D18_9C9C_4006_A9F8_145D0001CBD0_.wvu.FilterData" localSheetId="5" hidden="1">'Annotator 1'!$A$1:$H$294</definedName>
    <definedName name="Z_3F6D7D18_9C9C_4006_A9F8_145D0001CBD0_.wvu.FilterData" localSheetId="6" hidden="1">'Annotator 2'!$A$1:$H$294</definedName>
    <definedName name="Z_3F6D7D18_9C9C_4006_A9F8_145D0001CBD0_.wvu.FilterData" localSheetId="7" hidden="1">'Annotator 3'!$A$1:$H$294</definedName>
    <definedName name="Z_4BB9493B_62F8_4309_9191_65B28BBF099A_.wvu.FilterData" localSheetId="5" hidden="1">'Annotator 1'!$A$1:$H$294</definedName>
    <definedName name="Z_4BB9493B_62F8_4309_9191_65B28BBF099A_.wvu.FilterData" localSheetId="6" hidden="1">'Annotator 2'!$A$1:$H$294</definedName>
    <definedName name="Z_4BB9493B_62F8_4309_9191_65B28BBF099A_.wvu.FilterData" localSheetId="7" hidden="1">'Annotator 3'!$F$1:$F$294</definedName>
    <definedName name="Z_4EB496E8_75AD_4B11_ACA6_C8E7D26A9E72_.wvu.FilterData" localSheetId="5" hidden="1">'Annotator 1'!$A$1:$H$294</definedName>
    <definedName name="Z_4EB496E8_75AD_4B11_ACA6_C8E7D26A9E72_.wvu.FilterData" localSheetId="6" hidden="1">'Annotator 2'!$A$1:$H$294</definedName>
    <definedName name="Z_4EB496E8_75AD_4B11_ACA6_C8E7D26A9E72_.wvu.FilterData" localSheetId="7" hidden="1">'Annotator 3'!$A$1:$H$294</definedName>
    <definedName name="Z_4EB496E8_75AD_4B11_ACA6_C8E7D26A9E72_.wvu.FilterData" localSheetId="10" hidden="1">'Latest Feedback 23'!$A$1:$H$109</definedName>
    <definedName name="Z_4F5211B8_1213_4B28_8F88_50211F7A0B8D_.wvu.FilterData" localSheetId="5" hidden="1">'Annotator 1'!$E$2:$E$294</definedName>
    <definedName name="Z_4F5211B8_1213_4B28_8F88_50211F7A0B8D_.wvu.FilterData" localSheetId="6" hidden="1">'Annotator 2'!$A$1:$H$294</definedName>
    <definedName name="Z_4F5211B8_1213_4B28_8F88_50211F7A0B8D_.wvu.FilterData" localSheetId="7" hidden="1">'Annotator 3'!$A$1:$H$294</definedName>
    <definedName name="Z_622FA6A8_DF1F_44BB_BAB1_467BBA3236F1_.wvu.FilterData" localSheetId="5" hidden="1">'Annotator 1'!$D$1:$D$261</definedName>
    <definedName name="Z_622FA6A8_DF1F_44BB_BAB1_467BBA3236F1_.wvu.FilterData" localSheetId="6" hidden="1">'Annotator 2'!$A$1:$H$294</definedName>
    <definedName name="Z_622FA6A8_DF1F_44BB_BAB1_467BBA3236F1_.wvu.FilterData" localSheetId="7" hidden="1">'Annotator 3'!$A$1:$H$294</definedName>
    <definedName name="Z_68DAEF02_392D_4B70_8D02_69C21D239C3E_.wvu.FilterData" localSheetId="5" hidden="1">'Annotator 1'!$A$1:$H$294</definedName>
    <definedName name="Z_68DAEF02_392D_4B70_8D02_69C21D239C3E_.wvu.FilterData" localSheetId="7" hidden="1">'Annotator 3'!$A$1:$H$294</definedName>
    <definedName name="Z_6B2BB9F1_8C42_476B_A227_72CA19F75410_.wvu.FilterData" localSheetId="5" hidden="1">'Annotator 1'!$A$1:$H$294</definedName>
    <definedName name="Z_6B2BB9F1_8C42_476B_A227_72CA19F75410_.wvu.FilterData" localSheetId="6" hidden="1">'Annotator 2'!$A$1:$H$294</definedName>
    <definedName name="Z_6B2BB9F1_8C42_476B_A227_72CA19F75410_.wvu.FilterData" localSheetId="7" hidden="1">'Annotator 3'!$A$1:$H$294</definedName>
    <definedName name="Z_70D3BBF3_4640_4559_811B_85C03299AFED_.wvu.FilterData" localSheetId="5" hidden="1">'Annotator 1'!$A$1:$H$294</definedName>
    <definedName name="Z_70D3BBF3_4640_4559_811B_85C03299AFED_.wvu.FilterData" localSheetId="6" hidden="1">'Annotator 2'!$A$1:$H$294</definedName>
    <definedName name="Z_70D3BBF3_4640_4559_811B_85C03299AFED_.wvu.FilterData" localSheetId="7" hidden="1">'Annotator 3'!$A$1:$H$294</definedName>
    <definedName name="Z_74F791EC_E4E6_470D_8412_D1BF12F369C7_.wvu.FilterData" localSheetId="5" hidden="1">'Annotator 1'!$A$1:$H$294</definedName>
    <definedName name="Z_74F791EC_E4E6_470D_8412_D1BF12F369C7_.wvu.FilterData" localSheetId="6" hidden="1">'Annotator 2'!$A$1:$H$294</definedName>
    <definedName name="Z_74F791EC_E4E6_470D_8412_D1BF12F369C7_.wvu.FilterData" localSheetId="7" hidden="1">'Annotator 3'!$A$1:$H$294</definedName>
    <definedName name="Z_74F791EC_E4E6_470D_8412_D1BF12F369C7_.wvu.FilterData" localSheetId="11" hidden="1">'Client Feedback (Recovery)'!$A$1:$D$233</definedName>
    <definedName name="Z_74F791EC_E4E6_470D_8412_D1BF12F369C7_.wvu.FilterData" localSheetId="12" hidden="1">'Latest Astraea Feedback (22)'!$C$1:$C$494</definedName>
    <definedName name="Z_74F791EC_E4E6_470D_8412_D1BF12F369C7_.wvu.FilterData" localSheetId="15" hidden="1">'Latest Astraea Feedback (22) - '!$A$1:$B$294</definedName>
    <definedName name="Z_74F791EC_E4E6_470D_8412_D1BF12F369C7_.wvu.FilterData" localSheetId="10" hidden="1">'Latest Feedback 23'!$A$1:$H$109</definedName>
    <definedName name="Z_74F791EC_E4E6_470D_8412_D1BF12F369C7_.wvu.FilterData" localSheetId="4" hidden="1">'Q&amp;A'!$A$1:$H$21</definedName>
    <definedName name="Z_7B082E31_6D61_47ED_B5BC_7BCD69F26EBB_.wvu.FilterData" localSheetId="5" hidden="1">'Annotator 1'!$A$1:$H$294</definedName>
    <definedName name="Z_7B082E31_6D61_47ED_B5BC_7BCD69F26EBB_.wvu.FilterData" localSheetId="6" hidden="1">'Annotator 2'!$A$1:$H$294</definedName>
    <definedName name="Z_7B082E31_6D61_47ED_B5BC_7BCD69F26EBB_.wvu.FilterData" localSheetId="7" hidden="1">'Annotator 3'!$A$1:$H$294</definedName>
    <definedName name="Z_8096D668_7583_4F97_9D22_E4C9C7435F1F_.wvu.FilterData" localSheetId="5" hidden="1">'Annotator 1'!$A$1:$H$294</definedName>
    <definedName name="Z_8096D668_7583_4F97_9D22_E4C9C7435F1F_.wvu.FilterData" localSheetId="6" hidden="1">'Annotator 2'!$A$1:$H$294</definedName>
    <definedName name="Z_8096D668_7583_4F97_9D22_E4C9C7435F1F_.wvu.FilterData" localSheetId="7" hidden="1">'Annotator 3'!$A$1:$H$294</definedName>
    <definedName name="Z_8096D668_7583_4F97_9D22_E4C9C7435F1F_.wvu.FilterData" localSheetId="10" hidden="1">'Latest Feedback 23'!$A$1:$H$109</definedName>
    <definedName name="Z_91F07D5D_BEC5_471A_8205_F2100194E359_.wvu.FilterData" localSheetId="5" hidden="1">'Annotator 1'!$A$1:$H$294</definedName>
    <definedName name="Z_91F07D5D_BEC5_471A_8205_F2100194E359_.wvu.FilterData" localSheetId="6" hidden="1">'Annotator 2'!$A$1:$H$294</definedName>
    <definedName name="Z_91F07D5D_BEC5_471A_8205_F2100194E359_.wvu.FilterData" localSheetId="7" hidden="1">'Annotator 3'!$A$1:$H$294</definedName>
    <definedName name="Z_94C2DE52_EDAD_4B62_816C_C23659202800_.wvu.FilterData" localSheetId="5" hidden="1">'Annotator 1'!$A$1:$H$294</definedName>
    <definedName name="Z_94C2DE52_EDAD_4B62_816C_C23659202800_.wvu.FilterData" localSheetId="7" hidden="1">'Annotator 3'!$A$1:$H$294</definedName>
    <definedName name="Z_A1743BC5_39D2_4CFF_85C5_6344387FDEB0_.wvu.FilterData" localSheetId="5" hidden="1">'Annotator 1'!$A$1:$H$294</definedName>
    <definedName name="Z_A1743BC5_39D2_4CFF_85C5_6344387FDEB0_.wvu.FilterData" localSheetId="6" hidden="1">'Annotator 2'!$A$1:$H$294</definedName>
    <definedName name="Z_A1743BC5_39D2_4CFF_85C5_6344387FDEB0_.wvu.FilterData" localSheetId="7" hidden="1">'Annotator 3'!$A$1:$H$294</definedName>
    <definedName name="Z_A45F4E71_7220_4032_88A3_015DF5FAA4C6_.wvu.FilterData" localSheetId="5" hidden="1">'Annotator 1'!$A$1:$H$294</definedName>
    <definedName name="Z_A45F4E71_7220_4032_88A3_015DF5FAA4C6_.wvu.FilterData" localSheetId="6" hidden="1">'Annotator 2'!$A$1:$H$294</definedName>
    <definedName name="Z_A45F4E71_7220_4032_88A3_015DF5FAA4C6_.wvu.FilterData" localSheetId="7" hidden="1">'Annotator 3'!$A$1:$H$294</definedName>
    <definedName name="Z_ABCB99D6_7D52_4FE1_A791_D113596E2D1F_.wvu.FilterData" localSheetId="5" hidden="1">'Annotator 1'!$A$1:$H$294</definedName>
    <definedName name="Z_ABCB99D6_7D52_4FE1_A791_D113596E2D1F_.wvu.FilterData" localSheetId="6" hidden="1">'Annotator 2'!$A$1:$H$294</definedName>
    <definedName name="Z_ABCB99D6_7D52_4FE1_A791_D113596E2D1F_.wvu.FilterData" localSheetId="7" hidden="1">'Annotator 3'!$A$1:$H$294</definedName>
    <definedName name="Z_B6237027_F652_4736_B265_20C5A7F8B02F_.wvu.FilterData" localSheetId="5" hidden="1">'Annotator 1'!$A$1:$H$294</definedName>
    <definedName name="Z_B6237027_F652_4736_B265_20C5A7F8B02F_.wvu.FilterData" localSheetId="6" hidden="1">'Annotator 2'!$A$1:$H$294</definedName>
    <definedName name="Z_B6237027_F652_4736_B265_20C5A7F8B02F_.wvu.FilterData" localSheetId="7" hidden="1">'Annotator 3'!$A$1:$H$294</definedName>
    <definedName name="Z_BE953DE2_92B3_45BC_BE79_C0BA5C95E161_.wvu.FilterData" localSheetId="5" hidden="1">'Annotator 1'!$A$1:$H$294</definedName>
    <definedName name="Z_BE953DE2_92B3_45BC_BE79_C0BA5C95E161_.wvu.FilterData" localSheetId="6" hidden="1">'Annotator 2'!$A$1:$H$294</definedName>
    <definedName name="Z_BE953DE2_92B3_45BC_BE79_C0BA5C95E161_.wvu.FilterData" localSheetId="7" hidden="1">'Annotator 3'!$A$1:$H$294</definedName>
    <definedName name="Z_CC7F0A1D_3642_40CA_AC6D_21B6FCA773AD_.wvu.FilterData" localSheetId="5" hidden="1">'Annotator 1'!$A$1:$H$294</definedName>
    <definedName name="Z_CC7F0A1D_3642_40CA_AC6D_21B6FCA773AD_.wvu.FilterData" localSheetId="7" hidden="1">'Annotator 3'!$A$1:$H$294</definedName>
    <definedName name="Z_D22BEE1F_21DB_48C2_975E_7E4B79CE9219_.wvu.FilterData" localSheetId="5" hidden="1">'Annotator 1'!$A$1:$H$294</definedName>
    <definedName name="Z_D22BEE1F_21DB_48C2_975E_7E4B79CE9219_.wvu.FilterData" localSheetId="6" hidden="1">'Annotator 2'!$A$1:$H$294</definedName>
    <definedName name="Z_D22BEE1F_21DB_48C2_975E_7E4B79CE9219_.wvu.FilterData" localSheetId="7" hidden="1">'Annotator 3'!$A$1:$H$294</definedName>
    <definedName name="Z_D82A62B9_DE06_4E0E_A30B_13C8B4397153_.wvu.FilterData" localSheetId="5" hidden="1">'Annotator 1'!$A$1:$H$294</definedName>
    <definedName name="Z_D82A62B9_DE06_4E0E_A30B_13C8B4397153_.wvu.FilterData" localSheetId="6" hidden="1">'Annotator 2'!$A$1:$H$294</definedName>
    <definedName name="Z_D82A62B9_DE06_4E0E_A30B_13C8B4397153_.wvu.FilterData" localSheetId="7" hidden="1">'Annotator 3'!$A$1:$H$294</definedName>
    <definedName name="Z_D82A62B9_DE06_4E0E_A30B_13C8B4397153_.wvu.FilterData" localSheetId="10" hidden="1">'Latest Feedback 23'!$A$1:$H$109</definedName>
    <definedName name="Z_E1D333C5_548C_48D4_937D_3C61B930B050_.wvu.FilterData" localSheetId="5" hidden="1">'Annotator 1'!$A$1:$H$294</definedName>
    <definedName name="Z_E1D333C5_548C_48D4_937D_3C61B930B050_.wvu.FilterData" localSheetId="6" hidden="1">'Annotator 2'!$A$1:$H$294</definedName>
    <definedName name="Z_E1D333C5_548C_48D4_937D_3C61B930B050_.wvu.FilterData" localSheetId="7" hidden="1">'Annotator 3'!$A$1:$H$294</definedName>
    <definedName name="Z_E1D333C5_548C_48D4_937D_3C61B930B050_.wvu.FilterData" localSheetId="11" hidden="1">'Client Feedback (Recovery)'!$A$1:$D$233</definedName>
    <definedName name="Z_E1D333C5_548C_48D4_937D_3C61B930B050_.wvu.FilterData" localSheetId="12" hidden="1">'Latest Astraea Feedback (22)'!$A$1:$C$294</definedName>
    <definedName name="Z_E1D333C5_548C_48D4_937D_3C61B930B050_.wvu.FilterData" localSheetId="15" hidden="1">'Latest Astraea Feedback (22) - '!$A$1:$B$294</definedName>
    <definedName name="Z_E1D333C5_548C_48D4_937D_3C61B930B050_.wvu.FilterData" localSheetId="10" hidden="1">'Latest Feedback 23'!$A$1:$H$109</definedName>
    <definedName name="Z_E1D333C5_548C_48D4_937D_3C61B930B050_.wvu.FilterData" localSheetId="4" hidden="1">'Q&amp;A'!$A$1:$H$21</definedName>
    <definedName name="Z_E1D333C5_548C_48D4_937D_3C61B930B050_.wvu.FilterData" localSheetId="9" hidden="1">'qa team training'!$A$1:$Z$294</definedName>
    <definedName name="Z_E4AF6B6D_6094_4834_8903_9A3E4DE03A11_.wvu.FilterData" localSheetId="5" hidden="1">'Annotator 1'!$A$1:$H$294</definedName>
    <definedName name="Z_E4AF6B6D_6094_4834_8903_9A3E4DE03A11_.wvu.FilterData" localSheetId="6" hidden="1">'Annotator 2'!$A$1:$H$215</definedName>
    <definedName name="Z_E4AF6B6D_6094_4834_8903_9A3E4DE03A11_.wvu.FilterData" localSheetId="7" hidden="1">'Annotator 3'!$A$1:$H$294</definedName>
    <definedName name="Z_E8426C47_53E9_4425_9D7C_435E4304FB2B_.wvu.FilterData" localSheetId="7" hidden="1">'Annotator 3'!$A$1:$H$294</definedName>
    <definedName name="Z_EA4AA373_1573_4CB5_8D2D_DB2057682497_.wvu.FilterData" localSheetId="5" hidden="1">'Annotator 1'!$A$1:$H$294</definedName>
    <definedName name="Z_EA4AA373_1573_4CB5_8D2D_DB2057682497_.wvu.FilterData" localSheetId="6" hidden="1">'Annotator 2'!$A$1:$H$294</definedName>
    <definedName name="Z_EA4AA373_1573_4CB5_8D2D_DB2057682497_.wvu.FilterData" localSheetId="7" hidden="1">'Annotator 3'!$A$1:$H$294</definedName>
  </definedNames>
  <calcPr calcId="191029"/>
  <customWorkbookViews>
    <customWorkbookView name="Filter 1" guid="{E1D333C5-548C-48D4-937D-3C61B930B050}" maximized="1" windowWidth="0" windowHeight="0" activeSheetId="0"/>
    <customWorkbookView name="Filter 3" guid="{D82A62B9-DE06-4E0E-A30B-13C8B4397153}" maximized="1" windowWidth="0" windowHeight="0" activeSheetId="0"/>
    <customWorkbookView name="Filter 2" guid="{74F791EC-E4E6-470D-8412-D1BF12F369C7}" maximized="1" windowWidth="0" windowHeight="0" activeSheetId="0"/>
    <customWorkbookView name="Filter 5" guid="{4EB496E8-75AD-4B11-ACA6-C8E7D26A9E72}" maximized="1" windowWidth="0" windowHeight="0" activeSheetId="0"/>
    <customWorkbookView name="Filter 4" guid="{8096D668-7583-4F97-9D22-E4C9C7435F1F}" maximized="1" windowWidth="0" windowHeight="0" activeSheetId="0"/>
    <customWorkbookView name="Filter 7" guid="{68DAEF02-392D-4B70-8D02-69C21D239C3E}" maximized="1" windowWidth="0" windowHeight="0" activeSheetId="0"/>
    <customWorkbookView name="Filter 6" guid="{94C2DE52-EDAD-4B62-816C-C23659202800}" maximized="1" windowWidth="0" windowHeight="0" activeSheetId="0"/>
    <customWorkbookView name="Filter 9" guid="{70D3BBF3-4640-4559-811B-85C03299AFED}" maximized="1" windowWidth="0" windowHeight="0" activeSheetId="0"/>
    <customWorkbookView name="Filter 21" guid="{B6237027-F652-4736-B265-20C5A7F8B02F}" maximized="1" windowWidth="0" windowHeight="0" activeSheetId="0"/>
    <customWorkbookView name="Filter 20" guid="{1CA5D23D-618B-47B3-B77E-8941DB797D3D}" maximized="1" windowWidth="0" windowHeight="0" activeSheetId="0"/>
    <customWorkbookView name="Filter 8" guid="{2053E87C-3120-45B0-A5DB-ABC7A3771B64}" maximized="1" windowWidth="0" windowHeight="0" activeSheetId="0"/>
    <customWorkbookView name="Filter 29" guid="{EA4AA373-1573-4CB5-8D2D-DB2057682497}" maximized="1" windowWidth="0" windowHeight="0" activeSheetId="0"/>
    <customWorkbookView name="Filter 28" guid="{6B2BB9F1-8C42-476B-A227-72CA19F75410}" maximized="1" windowWidth="0" windowHeight="0" activeSheetId="0"/>
    <customWorkbookView name="Filter 27" guid="{07BA7CB2-65B5-48F6-8693-D0C4E4277B23}" maximized="1" windowWidth="0" windowHeight="0" activeSheetId="0"/>
    <customWorkbookView name="Filter 26" guid="{622FA6A8-DF1F-44BB-BAB1-467BBA3236F1}" maximized="1" windowWidth="0" windowHeight="0" activeSheetId="0"/>
    <customWorkbookView name="Filter 25" guid="{BE953DE2-92B3-45BC-BE79-C0BA5C95E161}" maximized="1" windowWidth="0" windowHeight="0" activeSheetId="0"/>
    <customWorkbookView name="Filter 24" guid="{E4AF6B6D-6094-4834-8903-9A3E4DE03A11}" maximized="1" windowWidth="0" windowHeight="0" activeSheetId="0"/>
    <customWorkbookView name="Filter 23" guid="{173FCA11-25DA-4539-A986-7EA12E3207B7}" maximized="1" windowWidth="0" windowHeight="0" activeSheetId="0"/>
    <customWorkbookView name="Filter 22" guid="{4F5211B8-1213-4B28-8F88-50211F7A0B8D}" maximized="1" windowWidth="0" windowHeight="0" activeSheetId="0"/>
    <customWorkbookView name="Filter 19" guid="{7B082E31-6D61-47ED-B5BC-7BCD69F26EBB}" maximized="1" windowWidth="0" windowHeight="0" activeSheetId="0"/>
    <customWorkbookView name="Filter 10" guid="{03CE38C8-1E03-482D-B2CC-B8AFD60D675A}" maximized="1" windowWidth="0" windowHeight="0" activeSheetId="0"/>
    <customWorkbookView name="Filter 31" guid="{E8426C47-53E9-4425-9D7C-435E4304FB2B}" maximized="1" windowWidth="0" windowHeight="0" activeSheetId="0"/>
    <customWorkbookView name="Filter 30" guid="{CC7F0A1D-3642-40CA-AC6D-21B6FCA773AD}" maximized="1" windowWidth="0" windowHeight="0" activeSheetId="0"/>
    <customWorkbookView name="Filter 18" guid="{3F6D7D18-9C9C-4006-A9F8-145D0001CBD0}" maximized="1" windowWidth="0" windowHeight="0" activeSheetId="0"/>
    <customWorkbookView name="Filter 17" guid="{91F07D5D-BEC5-471A-8205-F2100194E359}" maximized="1" windowWidth="0" windowHeight="0" activeSheetId="0"/>
    <customWorkbookView name="Filter 16" guid="{ABCB99D6-7D52-4FE1-A791-D113596E2D1F}" maximized="1" windowWidth="0" windowHeight="0" activeSheetId="0"/>
    <customWorkbookView name="Filter 15" guid="{A1743BC5-39D2-4CFF-85C5-6344387FDEB0}" maximized="1" windowWidth="0" windowHeight="0" activeSheetId="0"/>
    <customWorkbookView name="Filter 14" guid="{2CF87184-75B9-48E5-A7AF-68B23A9A2DFF}" maximized="1" windowWidth="0" windowHeight="0" activeSheetId="0"/>
    <customWorkbookView name="Filter 13" guid="{4BB9493B-62F8-4309-9191-65B28BBF099A}" maximized="1" windowWidth="0" windowHeight="0" activeSheetId="0"/>
    <customWorkbookView name="Filter 12" guid="{D22BEE1F-21DB-48C2-975E-7E4B79CE9219}" maximized="1" windowWidth="0" windowHeight="0" activeSheetId="0"/>
    <customWorkbookView name="Filter 11" guid="{A45F4E71-7220-4032-88A3-015DF5FAA4C6}"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22" roundtripDataSignature="AMtx7mjyB8iUTrsvkt2V1LpRyrfeI5ZbUw=="/>
    </ext>
  </extLst>
</workbook>
</file>

<file path=xl/calcChain.xml><?xml version="1.0" encoding="utf-8"?>
<calcChain xmlns="http://schemas.openxmlformats.org/spreadsheetml/2006/main">
  <c r="B80" i="17" l="1"/>
  <c r="A80" i="17"/>
  <c r="B79" i="17"/>
  <c r="A79" i="17"/>
  <c r="B78" i="17"/>
  <c r="A78" i="17"/>
  <c r="B77" i="17"/>
  <c r="A77" i="17"/>
  <c r="B76" i="17"/>
  <c r="A76" i="17"/>
  <c r="B75" i="17"/>
  <c r="A75" i="17"/>
  <c r="B74" i="17"/>
  <c r="A74" i="17"/>
  <c r="B73" i="17"/>
  <c r="A73" i="17"/>
  <c r="B72" i="17"/>
  <c r="A72" i="17"/>
  <c r="B71" i="17"/>
  <c r="A71" i="17"/>
  <c r="B70" i="17"/>
  <c r="A70" i="17"/>
  <c r="B69" i="17"/>
  <c r="A69" i="17"/>
  <c r="B68" i="17"/>
  <c r="A68" i="17"/>
  <c r="B67" i="17"/>
  <c r="A67" i="17"/>
  <c r="B66" i="17"/>
  <c r="A66" i="17"/>
  <c r="B65" i="17"/>
  <c r="A65" i="17"/>
  <c r="B64" i="17"/>
  <c r="A64" i="17"/>
  <c r="B63" i="17"/>
  <c r="A63" i="17"/>
  <c r="B62" i="17"/>
  <c r="A62" i="17"/>
  <c r="B61" i="17"/>
  <c r="A61" i="17"/>
  <c r="B60" i="17"/>
  <c r="A60" i="17"/>
  <c r="B59" i="17"/>
  <c r="A59" i="17"/>
  <c r="B58" i="17"/>
  <c r="A58" i="17"/>
  <c r="B57" i="17"/>
  <c r="A57" i="17"/>
  <c r="B56" i="17"/>
  <c r="A56" i="17"/>
  <c r="B55" i="17"/>
  <c r="A55" i="17"/>
  <c r="B54" i="17"/>
  <c r="A54" i="17"/>
  <c r="B53" i="17"/>
  <c r="A53" i="17"/>
  <c r="B52" i="17"/>
  <c r="A52" i="17"/>
  <c r="B51" i="17"/>
  <c r="A51" i="17"/>
  <c r="B50" i="17"/>
  <c r="A50" i="17"/>
  <c r="B49" i="17"/>
  <c r="A49" i="17"/>
  <c r="B48" i="17"/>
  <c r="A48" i="17"/>
  <c r="B47" i="17"/>
  <c r="A47" i="17"/>
  <c r="B46" i="17"/>
  <c r="A46" i="17"/>
  <c r="B45" i="17"/>
  <c r="A45" i="17"/>
  <c r="B44" i="17"/>
  <c r="A44" i="17"/>
  <c r="B43" i="17"/>
  <c r="A43" i="17"/>
  <c r="B42" i="17"/>
  <c r="A42" i="17"/>
  <c r="B41" i="17"/>
  <c r="A41" i="17"/>
  <c r="B40" i="17"/>
  <c r="A40" i="17"/>
  <c r="B39" i="17"/>
  <c r="A39" i="17"/>
  <c r="B38" i="17"/>
  <c r="A38" i="17"/>
  <c r="B37" i="17"/>
  <c r="A37" i="17"/>
  <c r="B36" i="17"/>
  <c r="A36" i="17"/>
  <c r="B35" i="17"/>
  <c r="A35" i="17"/>
  <c r="B34" i="17"/>
  <c r="A34" i="17"/>
  <c r="B33" i="17"/>
  <c r="A33" i="17"/>
  <c r="B32" i="17"/>
  <c r="A32" i="17"/>
  <c r="B31" i="17"/>
  <c r="A31" i="17"/>
  <c r="B30" i="17"/>
  <c r="A30" i="17"/>
  <c r="B29" i="17"/>
  <c r="A29" i="17"/>
  <c r="B28" i="17"/>
  <c r="A28" i="17"/>
  <c r="B27" i="17"/>
  <c r="A27" i="17"/>
  <c r="B26" i="17"/>
  <c r="A26" i="17"/>
  <c r="B25" i="17"/>
  <c r="A25" i="17"/>
  <c r="B24" i="17"/>
  <c r="A24" i="17"/>
  <c r="B23" i="17"/>
  <c r="A23" i="17"/>
  <c r="B22" i="17"/>
  <c r="A22" i="17"/>
  <c r="B21" i="17"/>
  <c r="A21" i="17"/>
  <c r="B20" i="17"/>
  <c r="A20" i="17"/>
  <c r="F19" i="17"/>
  <c r="E19" i="17"/>
  <c r="B19" i="17"/>
  <c r="A19" i="17"/>
  <c r="F18" i="17"/>
  <c r="E18" i="17"/>
  <c r="B18" i="17"/>
  <c r="A18" i="17"/>
  <c r="F17" i="17"/>
  <c r="E17" i="17"/>
  <c r="B17" i="17"/>
  <c r="A17" i="17"/>
  <c r="F16" i="17"/>
  <c r="E16" i="17"/>
  <c r="B16" i="17"/>
  <c r="A16" i="17"/>
  <c r="F15" i="17"/>
  <c r="E15" i="17"/>
  <c r="B15" i="17"/>
  <c r="A15" i="17"/>
  <c r="F14" i="17"/>
  <c r="E14" i="17"/>
  <c r="B14" i="17"/>
  <c r="A14" i="17"/>
  <c r="F13" i="17"/>
  <c r="E13" i="17"/>
  <c r="B13" i="17"/>
  <c r="A13" i="17"/>
  <c r="F12" i="17"/>
  <c r="E12" i="17"/>
  <c r="B12" i="17"/>
  <c r="A12" i="17"/>
  <c r="F11" i="17"/>
  <c r="E11" i="17"/>
  <c r="B11" i="17"/>
  <c r="A11" i="17"/>
  <c r="F10" i="17"/>
  <c r="E10" i="17"/>
  <c r="B10" i="17"/>
  <c r="A10" i="17"/>
  <c r="F9" i="17"/>
  <c r="E9" i="17"/>
  <c r="B9" i="17"/>
  <c r="A9" i="17"/>
  <c r="F8" i="17"/>
  <c r="E8" i="17"/>
  <c r="B8" i="17"/>
  <c r="A8" i="17"/>
  <c r="J7" i="17"/>
  <c r="F7" i="17"/>
  <c r="E7" i="17"/>
  <c r="B7" i="17"/>
  <c r="A7" i="17"/>
  <c r="K7" i="17" s="1" a="1"/>
  <c r="K601" i="17" s="1"/>
  <c r="E1" i="17"/>
  <c r="F17" i="15"/>
  <c r="E17" i="15"/>
  <c r="G17" i="15" s="1"/>
  <c r="D17" i="15" s="1"/>
  <c r="C9" i="15"/>
  <c r="C8" i="15"/>
  <c r="C6" i="15"/>
  <c r="F2" i="15" s="1"/>
  <c r="E2" i="15"/>
  <c r="G2" i="15" s="1"/>
  <c r="D2" i="15" s="1"/>
  <c r="K24" i="14"/>
  <c r="J24" i="14"/>
  <c r="I24" i="14"/>
  <c r="H24" i="14"/>
  <c r="D24" i="14"/>
  <c r="C24" i="14"/>
  <c r="B23" i="14"/>
  <c r="B22" i="14"/>
  <c r="D21" i="14"/>
  <c r="B21" i="14"/>
  <c r="B20" i="14"/>
  <c r="B19" i="14"/>
  <c r="F18" i="14"/>
  <c r="B18" i="14" s="1"/>
  <c r="D18" i="14"/>
  <c r="E17" i="14"/>
  <c r="D17" i="14"/>
  <c r="B17" i="14"/>
  <c r="B16" i="14"/>
  <c r="G15" i="14"/>
  <c r="B15" i="14"/>
  <c r="B14" i="14"/>
  <c r="E13" i="14"/>
  <c r="D13" i="14"/>
  <c r="B13" i="14" s="1"/>
  <c r="B12" i="14"/>
  <c r="F11" i="14"/>
  <c r="E11" i="14"/>
  <c r="E24" i="14" s="1"/>
  <c r="D11" i="14"/>
  <c r="B11" i="14" s="1"/>
  <c r="G10" i="14"/>
  <c r="B10" i="14" s="1"/>
  <c r="E9" i="14"/>
  <c r="D9" i="14"/>
  <c r="B9" i="14"/>
  <c r="G8" i="14"/>
  <c r="F8" i="14"/>
  <c r="F24" i="14" s="1"/>
  <c r="E8" i="14"/>
  <c r="D8" i="14"/>
  <c r="B7" i="14"/>
  <c r="B6" i="14"/>
  <c r="G5" i="14"/>
  <c r="B5" i="14"/>
  <c r="G4" i="14"/>
  <c r="E4" i="14"/>
  <c r="G3" i="14"/>
  <c r="B3" i="14" s="1"/>
  <c r="G7" i="17" l="1" a="1"/>
  <c r="G1329" i="17" s="1"/>
  <c r="B4" i="14"/>
  <c r="G24" i="14"/>
  <c r="G25" i="14" s="1"/>
  <c r="G1361" i="17"/>
  <c r="G1353" i="17"/>
  <c r="G1345" i="17"/>
  <c r="G1337" i="17"/>
  <c r="G1321" i="17"/>
  <c r="G1297" i="17"/>
  <c r="G1289" i="17"/>
  <c r="G1281" i="17"/>
  <c r="G1273" i="17"/>
  <c r="G1257" i="17"/>
  <c r="G1233" i="17"/>
  <c r="G1225" i="17"/>
  <c r="G1217" i="17"/>
  <c r="G1209" i="17"/>
  <c r="G1193" i="17"/>
  <c r="G1376" i="17"/>
  <c r="G1368" i="17"/>
  <c r="G1360" i="17"/>
  <c r="G1352" i="17"/>
  <c r="G1336" i="17"/>
  <c r="G1312" i="17"/>
  <c r="G1304" i="17"/>
  <c r="G1296" i="17"/>
  <c r="G1288" i="17"/>
  <c r="G1272" i="17"/>
  <c r="G1248" i="17"/>
  <c r="G1240" i="17"/>
  <c r="G1232" i="17"/>
  <c r="G1224" i="17"/>
  <c r="G1208" i="17"/>
  <c r="G1382" i="17"/>
  <c r="G1372" i="17"/>
  <c r="G1362" i="17"/>
  <c r="G1350" i="17"/>
  <c r="G1330" i="17"/>
  <c r="G1298" i="17"/>
  <c r="G1286" i="17"/>
  <c r="G1276" i="17"/>
  <c r="G1266" i="17"/>
  <c r="G1244" i="17"/>
  <c r="G1212" i="17"/>
  <c r="G1202" i="17"/>
  <c r="G1190" i="17"/>
  <c r="G1181" i="17"/>
  <c r="G1165" i="17"/>
  <c r="G1141" i="17"/>
  <c r="G1133" i="17"/>
  <c r="G1125" i="17"/>
  <c r="G1117" i="17"/>
  <c r="G1101" i="17"/>
  <c r="G1077" i="17"/>
  <c r="G1069" i="17"/>
  <c r="G1061" i="17"/>
  <c r="G1053" i="17"/>
  <c r="G1037" i="17"/>
  <c r="G1013" i="17"/>
  <c r="G1005" i="17"/>
  <c r="G997" i="17"/>
  <c r="G989" i="17"/>
  <c r="G973" i="17"/>
  <c r="G949" i="17"/>
  <c r="G941" i="17"/>
  <c r="G933" i="17"/>
  <c r="G925" i="17"/>
  <c r="G909" i="17"/>
  <c r="G885" i="17"/>
  <c r="G877" i="17"/>
  <c r="G869" i="17"/>
  <c r="G861" i="17"/>
  <c r="G845" i="17"/>
  <c r="G821" i="17"/>
  <c r="G813" i="17"/>
  <c r="G805" i="17"/>
  <c r="G797" i="17"/>
  <c r="G781" i="17"/>
  <c r="G757" i="17"/>
  <c r="G749" i="17"/>
  <c r="G741" i="17"/>
  <c r="G733" i="17"/>
  <c r="G717" i="17"/>
  <c r="G693" i="17"/>
  <c r="G685" i="17"/>
  <c r="G677" i="17"/>
  <c r="G669" i="17"/>
  <c r="G653" i="17"/>
  <c r="G629" i="17"/>
  <c r="G621" i="17"/>
  <c r="G613" i="17"/>
  <c r="G605" i="17"/>
  <c r="G589" i="17"/>
  <c r="G565" i="17"/>
  <c r="G557" i="17"/>
  <c r="G549" i="17"/>
  <c r="G541" i="17"/>
  <c r="G525" i="17"/>
  <c r="G501" i="17"/>
  <c r="G493" i="17"/>
  <c r="G485" i="17"/>
  <c r="G477" i="17"/>
  <c r="G461" i="17"/>
  <c r="G1371" i="17"/>
  <c r="G1359" i="17"/>
  <c r="G1349" i="17"/>
  <c r="G1339" i="17"/>
  <c r="G1317" i="17"/>
  <c r="G1285" i="17"/>
  <c r="G1275" i="17"/>
  <c r="G1263" i="17"/>
  <c r="G1253" i="17"/>
  <c r="G1231" i="17"/>
  <c r="G1199" i="17"/>
  <c r="G1189" i="17"/>
  <c r="G1180" i="17"/>
  <c r="G1172" i="17"/>
  <c r="G1156" i="17"/>
  <c r="G1132" i="17"/>
  <c r="G1124" i="17"/>
  <c r="G1116" i="17"/>
  <c r="G1108" i="17"/>
  <c r="G1092" i="17"/>
  <c r="G1068" i="17"/>
  <c r="G1060" i="17"/>
  <c r="G1052" i="17"/>
  <c r="G1044" i="17"/>
  <c r="G1028" i="17"/>
  <c r="G1004" i="17"/>
  <c r="G996" i="17"/>
  <c r="G988" i="17"/>
  <c r="G980" i="17"/>
  <c r="G964" i="17"/>
  <c r="G940" i="17"/>
  <c r="G932" i="17"/>
  <c r="G924" i="17"/>
  <c r="G916" i="17"/>
  <c r="G900" i="17"/>
  <c r="G876" i="17"/>
  <c r="G868" i="17"/>
  <c r="G860" i="17"/>
  <c r="G852" i="17"/>
  <c r="G836" i="17"/>
  <c r="G812" i="17"/>
  <c r="G804" i="17"/>
  <c r="G796" i="17"/>
  <c r="G788" i="17"/>
  <c r="G772" i="17"/>
  <c r="G748" i="17"/>
  <c r="G740" i="17"/>
  <c r="G732" i="17"/>
  <c r="G724" i="17"/>
  <c r="G708" i="17"/>
  <c r="G684" i="17"/>
  <c r="G676" i="17"/>
  <c r="G668" i="17"/>
  <c r="G660" i="17"/>
  <c r="G644" i="17"/>
  <c r="G620" i="17"/>
  <c r="G612" i="17"/>
  <c r="G604" i="17"/>
  <c r="G596" i="17"/>
  <c r="G580" i="17"/>
  <c r="G556" i="17"/>
  <c r="G548" i="17"/>
  <c r="G540" i="17"/>
  <c r="G532" i="17"/>
  <c r="G516" i="17"/>
  <c r="G492" i="17"/>
  <c r="G484" i="17"/>
  <c r="G476" i="17"/>
  <c r="G468" i="17"/>
  <c r="G452" i="17"/>
  <c r="G1380" i="17"/>
  <c r="G1370" i="17"/>
  <c r="G1358" i="17"/>
  <c r="G1348" i="17"/>
  <c r="G1326" i="17"/>
  <c r="G1294" i="17"/>
  <c r="G1284" i="17"/>
  <c r="G1274" i="17"/>
  <c r="G1262" i="17"/>
  <c r="G1242" i="17"/>
  <c r="G1210" i="17"/>
  <c r="G1198" i="17"/>
  <c r="G1188" i="17"/>
  <c r="G1179" i="17"/>
  <c r="G1163" i="17"/>
  <c r="G1139" i="17"/>
  <c r="G1131" i="17"/>
  <c r="G1123" i="17"/>
  <c r="G1115" i="17"/>
  <c r="G1099" i="17"/>
  <c r="G1075" i="17"/>
  <c r="G1067" i="17"/>
  <c r="G1059" i="17"/>
  <c r="G1379" i="17"/>
  <c r="G1357" i="17"/>
  <c r="G1325" i="17"/>
  <c r="G1315" i="17"/>
  <c r="G1303" i="17"/>
  <c r="G1293" i="17"/>
  <c r="G1271" i="17"/>
  <c r="G1239" i="17"/>
  <c r="G1229" i="17"/>
  <c r="G1375" i="17"/>
  <c r="G1365" i="17"/>
  <c r="G1343" i="17"/>
  <c r="G1311" i="17"/>
  <c r="G1301" i="17"/>
  <c r="G1291" i="17"/>
  <c r="G1279" i="17"/>
  <c r="G1259" i="17"/>
  <c r="G1227" i="17"/>
  <c r="G1215" i="17"/>
  <c r="G1205" i="17"/>
  <c r="G1195" i="17"/>
  <c r="G1176" i="17"/>
  <c r="G1152" i="17"/>
  <c r="G1144" i="17"/>
  <c r="G1136" i="17"/>
  <c r="G1128" i="17"/>
  <c r="G1112" i="17"/>
  <c r="G1378" i="17"/>
  <c r="G1351" i="17"/>
  <c r="G1322" i="17"/>
  <c r="G1292" i="17"/>
  <c r="G1236" i="17"/>
  <c r="G1174" i="17"/>
  <c r="G1158" i="17"/>
  <c r="G1142" i="17"/>
  <c r="G1126" i="17"/>
  <c r="G1094" i="17"/>
  <c r="G1055" i="17"/>
  <c r="G1043" i="17"/>
  <c r="G1033" i="17"/>
  <c r="G1023" i="17"/>
  <c r="G1001" i="17"/>
  <c r="G969" i="17"/>
  <c r="G959" i="17"/>
  <c r="G947" i="17"/>
  <c r="G937" i="17"/>
  <c r="G915" i="17"/>
  <c r="G883" i="17"/>
  <c r="G873" i="17"/>
  <c r="G863" i="17"/>
  <c r="G851" i="17"/>
  <c r="G831" i="17"/>
  <c r="G799" i="17"/>
  <c r="G787" i="17"/>
  <c r="G777" i="17"/>
  <c r="G767" i="17"/>
  <c r="G745" i="17"/>
  <c r="G713" i="17"/>
  <c r="G703" i="17"/>
  <c r="G691" i="17"/>
  <c r="G681" i="17"/>
  <c r="G659" i="17"/>
  <c r="G627" i="17"/>
  <c r="G617" i="17"/>
  <c r="G607" i="17"/>
  <c r="G595" i="17"/>
  <c r="G575" i="17"/>
  <c r="G543" i="17"/>
  <c r="G531" i="17"/>
  <c r="G521" i="17"/>
  <c r="G511" i="17"/>
  <c r="G489" i="17"/>
  <c r="G457" i="17"/>
  <c r="G447" i="17"/>
  <c r="G438" i="17"/>
  <c r="G429" i="17"/>
  <c r="G413" i="17"/>
  <c r="G389" i="17"/>
  <c r="G381" i="17"/>
  <c r="G373" i="17"/>
  <c r="G365" i="17"/>
  <c r="G349" i="17"/>
  <c r="G325" i="17"/>
  <c r="G317" i="17"/>
  <c r="G309" i="17"/>
  <c r="G301" i="17"/>
  <c r="G285" i="17"/>
  <c r="G261" i="17"/>
  <c r="G253" i="17"/>
  <c r="G245" i="17"/>
  <c r="G237" i="17"/>
  <c r="G221" i="17"/>
  <c r="G197" i="17"/>
  <c r="G189" i="17"/>
  <c r="G181" i="17"/>
  <c r="G173" i="17"/>
  <c r="G157" i="17"/>
  <c r="G133" i="17"/>
  <c r="G125" i="17"/>
  <c r="G117" i="17"/>
  <c r="G109" i="17"/>
  <c r="G93" i="17"/>
  <c r="G69" i="17"/>
  <c r="G61" i="17"/>
  <c r="G53" i="17"/>
  <c r="G45" i="17"/>
  <c r="G29" i="17"/>
  <c r="G1319" i="17"/>
  <c r="G1290" i="17"/>
  <c r="G1260" i="17"/>
  <c r="G1235" i="17"/>
  <c r="G1187" i="17"/>
  <c r="G1138" i="17"/>
  <c r="G1122" i="17"/>
  <c r="G1106" i="17"/>
  <c r="G1090" i="17"/>
  <c r="G1065" i="17"/>
  <c r="G1032" i="17"/>
  <c r="G1022" i="17"/>
  <c r="G1010" i="17"/>
  <c r="G1000" i="17"/>
  <c r="G978" i="17"/>
  <c r="G946" i="17"/>
  <c r="G936" i="17"/>
  <c r="G926" i="17"/>
  <c r="G914" i="17"/>
  <c r="G894" i="17"/>
  <c r="G862" i="17"/>
  <c r="G850" i="17"/>
  <c r="G840" i="17"/>
  <c r="G830" i="17"/>
  <c r="G808" i="17"/>
  <c r="G776" i="17"/>
  <c r="G766" i="17"/>
  <c r="G754" i="17"/>
  <c r="G744" i="17"/>
  <c r="G722" i="17"/>
  <c r="G690" i="17"/>
  <c r="G680" i="17"/>
  <c r="G670" i="17"/>
  <c r="G658" i="17"/>
  <c r="G638" i="17"/>
  <c r="G606" i="17"/>
  <c r="G594" i="17"/>
  <c r="G584" i="17"/>
  <c r="G574" i="17"/>
  <c r="G552" i="17"/>
  <c r="G520" i="17"/>
  <c r="G510" i="17"/>
  <c r="G498" i="17"/>
  <c r="G488" i="17"/>
  <c r="G1341" i="17"/>
  <c r="G1255" i="17"/>
  <c r="G1226" i="17"/>
  <c r="G1204" i="17"/>
  <c r="G1183" i="17"/>
  <c r="G1151" i="17"/>
  <c r="G1103" i="17"/>
  <c r="G1088" i="17"/>
  <c r="G1074" i="17"/>
  <c r="G1063" i="17"/>
  <c r="G1040" i="17"/>
  <c r="G1008" i="17"/>
  <c r="G998" i="17"/>
  <c r="G986" i="17"/>
  <c r="G976" i="17"/>
  <c r="G954" i="17"/>
  <c r="G922" i="17"/>
  <c r="G912" i="17"/>
  <c r="G902" i="17"/>
  <c r="G890" i="17"/>
  <c r="G870" i="17"/>
  <c r="G838" i="17"/>
  <c r="G826" i="17"/>
  <c r="G816" i="17"/>
  <c r="G806" i="17"/>
  <c r="G784" i="17"/>
  <c r="G752" i="17"/>
  <c r="G742" i="17"/>
  <c r="G730" i="17"/>
  <c r="G720" i="17"/>
  <c r="G698" i="17"/>
  <c r="G666" i="17"/>
  <c r="G656" i="17"/>
  <c r="G646" i="17"/>
  <c r="G634" i="17"/>
  <c r="G614" i="17"/>
  <c r="G582" i="17"/>
  <c r="G570" i="17"/>
  <c r="G560" i="17"/>
  <c r="G550" i="17"/>
  <c r="G528" i="17"/>
  <c r="G496" i="17"/>
  <c r="G486" i="17"/>
  <c r="G474" i="17"/>
  <c r="G464" i="17"/>
  <c r="G443" i="17"/>
  <c r="G418" i="17"/>
  <c r="G410" i="17"/>
  <c r="G402" i="17"/>
  <c r="G394" i="17"/>
  <c r="G378" i="17"/>
  <c r="G354" i="17"/>
  <c r="G346" i="17"/>
  <c r="G338" i="17"/>
  <c r="G330" i="17"/>
  <c r="G314" i="17"/>
  <c r="G1364" i="17"/>
  <c r="G1334" i="17"/>
  <c r="G1309" i="17"/>
  <c r="G1278" i="17"/>
  <c r="G1223" i="17"/>
  <c r="G1166" i="17"/>
  <c r="G1150" i="17"/>
  <c r="G1134" i="17"/>
  <c r="G1118" i="17"/>
  <c r="G1087" i="17"/>
  <c r="G1049" i="17"/>
  <c r="G1039" i="17"/>
  <c r="G1027" i="17"/>
  <c r="G1017" i="17"/>
  <c r="G995" i="17"/>
  <c r="G963" i="17"/>
  <c r="G953" i="17"/>
  <c r="G943" i="17"/>
  <c r="G931" i="17"/>
  <c r="G911" i="17"/>
  <c r="G879" i="17"/>
  <c r="G867" i="17"/>
  <c r="G857" i="17"/>
  <c r="G847" i="17"/>
  <c r="G825" i="17"/>
  <c r="G815" i="17"/>
  <c r="G803" i="17"/>
  <c r="G793" i="17"/>
  <c r="G783" i="17"/>
  <c r="G771" i="17"/>
  <c r="G761" i="17"/>
  <c r="G751" i="17"/>
  <c r="G739" i="17"/>
  <c r="G729" i="17"/>
  <c r="G719" i="17"/>
  <c r="G707" i="17"/>
  <c r="G697" i="17"/>
  <c r="G687" i="17"/>
  <c r="G675" i="17"/>
  <c r="G665" i="17"/>
  <c r="G655" i="17"/>
  <c r="G643" i="17"/>
  <c r="G633" i="17"/>
  <c r="G623" i="17"/>
  <c r="G611" i="17"/>
  <c r="G601" i="17"/>
  <c r="G591" i="17"/>
  <c r="G579" i="17"/>
  <c r="G569" i="17"/>
  <c r="G559" i="17"/>
  <c r="G547" i="17"/>
  <c r="G537" i="17"/>
  <c r="G527" i="17"/>
  <c r="G515" i="17"/>
  <c r="G505" i="17"/>
  <c r="G495" i="17"/>
  <c r="G483" i="17"/>
  <c r="G473" i="17"/>
  <c r="G1363" i="17"/>
  <c r="G1332" i="17"/>
  <c r="G1302" i="17"/>
  <c r="G1277" i="17"/>
  <c r="G1246" i="17"/>
  <c r="G1219" i="17"/>
  <c r="G1197" i="17"/>
  <c r="G1178" i="17"/>
  <c r="G1162" i="17"/>
  <c r="G1146" i="17"/>
  <c r="G1130" i="17"/>
  <c r="G1114" i="17"/>
  <c r="G1098" i="17"/>
  <c r="G1086" i="17"/>
  <c r="G1072" i="17"/>
  <c r="G1058" i="17"/>
  <c r="G1048" i="17"/>
  <c r="G1038" i="17"/>
  <c r="G1026" i="17"/>
  <c r="G1016" i="17"/>
  <c r="G1006" i="17"/>
  <c r="G994" i="17"/>
  <c r="G984" i="17"/>
  <c r="G974" i="17"/>
  <c r="G962" i="17"/>
  <c r="G952" i="17"/>
  <c r="G942" i="17"/>
  <c r="G930" i="17"/>
  <c r="G920" i="17"/>
  <c r="G910" i="17"/>
  <c r="G898" i="17"/>
  <c r="G888" i="17"/>
  <c r="G878" i="17"/>
  <c r="G866" i="17"/>
  <c r="G856" i="17"/>
  <c r="G846" i="17"/>
  <c r="G834" i="17"/>
  <c r="G824" i="17"/>
  <c r="G814" i="17"/>
  <c r="G802" i="17"/>
  <c r="G792" i="17"/>
  <c r="G782" i="17"/>
  <c r="G770" i="17"/>
  <c r="G760" i="17"/>
  <c r="G750" i="17"/>
  <c r="G738" i="17"/>
  <c r="G728" i="17"/>
  <c r="G718" i="17"/>
  <c r="G706" i="17"/>
  <c r="G696" i="17"/>
  <c r="G686" i="17"/>
  <c r="G674" i="17"/>
  <c r="G664" i="17"/>
  <c r="G654" i="17"/>
  <c r="G642" i="17"/>
  <c r="G632" i="17"/>
  <c r="G622" i="17"/>
  <c r="G610" i="17"/>
  <c r="G600" i="17"/>
  <c r="G590" i="17"/>
  <c r="G578" i="17"/>
  <c r="G568" i="17"/>
  <c r="G558" i="17"/>
  <c r="G546" i="17"/>
  <c r="G536" i="17"/>
  <c r="G526" i="17"/>
  <c r="G514" i="17"/>
  <c r="G504" i="17"/>
  <c r="G494" i="17"/>
  <c r="G482" i="17"/>
  <c r="G472" i="17"/>
  <c r="G462" i="17"/>
  <c r="G450" i="17"/>
  <c r="G441" i="17"/>
  <c r="G432" i="17"/>
  <c r="G424" i="17"/>
  <c r="G416" i="17"/>
  <c r="G408" i="17"/>
  <c r="G400" i="17"/>
  <c r="G392" i="17"/>
  <c r="G384" i="17"/>
  <c r="G376" i="17"/>
  <c r="G368" i="17"/>
  <c r="G360" i="17"/>
  <c r="G352" i="17"/>
  <c r="G344" i="17"/>
  <c r="G336" i="17"/>
  <c r="G328" i="17"/>
  <c r="G320" i="17"/>
  <c r="G312" i="17"/>
  <c r="G304" i="17"/>
  <c r="G296" i="17"/>
  <c r="G1383" i="17"/>
  <c r="G1300" i="17"/>
  <c r="G1228" i="17"/>
  <c r="G1175" i="17"/>
  <c r="G1129" i="17"/>
  <c r="G1089" i="17"/>
  <c r="G1056" i="17"/>
  <c r="G1025" i="17"/>
  <c r="G999" i="17"/>
  <c r="G970" i="17"/>
  <c r="G939" i="17"/>
  <c r="G913" i="17"/>
  <c r="G886" i="17"/>
  <c r="G855" i="17"/>
  <c r="G827" i="17"/>
  <c r="G800" i="17"/>
  <c r="G769" i="17"/>
  <c r="G743" i="17"/>
  <c r="G714" i="17"/>
  <c r="G683" i="17"/>
  <c r="G657" i="17"/>
  <c r="G630" i="17"/>
  <c r="G599" i="17"/>
  <c r="G571" i="17"/>
  <c r="G544" i="17"/>
  <c r="G513" i="17"/>
  <c r="G487" i="17"/>
  <c r="G465" i="17"/>
  <c r="G448" i="17"/>
  <c r="G433" i="17"/>
  <c r="G420" i="17"/>
  <c r="G407" i="17"/>
  <c r="G395" i="17"/>
  <c r="G382" i="17"/>
  <c r="G369" i="17"/>
  <c r="G356" i="17"/>
  <c r="G343" i="17"/>
  <c r="G331" i="17"/>
  <c r="G318" i="17"/>
  <c r="G305" i="17"/>
  <c r="G292" i="17"/>
  <c r="G283" i="17"/>
  <c r="G274" i="17"/>
  <c r="G265" i="17"/>
  <c r="G256" i="17"/>
  <c r="G247" i="17"/>
  <c r="G238" i="17"/>
  <c r="G228" i="17"/>
  <c r="G219" i="17"/>
  <c r="G210" i="17"/>
  <c r="G201" i="17"/>
  <c r="G192" i="17"/>
  <c r="G183" i="17"/>
  <c r="G174" i="17"/>
  <c r="G164" i="17"/>
  <c r="G155" i="17"/>
  <c r="G146" i="17"/>
  <c r="G137" i="17"/>
  <c r="G128" i="17"/>
  <c r="G119" i="17"/>
  <c r="G110" i="17"/>
  <c r="G100" i="17"/>
  <c r="G91" i="17"/>
  <c r="G82" i="17"/>
  <c r="G73" i="17"/>
  <c r="G64" i="17"/>
  <c r="G55" i="17"/>
  <c r="G46" i="17"/>
  <c r="G36" i="17"/>
  <c r="G27" i="17"/>
  <c r="G19" i="17"/>
  <c r="G11" i="17"/>
  <c r="G1024" i="17"/>
  <c r="G938" i="17"/>
  <c r="G881" i="17"/>
  <c r="G823" i="17"/>
  <c r="G795" i="17"/>
  <c r="G737" i="17"/>
  <c r="G711" i="17"/>
  <c r="G651" i="17"/>
  <c r="G625" i="17"/>
  <c r="G567" i="17"/>
  <c r="G539" i="17"/>
  <c r="G512" i="17"/>
  <c r="G463" i="17"/>
  <c r="G446" i="17"/>
  <c r="G431" i="17"/>
  <c r="G406" i="17"/>
  <c r="G393" i="17"/>
  <c r="G380" i="17"/>
  <c r="G355" i="17"/>
  <c r="G329" i="17"/>
  <c r="G316" i="17"/>
  <c r="G291" i="17"/>
  <c r="G282" i="17"/>
  <c r="G264" i="17"/>
  <c r="G255" i="17"/>
  <c r="G236" i="17"/>
  <c r="G218" i="17"/>
  <c r="G209" i="17"/>
  <c r="G191" i="17"/>
  <c r="G172" i="17"/>
  <c r="G154" i="17"/>
  <c r="G145" i="17"/>
  <c r="G127" i="17"/>
  <c r="G108" i="17"/>
  <c r="G90" i="17"/>
  <c r="G72" i="17"/>
  <c r="G54" i="17"/>
  <c r="G35" i="17"/>
  <c r="G18" i="17"/>
  <c r="G1373" i="17"/>
  <c r="G1299" i="17"/>
  <c r="G1218" i="17"/>
  <c r="G1169" i="17"/>
  <c r="G1127" i="17"/>
  <c r="G1082" i="17"/>
  <c r="G1051" i="17"/>
  <c r="G993" i="17"/>
  <c r="G967" i="17"/>
  <c r="G907" i="17"/>
  <c r="G854" i="17"/>
  <c r="G768" i="17"/>
  <c r="G682" i="17"/>
  <c r="G598" i="17"/>
  <c r="G481" i="17"/>
  <c r="G419" i="17"/>
  <c r="G367" i="17"/>
  <c r="G342" i="17"/>
  <c r="G303" i="17"/>
  <c r="G273" i="17"/>
  <c r="G246" i="17"/>
  <c r="G227" i="17"/>
  <c r="G200" i="17"/>
  <c r="G182" i="17"/>
  <c r="G163" i="17"/>
  <c r="G136" i="17"/>
  <c r="G118" i="17"/>
  <c r="G99" i="17"/>
  <c r="G81" i="17"/>
  <c r="G63" i="17"/>
  <c r="G44" i="17"/>
  <c r="G26" i="17"/>
  <c r="G10" i="17"/>
  <c r="G551" i="17"/>
  <c r="G411" i="17"/>
  <c r="G359" i="17"/>
  <c r="G295" i="17"/>
  <c r="G258" i="17"/>
  <c r="G231" i="17"/>
  <c r="G212" i="17"/>
  <c r="G176" i="17"/>
  <c r="G139" i="17"/>
  <c r="G103" i="17"/>
  <c r="G66" i="17"/>
  <c r="G30" i="17"/>
  <c r="G1057" i="17"/>
  <c r="G918" i="17"/>
  <c r="G801" i="17"/>
  <c r="G662" i="17"/>
  <c r="G519" i="17"/>
  <c r="G409" i="17"/>
  <c r="G332" i="17"/>
  <c r="G266" i="17"/>
  <c r="G220" i="17"/>
  <c r="G184" i="17"/>
  <c r="G138" i="17"/>
  <c r="G83" i="17"/>
  <c r="G38" i="17"/>
  <c r="G1356" i="17"/>
  <c r="G1287" i="17"/>
  <c r="G1214" i="17"/>
  <c r="G1161" i="17"/>
  <c r="G1121" i="17"/>
  <c r="G1081" i="17"/>
  <c r="G1047" i="17"/>
  <c r="G1019" i="17"/>
  <c r="G992" i="17"/>
  <c r="G961" i="17"/>
  <c r="G935" i="17"/>
  <c r="G906" i="17"/>
  <c r="G875" i="17"/>
  <c r="G849" i="17"/>
  <c r="G822" i="17"/>
  <c r="G791" i="17"/>
  <c r="G763" i="17"/>
  <c r="G736" i="17"/>
  <c r="G705" i="17"/>
  <c r="G679" i="17"/>
  <c r="G650" i="17"/>
  <c r="G619" i="17"/>
  <c r="G593" i="17"/>
  <c r="G566" i="17"/>
  <c r="G535" i="17"/>
  <c r="G507" i="17"/>
  <c r="G480" i="17"/>
  <c r="G459" i="17"/>
  <c r="G445" i="17"/>
  <c r="G430" i="17"/>
  <c r="G417" i="17"/>
  <c r="G404" i="17"/>
  <c r="G391" i="17"/>
  <c r="G379" i="17"/>
  <c r="G366" i="17"/>
  <c r="G353" i="17"/>
  <c r="G340" i="17"/>
  <c r="G327" i="17"/>
  <c r="G315" i="17"/>
  <c r="G302" i="17"/>
  <c r="G290" i="17"/>
  <c r="G281" i="17"/>
  <c r="G272" i="17"/>
  <c r="G263" i="17"/>
  <c r="G254" i="17"/>
  <c r="G244" i="17"/>
  <c r="G235" i="17"/>
  <c r="G226" i="17"/>
  <c r="G217" i="17"/>
  <c r="G208" i="17"/>
  <c r="G199" i="17"/>
  <c r="G190" i="17"/>
  <c r="G180" i="17"/>
  <c r="G171" i="17"/>
  <c r="G162" i="17"/>
  <c r="G153" i="17"/>
  <c r="G144" i="17"/>
  <c r="G135" i="17"/>
  <c r="G126" i="17"/>
  <c r="G116" i="17"/>
  <c r="G107" i="17"/>
  <c r="G98" i="17"/>
  <c r="G89" i="17"/>
  <c r="G80" i="17"/>
  <c r="G71" i="17"/>
  <c r="G62" i="17"/>
  <c r="G52" i="17"/>
  <c r="G43" i="17"/>
  <c r="G34" i="17"/>
  <c r="G25" i="17"/>
  <c r="G17" i="17"/>
  <c r="G9" i="17"/>
  <c r="G785" i="17"/>
  <c r="G242" i="17"/>
  <c r="G160" i="17"/>
  <c r="G123" i="17"/>
  <c r="G96" i="17"/>
  <c r="G68" i="17"/>
  <c r="G50" i="17"/>
  <c r="G23" i="17"/>
  <c r="G1354" i="17"/>
  <c r="G1270" i="17"/>
  <c r="G1206" i="17"/>
  <c r="G1159" i="17"/>
  <c r="G1113" i="17"/>
  <c r="G1078" i="17"/>
  <c r="G1046" i="17"/>
  <c r="G1015" i="17"/>
  <c r="G987" i="17"/>
  <c r="G960" i="17"/>
  <c r="G929" i="17"/>
  <c r="G903" i="17"/>
  <c r="G874" i="17"/>
  <c r="G843" i="17"/>
  <c r="G817" i="17"/>
  <c r="G790" i="17"/>
  <c r="G759" i="17"/>
  <c r="G731" i="17"/>
  <c r="G704" i="17"/>
  <c r="G673" i="17"/>
  <c r="G647" i="17"/>
  <c r="G618" i="17"/>
  <c r="G587" i="17"/>
  <c r="G561" i="17"/>
  <c r="G534" i="17"/>
  <c r="G503" i="17"/>
  <c r="G478" i="17"/>
  <c r="G458" i="17"/>
  <c r="G442" i="17"/>
  <c r="G428" i="17"/>
  <c r="G415" i="17"/>
  <c r="G403" i="17"/>
  <c r="G390" i="17"/>
  <c r="G377" i="17"/>
  <c r="G364" i="17"/>
  <c r="G351" i="17"/>
  <c r="G339" i="17"/>
  <c r="G326" i="17"/>
  <c r="G313" i="17"/>
  <c r="G300" i="17"/>
  <c r="G289" i="17"/>
  <c r="G280" i="17"/>
  <c r="G271" i="17"/>
  <c r="G262" i="17"/>
  <c r="G252" i="17"/>
  <c r="G243" i="17"/>
  <c r="G234" i="17"/>
  <c r="G225" i="17"/>
  <c r="G216" i="17"/>
  <c r="G207" i="17"/>
  <c r="G198" i="17"/>
  <c r="G188" i="17"/>
  <c r="G179" i="17"/>
  <c r="G170" i="17"/>
  <c r="G161" i="17"/>
  <c r="G152" i="17"/>
  <c r="G143" i="17"/>
  <c r="G134" i="17"/>
  <c r="G124" i="17"/>
  <c r="G115" i="17"/>
  <c r="G106" i="17"/>
  <c r="G97" i="17"/>
  <c r="G88" i="17"/>
  <c r="G79" i="17"/>
  <c r="G70" i="17"/>
  <c r="G60" i="17"/>
  <c r="G51" i="17"/>
  <c r="G42" i="17"/>
  <c r="G33" i="17"/>
  <c r="G24" i="17"/>
  <c r="G16" i="17"/>
  <c r="G8" i="17"/>
  <c r="G1014" i="17"/>
  <c r="G955" i="17"/>
  <c r="G897" i="17"/>
  <c r="G842" i="17"/>
  <c r="G811" i="17"/>
  <c r="G727" i="17"/>
  <c r="G699" i="17"/>
  <c r="G641" i="17"/>
  <c r="G615" i="17"/>
  <c r="G555" i="17"/>
  <c r="G529" i="17"/>
  <c r="G502" i="17"/>
  <c r="G456" i="17"/>
  <c r="G440" i="17"/>
  <c r="G427" i="17"/>
  <c r="G401" i="17"/>
  <c r="G388" i="17"/>
  <c r="G375" i="17"/>
  <c r="G350" i="17"/>
  <c r="G337" i="17"/>
  <c r="G311" i="17"/>
  <c r="G299" i="17"/>
  <c r="G279" i="17"/>
  <c r="G270" i="17"/>
  <c r="G251" i="17"/>
  <c r="G224" i="17"/>
  <c r="G215" i="17"/>
  <c r="G196" i="17"/>
  <c r="G187" i="17"/>
  <c r="G169" i="17"/>
  <c r="G151" i="17"/>
  <c r="G132" i="17"/>
  <c r="G105" i="17"/>
  <c r="G78" i="17"/>
  <c r="G59" i="17"/>
  <c r="G32" i="17"/>
  <c r="G15" i="17"/>
  <c r="G250" i="17"/>
  <c r="G159" i="17"/>
  <c r="G140" i="17"/>
  <c r="G122" i="17"/>
  <c r="G113" i="17"/>
  <c r="G95" i="17"/>
  <c r="G86" i="17"/>
  <c r="G67" i="17"/>
  <c r="G40" i="17"/>
  <c r="G31" i="17"/>
  <c r="G7" i="17"/>
  <c r="G833" i="17"/>
  <c r="G778" i="17"/>
  <c r="G721" i="17"/>
  <c r="G694" i="17"/>
  <c r="G635" i="17"/>
  <c r="G577" i="17"/>
  <c r="G491" i="17"/>
  <c r="G470" i="17"/>
  <c r="G437" i="17"/>
  <c r="G385" i="17"/>
  <c r="G334" i="17"/>
  <c r="G286" i="17"/>
  <c r="G249" i="17"/>
  <c r="G222" i="17"/>
  <c r="G185" i="17"/>
  <c r="G158" i="17"/>
  <c r="G121" i="17"/>
  <c r="G84" i="17"/>
  <c r="G48" i="17"/>
  <c r="G21" i="17"/>
  <c r="G1137" i="17"/>
  <c r="G945" i="17"/>
  <c r="G775" i="17"/>
  <c r="G631" i="17"/>
  <c r="G490" i="17"/>
  <c r="G422" i="17"/>
  <c r="G371" i="17"/>
  <c r="G307" i="17"/>
  <c r="G275" i="17"/>
  <c r="G239" i="17"/>
  <c r="G193" i="17"/>
  <c r="G156" i="17"/>
  <c r="G129" i="17"/>
  <c r="G92" i="17"/>
  <c r="G47" i="17"/>
  <c r="G20" i="17"/>
  <c r="G1342" i="17"/>
  <c r="G1268" i="17"/>
  <c r="G1196" i="17"/>
  <c r="G1153" i="17"/>
  <c r="G1111" i="17"/>
  <c r="G1071" i="17"/>
  <c r="G1041" i="17"/>
  <c r="G983" i="17"/>
  <c r="G928" i="17"/>
  <c r="G871" i="17"/>
  <c r="G758" i="17"/>
  <c r="G672" i="17"/>
  <c r="G586" i="17"/>
  <c r="G475" i="17"/>
  <c r="G414" i="17"/>
  <c r="G363" i="17"/>
  <c r="G324" i="17"/>
  <c r="G288" i="17"/>
  <c r="G260" i="17"/>
  <c r="G233" i="17"/>
  <c r="G206" i="17"/>
  <c r="G178" i="17"/>
  <c r="G142" i="17"/>
  <c r="G114" i="17"/>
  <c r="G87" i="17"/>
  <c r="G41" i="17"/>
  <c r="G186" i="17"/>
  <c r="G58" i="17"/>
  <c r="G22" i="17"/>
  <c r="G608" i="17"/>
  <c r="G423" i="17"/>
  <c r="G347" i="17"/>
  <c r="G276" i="17"/>
  <c r="G240" i="17"/>
  <c r="G194" i="17"/>
  <c r="G167" i="17"/>
  <c r="G130" i="17"/>
  <c r="G94" i="17"/>
  <c r="G57" i="17"/>
  <c r="G13" i="17"/>
  <c r="G1314" i="17"/>
  <c r="G1095" i="17"/>
  <c r="G971" i="17"/>
  <c r="G832" i="17"/>
  <c r="G689" i="17"/>
  <c r="G545" i="17"/>
  <c r="G435" i="17"/>
  <c r="G358" i="17"/>
  <c r="G284" i="17"/>
  <c r="G230" i="17"/>
  <c r="G175" i="17"/>
  <c r="G120" i="17"/>
  <c r="G65" i="17"/>
  <c r="G1331" i="17"/>
  <c r="G1258" i="17"/>
  <c r="G1194" i="17"/>
  <c r="G1145" i="17"/>
  <c r="G1105" i="17"/>
  <c r="G1070" i="17"/>
  <c r="G1035" i="17"/>
  <c r="G1009" i="17"/>
  <c r="G982" i="17"/>
  <c r="G951" i="17"/>
  <c r="G923" i="17"/>
  <c r="G896" i="17"/>
  <c r="G865" i="17"/>
  <c r="G839" i="17"/>
  <c r="G810" i="17"/>
  <c r="G779" i="17"/>
  <c r="G753" i="17"/>
  <c r="G726" i="17"/>
  <c r="G695" i="17"/>
  <c r="G667" i="17"/>
  <c r="G640" i="17"/>
  <c r="G609" i="17"/>
  <c r="G583" i="17"/>
  <c r="G554" i="17"/>
  <c r="G523" i="17"/>
  <c r="G497" i="17"/>
  <c r="G471" i="17"/>
  <c r="G455" i="17"/>
  <c r="G439" i="17"/>
  <c r="G425" i="17"/>
  <c r="G412" i="17"/>
  <c r="G399" i="17"/>
  <c r="G387" i="17"/>
  <c r="G374" i="17"/>
  <c r="G361" i="17"/>
  <c r="G348" i="17"/>
  <c r="G335" i="17"/>
  <c r="G323" i="17"/>
  <c r="G310" i="17"/>
  <c r="G297" i="17"/>
  <c r="G287" i="17"/>
  <c r="G278" i="17"/>
  <c r="G268" i="17"/>
  <c r="G259" i="17"/>
  <c r="G241" i="17"/>
  <c r="G232" i="17"/>
  <c r="G223" i="17"/>
  <c r="G214" i="17"/>
  <c r="G204" i="17"/>
  <c r="G195" i="17"/>
  <c r="G177" i="17"/>
  <c r="G168" i="17"/>
  <c r="G150" i="17"/>
  <c r="G131" i="17"/>
  <c r="G104" i="17"/>
  <c r="G76" i="17"/>
  <c r="G49" i="17"/>
  <c r="G14" i="17"/>
  <c r="G1097" i="17"/>
  <c r="G321" i="17"/>
  <c r="G112" i="17"/>
  <c r="G39" i="17"/>
  <c r="G1177" i="17"/>
  <c r="G1002" i="17"/>
  <c r="G887" i="17"/>
  <c r="G746" i="17"/>
  <c r="G603" i="17"/>
  <c r="G466" i="17"/>
  <c r="G396" i="17"/>
  <c r="G345" i="17"/>
  <c r="G294" i="17"/>
  <c r="G248" i="17"/>
  <c r="G202" i="17"/>
  <c r="G147" i="17"/>
  <c r="G102" i="17"/>
  <c r="G56" i="17"/>
  <c r="G12" i="17"/>
  <c r="G1324" i="17"/>
  <c r="G1245" i="17"/>
  <c r="G1186" i="17"/>
  <c r="G1143" i="17"/>
  <c r="G1064" i="17"/>
  <c r="G1034" i="17"/>
  <c r="G1003" i="17"/>
  <c r="G977" i="17"/>
  <c r="G950" i="17"/>
  <c r="G919" i="17"/>
  <c r="G891" i="17"/>
  <c r="G864" i="17"/>
  <c r="G807" i="17"/>
  <c r="G747" i="17"/>
  <c r="G663" i="17"/>
  <c r="G522" i="17"/>
  <c r="G451" i="17"/>
  <c r="G398" i="17"/>
  <c r="G372" i="17"/>
  <c r="G308" i="17"/>
  <c r="G267" i="17"/>
  <c r="G203" i="17"/>
  <c r="G148" i="17"/>
  <c r="G75" i="17"/>
  <c r="G1238" i="17"/>
  <c r="G1031" i="17"/>
  <c r="G859" i="17"/>
  <c r="G715" i="17"/>
  <c r="G576" i="17"/>
  <c r="G449" i="17"/>
  <c r="G383" i="17"/>
  <c r="G319" i="17"/>
  <c r="G257" i="17"/>
  <c r="G211" i="17"/>
  <c r="G166" i="17"/>
  <c r="G111" i="17"/>
  <c r="G74" i="17"/>
  <c r="G28" i="17"/>
  <c r="C25" i="14"/>
  <c r="B8" i="14"/>
  <c r="K397" i="17"/>
  <c r="K131" i="17"/>
  <c r="K716" i="17"/>
  <c r="K240" i="17"/>
  <c r="K46" i="17"/>
  <c r="K153" i="17"/>
  <c r="K265" i="17"/>
  <c r="K490" i="17"/>
  <c r="K880" i="17"/>
  <c r="K130" i="17"/>
  <c r="K715" i="17"/>
  <c r="K25" i="17"/>
  <c r="K47" i="17"/>
  <c r="K174" i="17"/>
  <c r="K295" i="17"/>
  <c r="K888" i="17"/>
  <c r="K264" i="17"/>
  <c r="K496" i="17"/>
  <c r="K67" i="17"/>
  <c r="K175" i="17"/>
  <c r="K326" i="17"/>
  <c r="K546" i="17"/>
  <c r="K1120" i="17"/>
  <c r="K88" i="17"/>
  <c r="K195" i="17"/>
  <c r="K327" i="17"/>
  <c r="K599" i="17"/>
  <c r="K1122" i="17"/>
  <c r="K445" i="17"/>
  <c r="K89" i="17"/>
  <c r="K216" i="17"/>
  <c r="K1377" i="17"/>
  <c r="K1369" i="17"/>
  <c r="K1361" i="17"/>
  <c r="K1353" i="17"/>
  <c r="K1345" i="17"/>
  <c r="K1337" i="17"/>
  <c r="K1329" i="17"/>
  <c r="K1321" i="17"/>
  <c r="K1313" i="17"/>
  <c r="K1305" i="17"/>
  <c r="K1297" i="17"/>
  <c r="K1289" i="17"/>
  <c r="K1281" i="17"/>
  <c r="K1273" i="17"/>
  <c r="K1265" i="17"/>
  <c r="K1257" i="17"/>
  <c r="K1249" i="17"/>
  <c r="K1241" i="17"/>
  <c r="K1233" i="17"/>
  <c r="K1225" i="17"/>
  <c r="K1217" i="17"/>
  <c r="K1209" i="17"/>
  <c r="K1201" i="17"/>
  <c r="K1193" i="17"/>
  <c r="K1185" i="17"/>
  <c r="K1177" i="17"/>
  <c r="K1169" i="17"/>
  <c r="K1161" i="17"/>
  <c r="K1153" i="17"/>
  <c r="K1145" i="17"/>
  <c r="K1137" i="17"/>
  <c r="K1129" i="17"/>
  <c r="K1121" i="17"/>
  <c r="K1113" i="17"/>
  <c r="K1105" i="17"/>
  <c r="K1097" i="17"/>
  <c r="K1089" i="17"/>
  <c r="K1081" i="17"/>
  <c r="K1073" i="17"/>
  <c r="K1065" i="17"/>
  <c r="K1057" i="17"/>
  <c r="K1049" i="17"/>
  <c r="K1041" i="17"/>
  <c r="K1033" i="17"/>
  <c r="K1025" i="17"/>
  <c r="K1017" i="17"/>
  <c r="K1009" i="17"/>
  <c r="K1001" i="17"/>
  <c r="K993" i="17"/>
  <c r="K985" i="17"/>
  <c r="K977" i="17"/>
  <c r="K969" i="17"/>
  <c r="K961" i="17"/>
  <c r="K953" i="17"/>
  <c r="K945" i="17"/>
  <c r="K937" i="17"/>
  <c r="K929" i="17"/>
  <c r="K921" i="17"/>
  <c r="K913" i="17"/>
  <c r="K905" i="17"/>
  <c r="K897" i="17"/>
  <c r="K889" i="17"/>
  <c r="K881" i="17"/>
  <c r="K873" i="17"/>
  <c r="K865" i="17"/>
  <c r="K857" i="17"/>
  <c r="K849" i="17"/>
  <c r="K841" i="17"/>
  <c r="K833" i="17"/>
  <c r="K825" i="17"/>
  <c r="K817" i="17"/>
  <c r="K809" i="17"/>
  <c r="K801" i="17"/>
  <c r="K793" i="17"/>
  <c r="K785" i="17"/>
  <c r="K777" i="17"/>
  <c r="K769" i="17"/>
  <c r="K761" i="17"/>
  <c r="K753" i="17"/>
  <c r="K745" i="17"/>
  <c r="K737" i="17"/>
  <c r="K729" i="17"/>
  <c r="K721" i="17"/>
  <c r="K713" i="17"/>
  <c r="K705" i="17"/>
  <c r="K1384" i="17"/>
  <c r="K1376" i="17"/>
  <c r="K1368" i="17"/>
  <c r="K1360" i="17"/>
  <c r="K1352" i="17"/>
  <c r="K1344" i="17"/>
  <c r="K1336" i="17"/>
  <c r="K1328" i="17"/>
  <c r="K1320" i="17"/>
  <c r="K1312" i="17"/>
  <c r="K1304" i="17"/>
  <c r="K1296" i="17"/>
  <c r="K1288" i="17"/>
  <c r="K1280" i="17"/>
  <c r="K1272" i="17"/>
  <c r="K1264" i="17"/>
  <c r="K1383" i="17"/>
  <c r="K1375" i="17"/>
  <c r="K1367" i="17"/>
  <c r="K1359" i="17"/>
  <c r="K1351" i="17"/>
  <c r="K1343" i="17"/>
  <c r="K1335" i="17"/>
  <c r="K1327" i="17"/>
  <c r="K1319" i="17"/>
  <c r="K1311" i="17"/>
  <c r="K1303" i="17"/>
  <c r="K1295" i="17"/>
  <c r="K1287" i="17"/>
  <c r="K1279" i="17"/>
  <c r="K1271" i="17"/>
  <c r="K1263" i="17"/>
  <c r="K1255" i="17"/>
  <c r="K1247" i="17"/>
  <c r="K1239" i="17"/>
  <c r="K1231" i="17"/>
  <c r="K1223" i="17"/>
  <c r="K1215" i="17"/>
  <c r="K1207" i="17"/>
  <c r="K1199" i="17"/>
  <c r="K1191" i="17"/>
  <c r="K1183" i="17"/>
  <c r="K1175" i="17"/>
  <c r="K1167" i="17"/>
  <c r="K1159" i="17"/>
  <c r="K1151" i="17"/>
  <c r="K1143" i="17"/>
  <c r="K1135" i="17"/>
  <c r="K1127" i="17"/>
  <c r="K1119" i="17"/>
  <c r="K1111" i="17"/>
  <c r="K1103" i="17"/>
  <c r="K1095" i="17"/>
  <c r="K1087" i="17"/>
  <c r="K1079" i="17"/>
  <c r="K1071" i="17"/>
  <c r="K1063" i="17"/>
  <c r="K1055" i="17"/>
  <c r="K1047" i="17"/>
  <c r="K1039" i="17"/>
  <c r="K1031" i="17"/>
  <c r="K1023" i="17"/>
  <c r="K1015" i="17"/>
  <c r="K1007" i="17"/>
  <c r="K999" i="17"/>
  <c r="K991" i="17"/>
  <c r="K983" i="17"/>
  <c r="K975" i="17"/>
  <c r="K967" i="17"/>
  <c r="K959" i="17"/>
  <c r="K951" i="17"/>
  <c r="K943" i="17"/>
  <c r="K935" i="17"/>
  <c r="K927" i="17"/>
  <c r="K919" i="17"/>
  <c r="K911" i="17"/>
  <c r="K903" i="17"/>
  <c r="K895" i="17"/>
  <c r="K887" i="17"/>
  <c r="K879" i="17"/>
  <c r="K871" i="17"/>
  <c r="K863" i="17"/>
  <c r="K855" i="17"/>
  <c r="K847" i="17"/>
  <c r="K839" i="17"/>
  <c r="K831" i="17"/>
  <c r="K823" i="17"/>
  <c r="K815" i="17"/>
  <c r="K807" i="17"/>
  <c r="K799" i="17"/>
  <c r="K791" i="17"/>
  <c r="K783" i="17"/>
  <c r="K775" i="17"/>
  <c r="K767" i="17"/>
  <c r="K759" i="17"/>
  <c r="K751" i="17"/>
  <c r="K743" i="17"/>
  <c r="K735" i="17"/>
  <c r="K727" i="17"/>
  <c r="K719" i="17"/>
  <c r="K711" i="17"/>
  <c r="K1381" i="17"/>
  <c r="K1372" i="17"/>
  <c r="K1358" i="17"/>
  <c r="K1347" i="17"/>
  <c r="K1333" i="17"/>
  <c r="K1322" i="17"/>
  <c r="K1308" i="17"/>
  <c r="K1294" i="17"/>
  <c r="K1283" i="17"/>
  <c r="K1269" i="17"/>
  <c r="K1258" i="17"/>
  <c r="K1246" i="17"/>
  <c r="K1236" i="17"/>
  <c r="K1226" i="17"/>
  <c r="K1214" i="17"/>
  <c r="K1204" i="17"/>
  <c r="K1194" i="17"/>
  <c r="K1182" i="17"/>
  <c r="K1172" i="17"/>
  <c r="K1162" i="17"/>
  <c r="K1150" i="17"/>
  <c r="K1140" i="17"/>
  <c r="K1130" i="17"/>
  <c r="K1118" i="17"/>
  <c r="K1108" i="17"/>
  <c r="K1098" i="17"/>
  <c r="K1086" i="17"/>
  <c r="K1076" i="17"/>
  <c r="K1066" i="17"/>
  <c r="K1054" i="17"/>
  <c r="K1044" i="17"/>
  <c r="K1034" i="17"/>
  <c r="K1022" i="17"/>
  <c r="K1012" i="17"/>
  <c r="K1002" i="17"/>
  <c r="K990" i="17"/>
  <c r="K1371" i="17"/>
  <c r="K1357" i="17"/>
  <c r="K1346" i="17"/>
  <c r="K1332" i="17"/>
  <c r="K1318" i="17"/>
  <c r="K1307" i="17"/>
  <c r="K1293" i="17"/>
  <c r="K1282" i="17"/>
  <c r="K1268" i="17"/>
  <c r="K1256" i="17"/>
  <c r="K1245" i="17"/>
  <c r="K1235" i="17"/>
  <c r="K1224" i="17"/>
  <c r="K1213" i="17"/>
  <c r="K1203" i="17"/>
  <c r="K1192" i="17"/>
  <c r="K1181" i="17"/>
  <c r="K1171" i="17"/>
  <c r="K1160" i="17"/>
  <c r="K1149" i="17"/>
  <c r="K1139" i="17"/>
  <c r="K1128" i="17"/>
  <c r="K1117" i="17"/>
  <c r="K1107" i="17"/>
  <c r="K1096" i="17"/>
  <c r="K1085" i="17"/>
  <c r="K1075" i="17"/>
  <c r="K1064" i="17"/>
  <c r="K1053" i="17"/>
  <c r="K1043" i="17"/>
  <c r="K1032" i="17"/>
  <c r="K1021" i="17"/>
  <c r="K1011" i="17"/>
  <c r="K1000" i="17"/>
  <c r="K989" i="17"/>
  <c r="K979" i="17"/>
  <c r="K968" i="17"/>
  <c r="K957" i="17"/>
  <c r="K947" i="17"/>
  <c r="K936" i="17"/>
  <c r="K925" i="17"/>
  <c r="K915" i="17"/>
  <c r="K904" i="17"/>
  <c r="K1382" i="17"/>
  <c r="K1370" i="17"/>
  <c r="K1356" i="17"/>
  <c r="K1342" i="17"/>
  <c r="K1331" i="17"/>
  <c r="K1317" i="17"/>
  <c r="K1306" i="17"/>
  <c r="K1292" i="17"/>
  <c r="K1278" i="17"/>
  <c r="K1267" i="17"/>
  <c r="K1254" i="17"/>
  <c r="K1244" i="17"/>
  <c r="K1234" i="17"/>
  <c r="K1222" i="17"/>
  <c r="K1212" i="17"/>
  <c r="K1202" i="17"/>
  <c r="K1190" i="17"/>
  <c r="K1180" i="17"/>
  <c r="K1170" i="17"/>
  <c r="K1158" i="17"/>
  <c r="K1148" i="17"/>
  <c r="K1138" i="17"/>
  <c r="K1126" i="17"/>
  <c r="K1116" i="17"/>
  <c r="K1106" i="17"/>
  <c r="K1094" i="17"/>
  <c r="K1084" i="17"/>
  <c r="K1074" i="17"/>
  <c r="K1062" i="17"/>
  <c r="K1052" i="17"/>
  <c r="K1042" i="17"/>
  <c r="K1030" i="17"/>
  <c r="K1020" i="17"/>
  <c r="K1010" i="17"/>
  <c r="K998" i="17"/>
  <c r="K988" i="17"/>
  <c r="K978" i="17"/>
  <c r="K966" i="17"/>
  <c r="K956" i="17"/>
  <c r="K946" i="17"/>
  <c r="K934" i="17"/>
  <c r="K924" i="17"/>
  <c r="K914" i="17"/>
  <c r="K902" i="17"/>
  <c r="K892" i="17"/>
  <c r="K882" i="17"/>
  <c r="K870" i="17"/>
  <c r="K860" i="17"/>
  <c r="K850" i="17"/>
  <c r="K838" i="17"/>
  <c r="K828" i="17"/>
  <c r="K818" i="17"/>
  <c r="K806" i="17"/>
  <c r="K796" i="17"/>
  <c r="K786" i="17"/>
  <c r="K774" i="17"/>
  <c r="K764" i="17"/>
  <c r="K754" i="17"/>
  <c r="K742" i="17"/>
  <c r="K732" i="17"/>
  <c r="K722" i="17"/>
  <c r="K710" i="17"/>
  <c r="K701" i="17"/>
  <c r="K693" i="17"/>
  <c r="K685" i="17"/>
  <c r="K677" i="17"/>
  <c r="K669" i="17"/>
  <c r="K661" i="17"/>
  <c r="K653" i="17"/>
  <c r="K645" i="17"/>
  <c r="K637" i="17"/>
  <c r="K629" i="17"/>
  <c r="K621" i="17"/>
  <c r="K613" i="17"/>
  <c r="K605" i="17"/>
  <c r="K597" i="17"/>
  <c r="K589" i="17"/>
  <c r="K581" i="17"/>
  <c r="K573" i="17"/>
  <c r="K565" i="17"/>
  <c r="K557" i="17"/>
  <c r="K549" i="17"/>
  <c r="K541" i="17"/>
  <c r="K533" i="17"/>
  <c r="K525" i="17"/>
  <c r="K1365" i="17"/>
  <c r="K1348" i="17"/>
  <c r="K1325" i="17"/>
  <c r="K1302" i="17"/>
  <c r="K1285" i="17"/>
  <c r="K1262" i="17"/>
  <c r="K1248" i="17"/>
  <c r="K1229" i="17"/>
  <c r="K1211" i="17"/>
  <c r="K1196" i="17"/>
  <c r="K1178" i="17"/>
  <c r="K1163" i="17"/>
  <c r="K1144" i="17"/>
  <c r="K1125" i="17"/>
  <c r="K1110" i="17"/>
  <c r="K1092" i="17"/>
  <c r="K1077" i="17"/>
  <c r="K1059" i="17"/>
  <c r="K1040" i="17"/>
  <c r="K1026" i="17"/>
  <c r="K1006" i="17"/>
  <c r="K992" i="17"/>
  <c r="K974" i="17"/>
  <c r="K962" i="17"/>
  <c r="K948" i="17"/>
  <c r="K932" i="17"/>
  <c r="K918" i="17"/>
  <c r="K906" i="17"/>
  <c r="K891" i="17"/>
  <c r="K878" i="17"/>
  <c r="K867" i="17"/>
  <c r="K854" i="17"/>
  <c r="K843" i="17"/>
  <c r="K830" i="17"/>
  <c r="K819" i="17"/>
  <c r="K805" i="17"/>
  <c r="K794" i="17"/>
  <c r="K781" i="17"/>
  <c r="K770" i="17"/>
  <c r="K757" i="17"/>
  <c r="K746" i="17"/>
  <c r="K733" i="17"/>
  <c r="K720" i="17"/>
  <c r="K708" i="17"/>
  <c r="K698" i="17"/>
  <c r="K689" i="17"/>
  <c r="K680" i="17"/>
  <c r="K671" i="17"/>
  <c r="K662" i="17"/>
  <c r="K652" i="17"/>
  <c r="K643" i="17"/>
  <c r="K634" i="17"/>
  <c r="K625" i="17"/>
  <c r="K616" i="17"/>
  <c r="K607" i="17"/>
  <c r="K598" i="17"/>
  <c r="K588" i="17"/>
  <c r="K579" i="17"/>
  <c r="K570" i="17"/>
  <c r="K561" i="17"/>
  <c r="K552" i="17"/>
  <c r="K543" i="17"/>
  <c r="K534" i="17"/>
  <c r="K524" i="17"/>
  <c r="K516" i="17"/>
  <c r="K508" i="17"/>
  <c r="K500" i="17"/>
  <c r="K492" i="17"/>
  <c r="K484" i="17"/>
  <c r="K476" i="17"/>
  <c r="K468" i="17"/>
  <c r="K460" i="17"/>
  <c r="K452" i="17"/>
  <c r="K444" i="17"/>
  <c r="K436" i="17"/>
  <c r="K428" i="17"/>
  <c r="K420" i="17"/>
  <c r="K412" i="17"/>
  <c r="K404" i="17"/>
  <c r="K396" i="17"/>
  <c r="K388" i="17"/>
  <c r="K380" i="17"/>
  <c r="K372" i="17"/>
  <c r="K364" i="17"/>
  <c r="K356" i="17"/>
  <c r="K1364" i="17"/>
  <c r="K1341" i="17"/>
  <c r="K1324" i="17"/>
  <c r="K1301" i="17"/>
  <c r="K1284" i="17"/>
  <c r="K1261" i="17"/>
  <c r="K1243" i="17"/>
  <c r="K1228" i="17"/>
  <c r="K1210" i="17"/>
  <c r="K1195" i="17"/>
  <c r="K1176" i="17"/>
  <c r="K1157" i="17"/>
  <c r="K1142" i="17"/>
  <c r="K1124" i="17"/>
  <c r="K1109" i="17"/>
  <c r="K1091" i="17"/>
  <c r="K1072" i="17"/>
  <c r="K1058" i="17"/>
  <c r="K1038" i="17"/>
  <c r="K1024" i="17"/>
  <c r="K1005" i="17"/>
  <c r="K987" i="17"/>
  <c r="K973" i="17"/>
  <c r="K960" i="17"/>
  <c r="K944" i="17"/>
  <c r="K931" i="17"/>
  <c r="K917" i="17"/>
  <c r="K901" i="17"/>
  <c r="K890" i="17"/>
  <c r="K877" i="17"/>
  <c r="K866" i="17"/>
  <c r="K853" i="17"/>
  <c r="K842" i="17"/>
  <c r="K829" i="17"/>
  <c r="K816" i="17"/>
  <c r="K804" i="17"/>
  <c r="K792" i="17"/>
  <c r="K780" i="17"/>
  <c r="K768" i="17"/>
  <c r="K756" i="17"/>
  <c r="K744" i="17"/>
  <c r="K1380" i="17"/>
  <c r="K1362" i="17"/>
  <c r="K1334" i="17"/>
  <c r="K1309" i="17"/>
  <c r="K1276" i="17"/>
  <c r="K1252" i="17"/>
  <c r="K1230" i="17"/>
  <c r="K1206" i="17"/>
  <c r="K1186" i="17"/>
  <c r="K1164" i="17"/>
  <c r="K1136" i="17"/>
  <c r="K1115" i="17"/>
  <c r="K1093" i="17"/>
  <c r="K1069" i="17"/>
  <c r="K1048" i="17"/>
  <c r="K1027" i="17"/>
  <c r="K1003" i="17"/>
  <c r="K981" i="17"/>
  <c r="K963" i="17"/>
  <c r="K941" i="17"/>
  <c r="K923" i="17"/>
  <c r="K907" i="17"/>
  <c r="K886" i="17"/>
  <c r="K872" i="17"/>
  <c r="K856" i="17"/>
  <c r="K837" i="17"/>
  <c r="K822" i="17"/>
  <c r="K808" i="17"/>
  <c r="K789" i="17"/>
  <c r="K773" i="17"/>
  <c r="K758" i="17"/>
  <c r="K740" i="17"/>
  <c r="K726" i="17"/>
  <c r="K714" i="17"/>
  <c r="K700" i="17"/>
  <c r="K690" i="17"/>
  <c r="K679" i="17"/>
  <c r="K668" i="17"/>
  <c r="K658" i="17"/>
  <c r="K648" i="17"/>
  <c r="K638" i="17"/>
  <c r="K627" i="17"/>
  <c r="K617" i="17"/>
  <c r="K606" i="17"/>
  <c r="K595" i="17"/>
  <c r="K585" i="17"/>
  <c r="K575" i="17"/>
  <c r="K564" i="17"/>
  <c r="K554" i="17"/>
  <c r="K544" i="17"/>
  <c r="K532" i="17"/>
  <c r="K522" i="17"/>
  <c r="K513" i="17"/>
  <c r="K504" i="17"/>
  <c r="K495" i="17"/>
  <c r="K486" i="17"/>
  <c r="K477" i="17"/>
  <c r="K467" i="17"/>
  <c r="K458" i="17"/>
  <c r="K449" i="17"/>
  <c r="K440" i="17"/>
  <c r="K431" i="17"/>
  <c r="K422" i="17"/>
  <c r="K413" i="17"/>
  <c r="K403" i="17"/>
  <c r="K394" i="17"/>
  <c r="K385" i="17"/>
  <c r="K376" i="17"/>
  <c r="K367" i="17"/>
  <c r="K358" i="17"/>
  <c r="K349" i="17"/>
  <c r="K341" i="17"/>
  <c r="K333" i="17"/>
  <c r="K325" i="17"/>
  <c r="K317" i="17"/>
  <c r="K309" i="17"/>
  <c r="K301" i="17"/>
  <c r="K293" i="17"/>
  <c r="K285" i="17"/>
  <c r="K277" i="17"/>
  <c r="K269" i="17"/>
  <c r="K261" i="17"/>
  <c r="K253" i="17"/>
  <c r="K245" i="17"/>
  <c r="K237" i="17"/>
  <c r="K229" i="17"/>
  <c r="K221" i="17"/>
  <c r="K213" i="17"/>
  <c r="K205" i="17"/>
  <c r="K197" i="17"/>
  <c r="K189" i="17"/>
  <c r="K181" i="17"/>
  <c r="K173" i="17"/>
  <c r="K165" i="17"/>
  <c r="K157" i="17"/>
  <c r="K149" i="17"/>
  <c r="K141" i="17"/>
  <c r="K133" i="17"/>
  <c r="K125" i="17"/>
  <c r="K117" i="17"/>
  <c r="K109" i="17"/>
  <c r="K101" i="17"/>
  <c r="K93" i="17"/>
  <c r="K85" i="17"/>
  <c r="K77" i="17"/>
  <c r="K69" i="17"/>
  <c r="K61" i="17"/>
  <c r="K53" i="17"/>
  <c r="K45" i="17"/>
  <c r="K37" i="17"/>
  <c r="K29" i="17"/>
  <c r="K21" i="17"/>
  <c r="K13" i="17"/>
  <c r="K1355" i="17"/>
  <c r="K1330" i="17"/>
  <c r="K1300" i="17"/>
  <c r="K1275" i="17"/>
  <c r="K1251" i="17"/>
  <c r="K1227" i="17"/>
  <c r="K1205" i="17"/>
  <c r="K1184" i="17"/>
  <c r="K1156" i="17"/>
  <c r="K1134" i="17"/>
  <c r="K1114" i="17"/>
  <c r="K1090" i="17"/>
  <c r="K1068" i="17"/>
  <c r="K1046" i="17"/>
  <c r="K1019" i="17"/>
  <c r="K997" i="17"/>
  <c r="K980" i="17"/>
  <c r="K958" i="17"/>
  <c r="K940" i="17"/>
  <c r="K922" i="17"/>
  <c r="K900" i="17"/>
  <c r="K885" i="17"/>
  <c r="K869" i="17"/>
  <c r="K852" i="17"/>
  <c r="K836" i="17"/>
  <c r="K821" i="17"/>
  <c r="K803" i="17"/>
  <c r="K788" i="17"/>
  <c r="K772" i="17"/>
  <c r="K755" i="17"/>
  <c r="K739" i="17"/>
  <c r="K725" i="17"/>
  <c r="K712" i="17"/>
  <c r="K699" i="17"/>
  <c r="K688" i="17"/>
  <c r="K678" i="17"/>
  <c r="K667" i="17"/>
  <c r="K657" i="17"/>
  <c r="K647" i="17"/>
  <c r="K636" i="17"/>
  <c r="K626" i="17"/>
  <c r="K615" i="17"/>
  <c r="K604" i="17"/>
  <c r="K594" i="17"/>
  <c r="K584" i="17"/>
  <c r="K574" i="17"/>
  <c r="K563" i="17"/>
  <c r="K553" i="17"/>
  <c r="K542" i="17"/>
  <c r="K531" i="17"/>
  <c r="K521" i="17"/>
  <c r="K512" i="17"/>
  <c r="K503" i="17"/>
  <c r="K494" i="17"/>
  <c r="K485" i="17"/>
  <c r="K475" i="17"/>
  <c r="K466" i="17"/>
  <c r="K457" i="17"/>
  <c r="K448" i="17"/>
  <c r="K439" i="17"/>
  <c r="K430" i="17"/>
  <c r="K421" i="17"/>
  <c r="K411" i="17"/>
  <c r="K402" i="17"/>
  <c r="K393" i="17"/>
  <c r="K384" i="17"/>
  <c r="K375" i="17"/>
  <c r="K366" i="17"/>
  <c r="K357" i="17"/>
  <c r="K348" i="17"/>
  <c r="K340" i="17"/>
  <c r="K332" i="17"/>
  <c r="K324" i="17"/>
  <c r="K316" i="17"/>
  <c r="K308" i="17"/>
  <c r="K300" i="17"/>
  <c r="K292" i="17"/>
  <c r="K284" i="17"/>
  <c r="K276" i="17"/>
  <c r="K268" i="17"/>
  <c r="K260" i="17"/>
  <c r="K252" i="17"/>
  <c r="K244" i="17"/>
  <c r="K236" i="17"/>
  <c r="K228" i="17"/>
  <c r="K220" i="17"/>
  <c r="K212" i="17"/>
  <c r="K204" i="17"/>
  <c r="K196" i="17"/>
  <c r="K188" i="17"/>
  <c r="K180" i="17"/>
  <c r="K172" i="17"/>
  <c r="K164" i="17"/>
  <c r="K156" i="17"/>
  <c r="K148" i="17"/>
  <c r="K140" i="17"/>
  <c r="K132" i="17"/>
  <c r="K124" i="17"/>
  <c r="K116" i="17"/>
  <c r="K108" i="17"/>
  <c r="K100" i="17"/>
  <c r="K92" i="17"/>
  <c r="K84" i="17"/>
  <c r="K76" i="17"/>
  <c r="K68" i="17"/>
  <c r="K60" i="17"/>
  <c r="K52" i="17"/>
  <c r="K44" i="17"/>
  <c r="K36" i="17"/>
  <c r="K28" i="17"/>
  <c r="K20" i="17"/>
  <c r="K12" i="17"/>
  <c r="K1379" i="17"/>
  <c r="K1354" i="17"/>
  <c r="K1326" i="17"/>
  <c r="K1299" i="17"/>
  <c r="K1274" i="17"/>
  <c r="K1250" i="17"/>
  <c r="K1221" i="17"/>
  <c r="K1200" i="17"/>
  <c r="K1179" i="17"/>
  <c r="K1155" i="17"/>
  <c r="K1133" i="17"/>
  <c r="K1112" i="17"/>
  <c r="K1088" i="17"/>
  <c r="K1067" i="17"/>
  <c r="K1045" i="17"/>
  <c r="K1018" i="17"/>
  <c r="K996" i="17"/>
  <c r="K976" i="17"/>
  <c r="K955" i="17"/>
  <c r="K939" i="17"/>
  <c r="K920" i="17"/>
  <c r="K899" i="17"/>
  <c r="K884" i="17"/>
  <c r="K868" i="17"/>
  <c r="K851" i="17"/>
  <c r="K835" i="17"/>
  <c r="K820" i="17"/>
  <c r="K802" i="17"/>
  <c r="K787" i="17"/>
  <c r="K771" i="17"/>
  <c r="K752" i="17"/>
  <c r="K738" i="17"/>
  <c r="K724" i="17"/>
  <c r="K709" i="17"/>
  <c r="K697" i="17"/>
  <c r="K687" i="17"/>
  <c r="K676" i="17"/>
  <c r="K666" i="17"/>
  <c r="K656" i="17"/>
  <c r="K646" i="17"/>
  <c r="K635" i="17"/>
  <c r="K624" i="17"/>
  <c r="K614" i="17"/>
  <c r="K603" i="17"/>
  <c r="K593" i="17"/>
  <c r="K583" i="17"/>
  <c r="K572" i="17"/>
  <c r="K562" i="17"/>
  <c r="K551" i="17"/>
  <c r="K540" i="17"/>
  <c r="K530" i="17"/>
  <c r="K520" i="17"/>
  <c r="K511" i="17"/>
  <c r="K502" i="17"/>
  <c r="K493" i="17"/>
  <c r="K483" i="17"/>
  <c r="K474" i="17"/>
  <c r="K465" i="17"/>
  <c r="K456" i="17"/>
  <c r="K447" i="17"/>
  <c r="K438" i="17"/>
  <c r="K429" i="17"/>
  <c r="K419" i="17"/>
  <c r="K410" i="17"/>
  <c r="K401" i="17"/>
  <c r="K392" i="17"/>
  <c r="K383" i="17"/>
  <c r="K374" i="17"/>
  <c r="K365" i="17"/>
  <c r="K355" i="17"/>
  <c r="K347" i="17"/>
  <c r="K339" i="17"/>
  <c r="K331" i="17"/>
  <c r="K323" i="17"/>
  <c r="K315" i="17"/>
  <c r="K307" i="17"/>
  <c r="K299" i="17"/>
  <c r="K291" i="17"/>
  <c r="K283" i="17"/>
  <c r="K1378" i="17"/>
  <c r="K1350" i="17"/>
  <c r="K1323" i="17"/>
  <c r="K1298" i="17"/>
  <c r="K1270" i="17"/>
  <c r="K1242" i="17"/>
  <c r="K1220" i="17"/>
  <c r="K1198" i="17"/>
  <c r="K1174" i="17"/>
  <c r="K1154" i="17"/>
  <c r="K1132" i="17"/>
  <c r="K1104" i="17"/>
  <c r="K1083" i="17"/>
  <c r="K1061" i="17"/>
  <c r="K1037" i="17"/>
  <c r="K1016" i="17"/>
  <c r="K995" i="17"/>
  <c r="K972" i="17"/>
  <c r="K954" i="17"/>
  <c r="K938" i="17"/>
  <c r="K916" i="17"/>
  <c r="K898" i="17"/>
  <c r="K883" i="17"/>
  <c r="K864" i="17"/>
  <c r="K848" i="17"/>
  <c r="K834" i="17"/>
  <c r="K814" i="17"/>
  <c r="K800" i="17"/>
  <c r="K784" i="17"/>
  <c r="K766" i="17"/>
  <c r="K750" i="17"/>
  <c r="K736" i="17"/>
  <c r="K723" i="17"/>
  <c r="K707" i="17"/>
  <c r="K696" i="17"/>
  <c r="K686" i="17"/>
  <c r="K675" i="17"/>
  <c r="K665" i="17"/>
  <c r="K655" i="17"/>
  <c r="K644" i="17"/>
  <c r="K633" i="17"/>
  <c r="K623" i="17"/>
  <c r="K612" i="17"/>
  <c r="K602" i="17"/>
  <c r="K592" i="17"/>
  <c r="K582" i="17"/>
  <c r="K571" i="17"/>
  <c r="K560" i="17"/>
  <c r="K550" i="17"/>
  <c r="K539" i="17"/>
  <c r="K529" i="17"/>
  <c r="K519" i="17"/>
  <c r="K510" i="17"/>
  <c r="K501" i="17"/>
  <c r="K491" i="17"/>
  <c r="K482" i="17"/>
  <c r="K473" i="17"/>
  <c r="K464" i="17"/>
  <c r="K455" i="17"/>
  <c r="K446" i="17"/>
  <c r="K437" i="17"/>
  <c r="K427" i="17"/>
  <c r="K418" i="17"/>
  <c r="K409" i="17"/>
  <c r="K400" i="17"/>
  <c r="K391" i="17"/>
  <c r="K382" i="17"/>
  <c r="K373" i="17"/>
  <c r="K363" i="17"/>
  <c r="K354" i="17"/>
  <c r="K346" i="17"/>
  <c r="K338" i="17"/>
  <c r="K330" i="17"/>
  <c r="K322" i="17"/>
  <c r="K314" i="17"/>
  <c r="K306" i="17"/>
  <c r="K298" i="17"/>
  <c r="K290" i="17"/>
  <c r="K282" i="17"/>
  <c r="K274" i="17"/>
  <c r="K266" i="17"/>
  <c r="K258" i="17"/>
  <c r="K250" i="17"/>
  <c r="K242" i="17"/>
  <c r="K234" i="17"/>
  <c r="K1374" i="17"/>
  <c r="K1349" i="17"/>
  <c r="K1316" i="17"/>
  <c r="K1291" i="17"/>
  <c r="K1266" i="17"/>
  <c r="K1240" i="17"/>
  <c r="K1219" i="17"/>
  <c r="K1197" i="17"/>
  <c r="K1173" i="17"/>
  <c r="K1152" i="17"/>
  <c r="K1131" i="17"/>
  <c r="K1102" i="17"/>
  <c r="K1082" i="17"/>
  <c r="K1373" i="17"/>
  <c r="K1340" i="17"/>
  <c r="K1315" i="17"/>
  <c r="K1290" i="17"/>
  <c r="K1260" i="17"/>
  <c r="K1238" i="17"/>
  <c r="K1218" i="17"/>
  <c r="K1189" i="17"/>
  <c r="K1168" i="17"/>
  <c r="K1147" i="17"/>
  <c r="K1123" i="17"/>
  <c r="K1101" i="17"/>
  <c r="K1080" i="17"/>
  <c r="K1056" i="17"/>
  <c r="K1035" i="17"/>
  <c r="K1013" i="17"/>
  <c r="K986" i="17"/>
  <c r="K970" i="17"/>
  <c r="K950" i="17"/>
  <c r="K930" i="17"/>
  <c r="K910" i="17"/>
  <c r="K894" i="17"/>
  <c r="K876" i="17"/>
  <c r="K861" i="17"/>
  <c r="K845" i="17"/>
  <c r="K827" i="17"/>
  <c r="K812" i="17"/>
  <c r="K797" i="17"/>
  <c r="K779" i="17"/>
  <c r="K763" i="17"/>
  <c r="K748" i="17"/>
  <c r="K731" i="17"/>
  <c r="K717" i="17"/>
  <c r="K704" i="17"/>
  <c r="K694" i="17"/>
  <c r="K683" i="17"/>
  <c r="K673" i="17"/>
  <c r="K663" i="17"/>
  <c r="K651" i="17"/>
  <c r="K641" i="17"/>
  <c r="K631" i="17"/>
  <c r="K620" i="17"/>
  <c r="K610" i="17"/>
  <c r="K600" i="17"/>
  <c r="K590" i="17"/>
  <c r="K578" i="17"/>
  <c r="K568" i="17"/>
  <c r="K558" i="17"/>
  <c r="K547" i="17"/>
  <c r="K537" i="17"/>
  <c r="K527" i="17"/>
  <c r="K517" i="17"/>
  <c r="K507" i="17"/>
  <c r="K498" i="17"/>
  <c r="K489" i="17"/>
  <c r="K480" i="17"/>
  <c r="K471" i="17"/>
  <c r="K462" i="17"/>
  <c r="K453" i="17"/>
  <c r="K443" i="17"/>
  <c r="K434" i="17"/>
  <c r="K425" i="17"/>
  <c r="K416" i="17"/>
  <c r="K407" i="17"/>
  <c r="K398" i="17"/>
  <c r="K1286" i="17"/>
  <c r="K1188" i="17"/>
  <c r="K1100" i="17"/>
  <c r="K1029" i="17"/>
  <c r="K971" i="17"/>
  <c r="K926" i="17"/>
  <c r="K875" i="17"/>
  <c r="K832" i="17"/>
  <c r="K790" i="17"/>
  <c r="K747" i="17"/>
  <c r="K706" i="17"/>
  <c r="K681" i="17"/>
  <c r="K650" i="17"/>
  <c r="K622" i="17"/>
  <c r="K596" i="17"/>
  <c r="K567" i="17"/>
  <c r="K538" i="17"/>
  <c r="K514" i="17"/>
  <c r="K488" i="17"/>
  <c r="K463" i="17"/>
  <c r="K441" i="17"/>
  <c r="K415" i="17"/>
  <c r="K390" i="17"/>
  <c r="K371" i="17"/>
  <c r="K353" i="17"/>
  <c r="K337" i="17"/>
  <c r="K321" i="17"/>
  <c r="K305" i="17"/>
  <c r="K289" i="17"/>
  <c r="K275" i="17"/>
  <c r="K263" i="17"/>
  <c r="K249" i="17"/>
  <c r="K238" i="17"/>
  <c r="K225" i="17"/>
  <c r="K215" i="17"/>
  <c r="K203" i="17"/>
  <c r="K193" i="17"/>
  <c r="K183" i="17"/>
  <c r="K171" i="17"/>
  <c r="K161" i="17"/>
  <c r="K151" i="17"/>
  <c r="K139" i="17"/>
  <c r="K129" i="17"/>
  <c r="K119" i="17"/>
  <c r="K107" i="17"/>
  <c r="K97" i="17"/>
  <c r="K87" i="17"/>
  <c r="K75" i="17"/>
  <c r="K65" i="17"/>
  <c r="K55" i="17"/>
  <c r="K43" i="17"/>
  <c r="K33" i="17"/>
  <c r="K23" i="17"/>
  <c r="K11" i="17"/>
  <c r="K1277" i="17"/>
  <c r="K1187" i="17"/>
  <c r="K1099" i="17"/>
  <c r="K1028" i="17"/>
  <c r="K965" i="17"/>
  <c r="K912" i="17"/>
  <c r="K874" i="17"/>
  <c r="K826" i="17"/>
  <c r="K782" i="17"/>
  <c r="K741" i="17"/>
  <c r="K703" i="17"/>
  <c r="K674" i="17"/>
  <c r="K649" i="17"/>
  <c r="K619" i="17"/>
  <c r="K591" i="17"/>
  <c r="K566" i="17"/>
  <c r="K536" i="17"/>
  <c r="K509" i="17"/>
  <c r="K487" i="17"/>
  <c r="K461" i="17"/>
  <c r="K435" i="17"/>
  <c r="K414" i="17"/>
  <c r="K389" i="17"/>
  <c r="K370" i="17"/>
  <c r="K352" i="17"/>
  <c r="K336" i="17"/>
  <c r="K320" i="17"/>
  <c r="K304" i="17"/>
  <c r="K288" i="17"/>
  <c r="K273" i="17"/>
  <c r="K262" i="17"/>
  <c r="K248" i="17"/>
  <c r="K235" i="17"/>
  <c r="K224" i="17"/>
  <c r="K214" i="17"/>
  <c r="K202" i="17"/>
  <c r="K192" i="17"/>
  <c r="K182" i="17"/>
  <c r="K170" i="17"/>
  <c r="K160" i="17"/>
  <c r="K150" i="17"/>
  <c r="K138" i="17"/>
  <c r="K128" i="17"/>
  <c r="K118" i="17"/>
  <c r="K106" i="17"/>
  <c r="K96" i="17"/>
  <c r="K86" i="17"/>
  <c r="K74" i="17"/>
  <c r="K64" i="17"/>
  <c r="K54" i="17"/>
  <c r="K42" i="17"/>
  <c r="K32" i="17"/>
  <c r="K22" i="17"/>
  <c r="K10" i="17"/>
  <c r="K1366" i="17"/>
  <c r="K1259" i="17"/>
  <c r="K1166" i="17"/>
  <c r="K1078" i="17"/>
  <c r="K1014" i="17"/>
  <c r="K964" i="17"/>
  <c r="K909" i="17"/>
  <c r="K862" i="17"/>
  <c r="K824" i="17"/>
  <c r="K778" i="17"/>
  <c r="K734" i="17"/>
  <c r="K702" i="17"/>
  <c r="K672" i="17"/>
  <c r="K642" i="17"/>
  <c r="K618" i="17"/>
  <c r="K587" i="17"/>
  <c r="K559" i="17"/>
  <c r="K535" i="17"/>
  <c r="K506" i="17"/>
  <c r="K481" i="17"/>
  <c r="K459" i="17"/>
  <c r="K433" i="17"/>
  <c r="K408" i="17"/>
  <c r="K387" i="17"/>
  <c r="K369" i="17"/>
  <c r="K351" i="17"/>
  <c r="K335" i="17"/>
  <c r="K319" i="17"/>
  <c r="K303" i="17"/>
  <c r="K287" i="17"/>
  <c r="K272" i="17"/>
  <c r="K259" i="17"/>
  <c r="K247" i="17"/>
  <c r="K233" i="17"/>
  <c r="K223" i="17"/>
  <c r="K211" i="17"/>
  <c r="K201" i="17"/>
  <c r="K191" i="17"/>
  <c r="K179" i="17"/>
  <c r="K169" i="17"/>
  <c r="K159" i="17"/>
  <c r="K147" i="17"/>
  <c r="K137" i="17"/>
  <c r="K127" i="17"/>
  <c r="K115" i="17"/>
  <c r="K105" i="17"/>
  <c r="K95" i="17"/>
  <c r="K83" i="17"/>
  <c r="K73" i="17"/>
  <c r="K63" i="17"/>
  <c r="K51" i="17"/>
  <c r="K41" i="17"/>
  <c r="K31" i="17"/>
  <c r="K19" i="17"/>
  <c r="K9" i="17"/>
  <c r="K1363" i="17"/>
  <c r="K1253" i="17"/>
  <c r="K1165" i="17"/>
  <c r="K1070" i="17"/>
  <c r="K1008" i="17"/>
  <c r="K952" i="17"/>
  <c r="K908" i="17"/>
  <c r="K859" i="17"/>
  <c r="K813" i="17"/>
  <c r="K776" i="17"/>
  <c r="K730" i="17"/>
  <c r="K695" i="17"/>
  <c r="K670" i="17"/>
  <c r="K640" i="17"/>
  <c r="K611" i="17"/>
  <c r="K586" i="17"/>
  <c r="K556" i="17"/>
  <c r="K528" i="17"/>
  <c r="K505" i="17"/>
  <c r="K479" i="17"/>
  <c r="K454" i="17"/>
  <c r="K432" i="17"/>
  <c r="K406" i="17"/>
  <c r="K386" i="17"/>
  <c r="K368" i="17"/>
  <c r="K350" i="17"/>
  <c r="K334" i="17"/>
  <c r="K318" i="17"/>
  <c r="K302" i="17"/>
  <c r="K286" i="17"/>
  <c r="K271" i="17"/>
  <c r="K257" i="17"/>
  <c r="K246" i="17"/>
  <c r="K232" i="17"/>
  <c r="K222" i="17"/>
  <c r="K210" i="17"/>
  <c r="K200" i="17"/>
  <c r="K190" i="17"/>
  <c r="K178" i="17"/>
  <c r="K168" i="17"/>
  <c r="K158" i="17"/>
  <c r="K146" i="17"/>
  <c r="K136" i="17"/>
  <c r="K126" i="17"/>
  <c r="K114" i="17"/>
  <c r="K104" i="17"/>
  <c r="K94" i="17"/>
  <c r="K82" i="17"/>
  <c r="K72" i="17"/>
  <c r="K62" i="17"/>
  <c r="K50" i="17"/>
  <c r="K40" i="17"/>
  <c r="K30" i="17"/>
  <c r="K18" i="17"/>
  <c r="K8" i="17"/>
  <c r="K1339" i="17"/>
  <c r="K1237" i="17"/>
  <c r="K1146" i="17"/>
  <c r="K1060" i="17"/>
  <c r="K1004" i="17"/>
  <c r="K949" i="17"/>
  <c r="K896" i="17"/>
  <c r="K858" i="17"/>
  <c r="K811" i="17"/>
  <c r="K765" i="17"/>
  <c r="K728" i="17"/>
  <c r="K692" i="17"/>
  <c r="K664" i="17"/>
  <c r="K639" i="17"/>
  <c r="K609" i="17"/>
  <c r="K580" i="17"/>
  <c r="K555" i="17"/>
  <c r="K526" i="17"/>
  <c r="K499" i="17"/>
  <c r="K478" i="17"/>
  <c r="K451" i="17"/>
  <c r="K426" i="17"/>
  <c r="K405" i="17"/>
  <c r="K381" i="17"/>
  <c r="K362" i="17"/>
  <c r="K345" i="17"/>
  <c r="K329" i="17"/>
  <c r="K313" i="17"/>
  <c r="K297" i="17"/>
  <c r="K281" i="17"/>
  <c r="K270" i="17"/>
  <c r="K256" i="17"/>
  <c r="K243" i="17"/>
  <c r="K231" i="17"/>
  <c r="K219" i="17"/>
  <c r="K209" i="17"/>
  <c r="K199" i="17"/>
  <c r="K187" i="17"/>
  <c r="K177" i="17"/>
  <c r="K167" i="17"/>
  <c r="K155" i="17"/>
  <c r="K145" i="17"/>
  <c r="K135" i="17"/>
  <c r="K123" i="17"/>
  <c r="K113" i="17"/>
  <c r="K103" i="17"/>
  <c r="K91" i="17"/>
  <c r="K81" i="17"/>
  <c r="K71" i="17"/>
  <c r="K59" i="17"/>
  <c r="K49" i="17"/>
  <c r="K39" i="17"/>
  <c r="K27" i="17"/>
  <c r="K17" i="17"/>
  <c r="K1338" i="17"/>
  <c r="K1232" i="17"/>
  <c r="K1141" i="17"/>
  <c r="K1051" i="17"/>
  <c r="K994" i="17"/>
  <c r="K942" i="17"/>
  <c r="K893" i="17"/>
  <c r="K846" i="17"/>
  <c r="K810" i="17"/>
  <c r="K762" i="17"/>
  <c r="K718" i="17"/>
  <c r="K691" i="17"/>
  <c r="K660" i="17"/>
  <c r="K632" i="17"/>
  <c r="K608" i="17"/>
  <c r="K577" i="17"/>
  <c r="K548" i="17"/>
  <c r="K523" i="17"/>
  <c r="K497" i="17"/>
  <c r="K472" i="17"/>
  <c r="K450" i="17"/>
  <c r="K424" i="17"/>
  <c r="K399" i="17"/>
  <c r="K379" i="17"/>
  <c r="K361" i="17"/>
  <c r="K344" i="17"/>
  <c r="K328" i="17"/>
  <c r="K312" i="17"/>
  <c r="K296" i="17"/>
  <c r="K280" i="17"/>
  <c r="K267" i="17"/>
  <c r="K255" i="17"/>
  <c r="K241" i="17"/>
  <c r="K230" i="17"/>
  <c r="K218" i="17"/>
  <c r="K208" i="17"/>
  <c r="K198" i="17"/>
  <c r="K186" i="17"/>
  <c r="K176" i="17"/>
  <c r="K166" i="17"/>
  <c r="K154" i="17"/>
  <c r="K144" i="17"/>
  <c r="K134" i="17"/>
  <c r="K122" i="17"/>
  <c r="K112" i="17"/>
  <c r="K102" i="17"/>
  <c r="K90" i="17"/>
  <c r="K80" i="17"/>
  <c r="K70" i="17"/>
  <c r="K58" i="17"/>
  <c r="K48" i="17"/>
  <c r="K38" i="17"/>
  <c r="K26" i="17"/>
  <c r="K16" i="17"/>
  <c r="K7" i="17"/>
  <c r="K1050" i="17"/>
  <c r="K844" i="17"/>
  <c r="K684" i="17"/>
  <c r="K576" i="17"/>
  <c r="K470" i="17"/>
  <c r="K378" i="17"/>
  <c r="K311" i="17"/>
  <c r="K254" i="17"/>
  <c r="K207" i="17"/>
  <c r="K163" i="17"/>
  <c r="K121" i="17"/>
  <c r="K79" i="17"/>
  <c r="K35" i="17"/>
  <c r="K1036" i="17"/>
  <c r="K840" i="17"/>
  <c r="K682" i="17"/>
  <c r="K569" i="17"/>
  <c r="K469" i="17"/>
  <c r="K377" i="17"/>
  <c r="K310" i="17"/>
  <c r="K251" i="17"/>
  <c r="K206" i="17"/>
  <c r="K162" i="17"/>
  <c r="K120" i="17"/>
  <c r="K78" i="17"/>
  <c r="K34" i="17"/>
  <c r="K1314" i="17"/>
  <c r="K984" i="17"/>
  <c r="K798" i="17"/>
  <c r="K1310" i="17"/>
  <c r="K982" i="17"/>
  <c r="K795" i="17"/>
  <c r="K654" i="17"/>
  <c r="K545" i="17"/>
  <c r="K442" i="17"/>
  <c r="K359" i="17"/>
  <c r="K294" i="17"/>
  <c r="K239" i="17"/>
  <c r="K194" i="17"/>
  <c r="K152" i="17"/>
  <c r="K110" i="17"/>
  <c r="K66" i="17"/>
  <c r="K24" i="17"/>
  <c r="K1216" i="17"/>
  <c r="K933" i="17"/>
  <c r="K760" i="17"/>
  <c r="K630" i="17"/>
  <c r="K518" i="17"/>
  <c r="K423" i="17"/>
  <c r="K343" i="17"/>
  <c r="K279" i="17"/>
  <c r="K227" i="17"/>
  <c r="K185" i="17"/>
  <c r="K143" i="17"/>
  <c r="K99" i="17"/>
  <c r="K57" i="17"/>
  <c r="K15" i="17"/>
  <c r="K1208" i="17"/>
  <c r="K928" i="17"/>
  <c r="K749" i="17"/>
  <c r="K628" i="17"/>
  <c r="K515" i="17"/>
  <c r="K417" i="17"/>
  <c r="K342" i="17"/>
  <c r="K278" i="17"/>
  <c r="K226" i="17"/>
  <c r="K184" i="17"/>
  <c r="K142" i="17"/>
  <c r="K98" i="17"/>
  <c r="K56" i="17"/>
  <c r="K14" i="17"/>
  <c r="K360" i="17"/>
  <c r="K111" i="17"/>
  <c r="K217" i="17"/>
  <c r="K395" i="17"/>
  <c r="K659" i="17"/>
  <c r="G889" i="17" l="1"/>
  <c r="G975" i="17"/>
  <c r="G1062" i="17"/>
  <c r="G1182" i="17"/>
  <c r="G298" i="17"/>
  <c r="G362" i="17"/>
  <c r="G426" i="17"/>
  <c r="G506" i="17"/>
  <c r="G592" i="17"/>
  <c r="G678" i="17"/>
  <c r="G762" i="17"/>
  <c r="G848" i="17"/>
  <c r="G934" i="17"/>
  <c r="G1018" i="17"/>
  <c r="G1119" i="17"/>
  <c r="G1282" i="17"/>
  <c r="G530" i="17"/>
  <c r="G616" i="17"/>
  <c r="G702" i="17"/>
  <c r="G786" i="17"/>
  <c r="G872" i="17"/>
  <c r="G958" i="17"/>
  <c r="G1042" i="17"/>
  <c r="G1154" i="17"/>
  <c r="G1346" i="17"/>
  <c r="G77" i="17"/>
  <c r="G141" i="17"/>
  <c r="G205" i="17"/>
  <c r="G269" i="17"/>
  <c r="G333" i="17"/>
  <c r="G397" i="17"/>
  <c r="G467" i="17"/>
  <c r="G553" i="17"/>
  <c r="G639" i="17"/>
  <c r="G723" i="17"/>
  <c r="G809" i="17"/>
  <c r="G895" i="17"/>
  <c r="G979" i="17"/>
  <c r="G1066" i="17"/>
  <c r="G1191" i="17"/>
  <c r="G1096" i="17"/>
  <c r="G1160" i="17"/>
  <c r="G1237" i="17"/>
  <c r="G1323" i="17"/>
  <c r="G1251" i="17"/>
  <c r="G1335" i="17"/>
  <c r="G1083" i="17"/>
  <c r="G1147" i="17"/>
  <c r="G1220" i="17"/>
  <c r="G1306" i="17"/>
  <c r="G436" i="17"/>
  <c r="G500" i="17"/>
  <c r="G564" i="17"/>
  <c r="G628" i="17"/>
  <c r="G692" i="17"/>
  <c r="G756" i="17"/>
  <c r="G820" i="17"/>
  <c r="G884" i="17"/>
  <c r="G948" i="17"/>
  <c r="G1012" i="17"/>
  <c r="G1076" i="17"/>
  <c r="G1140" i="17"/>
  <c r="G1211" i="17"/>
  <c r="G1295" i="17"/>
  <c r="G1381" i="17"/>
  <c r="G509" i="17"/>
  <c r="G573" i="17"/>
  <c r="G637" i="17"/>
  <c r="G701" i="17"/>
  <c r="G765" i="17"/>
  <c r="G829" i="17"/>
  <c r="G893" i="17"/>
  <c r="G957" i="17"/>
  <c r="G1021" i="17"/>
  <c r="G1085" i="17"/>
  <c r="G1149" i="17"/>
  <c r="G1222" i="17"/>
  <c r="G1308" i="17"/>
  <c r="G1192" i="17"/>
  <c r="G1256" i="17"/>
  <c r="G1320" i="17"/>
  <c r="G1384" i="17"/>
  <c r="G1241" i="17"/>
  <c r="G1305" i="17"/>
  <c r="G1369" i="17"/>
  <c r="G899" i="17"/>
  <c r="G985" i="17"/>
  <c r="G1073" i="17"/>
  <c r="G1203" i="17"/>
  <c r="G306" i="17"/>
  <c r="G370" i="17"/>
  <c r="G434" i="17"/>
  <c r="G518" i="17"/>
  <c r="G602" i="17"/>
  <c r="G688" i="17"/>
  <c r="G774" i="17"/>
  <c r="G858" i="17"/>
  <c r="G944" i="17"/>
  <c r="G1030" i="17"/>
  <c r="G1135" i="17"/>
  <c r="G1310" i="17"/>
  <c r="G542" i="17"/>
  <c r="G626" i="17"/>
  <c r="G712" i="17"/>
  <c r="G798" i="17"/>
  <c r="G882" i="17"/>
  <c r="G968" i="17"/>
  <c r="G1054" i="17"/>
  <c r="G1170" i="17"/>
  <c r="G1374" i="17"/>
  <c r="G85" i="17"/>
  <c r="G149" i="17"/>
  <c r="G213" i="17"/>
  <c r="G277" i="17"/>
  <c r="G341" i="17"/>
  <c r="G405" i="17"/>
  <c r="G479" i="17"/>
  <c r="G563" i="17"/>
  <c r="G649" i="17"/>
  <c r="G735" i="17"/>
  <c r="G819" i="17"/>
  <c r="G905" i="17"/>
  <c r="G991" i="17"/>
  <c r="G1080" i="17"/>
  <c r="G1213" i="17"/>
  <c r="G1104" i="17"/>
  <c r="G1168" i="17"/>
  <c r="G1247" i="17"/>
  <c r="G1333" i="17"/>
  <c r="G1261" i="17"/>
  <c r="G1347" i="17"/>
  <c r="G1091" i="17"/>
  <c r="G1155" i="17"/>
  <c r="G1230" i="17"/>
  <c r="G1316" i="17"/>
  <c r="G444" i="17"/>
  <c r="G508" i="17"/>
  <c r="G572" i="17"/>
  <c r="G636" i="17"/>
  <c r="G700" i="17"/>
  <c r="G764" i="17"/>
  <c r="G828" i="17"/>
  <c r="G892" i="17"/>
  <c r="G956" i="17"/>
  <c r="G1020" i="17"/>
  <c r="G1084" i="17"/>
  <c r="G1148" i="17"/>
  <c r="G1221" i="17"/>
  <c r="G1307" i="17"/>
  <c r="G453" i="17"/>
  <c r="G517" i="17"/>
  <c r="G581" i="17"/>
  <c r="G645" i="17"/>
  <c r="G709" i="17"/>
  <c r="G773" i="17"/>
  <c r="G837" i="17"/>
  <c r="G901" i="17"/>
  <c r="G965" i="17"/>
  <c r="G1029" i="17"/>
  <c r="G1093" i="17"/>
  <c r="G1157" i="17"/>
  <c r="G1234" i="17"/>
  <c r="G1318" i="17"/>
  <c r="G1200" i="17"/>
  <c r="G1264" i="17"/>
  <c r="G1328" i="17"/>
  <c r="G1185" i="17"/>
  <c r="G1249" i="17"/>
  <c r="G1313" i="17"/>
  <c r="G1377" i="17"/>
  <c r="G835" i="17"/>
  <c r="G921" i="17"/>
  <c r="G1007" i="17"/>
  <c r="G1102" i="17"/>
  <c r="G1250" i="17"/>
  <c r="G322" i="17"/>
  <c r="G386" i="17"/>
  <c r="G454" i="17"/>
  <c r="G538" i="17"/>
  <c r="G624" i="17"/>
  <c r="G710" i="17"/>
  <c r="G794" i="17"/>
  <c r="G880" i="17"/>
  <c r="G966" i="17"/>
  <c r="G1050" i="17"/>
  <c r="G1167" i="17"/>
  <c r="G1366" i="17"/>
  <c r="G562" i="17"/>
  <c r="G648" i="17"/>
  <c r="G734" i="17"/>
  <c r="G818" i="17"/>
  <c r="G904" i="17"/>
  <c r="G990" i="17"/>
  <c r="G1079" i="17"/>
  <c r="G1207" i="17"/>
  <c r="G37" i="17"/>
  <c r="G101" i="17"/>
  <c r="G165" i="17"/>
  <c r="G229" i="17"/>
  <c r="G293" i="17"/>
  <c r="G357" i="17"/>
  <c r="G421" i="17"/>
  <c r="G499" i="17"/>
  <c r="G585" i="17"/>
  <c r="G671" i="17"/>
  <c r="G755" i="17"/>
  <c r="G841" i="17"/>
  <c r="G927" i="17"/>
  <c r="G1011" i="17"/>
  <c r="G1110" i="17"/>
  <c r="G1267" i="17"/>
  <c r="G1120" i="17"/>
  <c r="G1184" i="17"/>
  <c r="G1269" i="17"/>
  <c r="G1355" i="17"/>
  <c r="G1283" i="17"/>
  <c r="G1367" i="17"/>
  <c r="G1107" i="17"/>
  <c r="G1171" i="17"/>
  <c r="G1252" i="17"/>
  <c r="G1338" i="17"/>
  <c r="G460" i="17"/>
  <c r="G524" i="17"/>
  <c r="G588" i="17"/>
  <c r="G652" i="17"/>
  <c r="G716" i="17"/>
  <c r="G780" i="17"/>
  <c r="G844" i="17"/>
  <c r="G908" i="17"/>
  <c r="G972" i="17"/>
  <c r="G1036" i="17"/>
  <c r="G1100" i="17"/>
  <c r="G1164" i="17"/>
  <c r="G1243" i="17"/>
  <c r="G1327" i="17"/>
  <c r="G469" i="17"/>
  <c r="G533" i="17"/>
  <c r="G597" i="17"/>
  <c r="G661" i="17"/>
  <c r="G725" i="17"/>
  <c r="G789" i="17"/>
  <c r="G853" i="17"/>
  <c r="G917" i="17"/>
  <c r="G981" i="17"/>
  <c r="G1045" i="17"/>
  <c r="G1109" i="17"/>
  <c r="G1173" i="17"/>
  <c r="G1254" i="17"/>
  <c r="G1340" i="17"/>
  <c r="G1216" i="17"/>
  <c r="G1280" i="17"/>
  <c r="G1344" i="17"/>
  <c r="G1201" i="17"/>
  <c r="G1265"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0000-000001000000}">
      <text>
        <r>
          <rPr>
            <sz val="10"/>
            <color rgb="FF000000"/>
            <rFont val="Arial"/>
          </rPr>
          <t>======
ID#AAAALgEoKxs
    (2021-02-16 20:09:42)
Revoke Access</t>
        </r>
      </text>
    </comment>
  </commentList>
  <extLst>
    <ext xmlns:r="http://schemas.openxmlformats.org/officeDocument/2006/relationships" uri="GoogleSheetsCustomDataVersion1">
      <go:sheetsCustomData xmlns:go="http://customooxmlschemas.google.com/" r:id="rId1" roundtripDataSignature="AMtx7mhLM3zyY4wu6xTtW4uGirQsd+5r3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500-000005000000}">
      <text>
        <r>
          <rPr>
            <sz val="10"/>
            <color rgb="FF000000"/>
            <rFont val="Arial"/>
          </rPr>
          <t>======
ID#AAAALgEoKxw
    (2021-02-16 20:09:42)
@joshua.mwangi@es.cloudfactory.com Kindly look at this feedback video for insights on the issues highlighted in your work. cc. @rasoa.simiyu@es.cloudfactory.com @john.otieno01@es.cloudfactory.com @moses.njau@es.cloudfactory.com
_Assigned to Joshua Mwangi_
	-Vincent Omondi Oluoch
_Marked as done_
	-Joshua Mwangi
_Re-opened_
how about now?
	-Joshua Mwangi</t>
        </r>
      </text>
    </comment>
    <comment ref="D3" authorId="0" shapeId="0" xr:uid="{00000000-0006-0000-0500-000002000000}">
      <text>
        <r>
          <rPr>
            <sz val="10"/>
            <color rgb="FF000000"/>
            <rFont val="Arial"/>
          </rPr>
          <t>======
ID#AAAALgEoKyo
    (2021-02-16 20:09:42)
@erick.karanja@es.cloudfactory.com Kindly indicate date when this plant was processed.
_Assigned to Erick Chege Karanja_
	-Vincent Omondi Oluoch</t>
        </r>
      </text>
    </comment>
    <comment ref="E31" authorId="0" shapeId="0" xr:uid="{00000000-0006-0000-0500-000003000000}">
      <text>
        <r>
          <rPr>
            <sz val="10"/>
            <color rgb="FF000000"/>
            <rFont val="Arial"/>
          </rPr>
          <t>======
ID#AAAALgEoKyk
    (2021-02-16 20:09:42)
@fiona.atieno@es.cloudfactory.com Kindly indicate both dates when the cement plant was processed as well as notes for all plants processed
_Assigned to Fiona Atieno_
	-Vincent Omondi Oluoch</t>
        </r>
      </text>
    </comment>
    <comment ref="A75" authorId="0" shapeId="0" xr:uid="{00000000-0006-0000-0500-000001000000}">
      <text>
        <r>
          <rPr>
            <sz val="10"/>
            <color rgb="FF000000"/>
            <rFont val="Arial"/>
          </rPr>
          <t>======
ID#AAAALgEoKys
    (2021-02-16 20:09:42)
@john.otieno01@es.cloudfactory.com We seem to be missing an entry here. Are you currently working on this one?
_Assigned to John Oduor Otieno_
	-Vincent Omondi Oluoch
hello still
 working on the sheet
	-John Oduor Otieno
there are some plants i can't seem to find their entries
	-John Oduor Otieno
not plants sorry but the required annotators i can't find their entries in the other worksheet..but i've not changed them to blue
	-John Oduor Otieno
@vincent@cloudfactory.com I think the one missing is for CHN0136 but it happens that @moses.njau@es.cloudfactory.com had done it before and also corrected it over the weekend. so it will be 2 annotations of same person
_Reassigned to Vincent Omondi Oluoch_
	-John Oduor Otieno</t>
        </r>
      </text>
    </comment>
    <comment ref="D231" authorId="0" shapeId="0" xr:uid="{00000000-0006-0000-0500-000004000000}">
      <text>
        <r>
          <rPr>
            <sz val="10"/>
            <color rgb="FF000000"/>
            <rFont val="Arial"/>
          </rPr>
          <t>======
ID#AAAALgEoKx4
    (2021-02-16 20:09:42)
@isaack.otieno@es.cloudfactory.com Kindly indicate the date here for when these cement plants were annotated. Always ensure that you have these columns filled for each task you process. Please action this as soon as possible.
_Assigned to Isaack Otieno_
	-Vincent Omondi Oluoch</t>
        </r>
      </text>
    </comment>
  </commentList>
  <extLst>
    <ext xmlns:r="http://schemas.openxmlformats.org/officeDocument/2006/relationships" uri="GoogleSheetsCustomDataVersion1">
      <go:sheetsCustomData xmlns:go="http://customooxmlschemas.google.com/" r:id="rId1" roundtripDataSignature="AMtx7mi1YiiS4U5UR4xxcT8tyFrKNzqv9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35" authorId="0" shapeId="0" xr:uid="{00000000-0006-0000-0600-000004000000}">
      <text>
        <r>
          <rPr>
            <sz val="10"/>
            <color rgb="FF000000"/>
            <rFont val="Arial"/>
          </rPr>
          <t>======
ID#AAAALgEoKyQ
    (2021-02-16 20:09:42)
Kindly indicate date when this cement plant was annotated. We need to always fill out this information for all cement plants processed. @maina.irungu@es.cloudfactory.com
_Assigned to Maina Lawrence Irungu_
	-Vincent Omondi Oluoch</t>
        </r>
      </text>
    </comment>
    <comment ref="D37" authorId="0" shapeId="0" xr:uid="{00000000-0006-0000-0600-000001000000}">
      <text>
        <r>
          <rPr>
            <sz val="10"/>
            <color rgb="FF000000"/>
            <rFont val="Arial"/>
          </rPr>
          <t>======
ID#AAAALgEoKzI
    (2021-02-16 20:09:42)
Kindly indicate date when this cement plant was annotated. We need to always fill out this information for all cement plants processed. @maina.irungu@es.cloudfactory.com
_Assigned to Maina Lawrence Irungu_
	-Vincent Omondi Oluoch</t>
        </r>
      </text>
    </comment>
    <comment ref="D120" authorId="0" shapeId="0" xr:uid="{00000000-0006-0000-0600-000002000000}">
      <text>
        <r>
          <rPr>
            <sz val="10"/>
            <color rgb="FF000000"/>
            <rFont val="Arial"/>
          </rPr>
          <t>======
ID#AAAALgEoKy8
    (2021-02-16 20:09:42)
Date when cement plant was processed has not been indicated here. Kindly indicate this before working on any new cement plants today @isaack.otieno@es.cloudfactory.com cc. @rasoa.simiyu@es.cloudfactory.com @john.otieno01@es.cloudfactory.com @moses.njau@es.cloudfactory.com
_Assigned to Isaack Otieno_
	-Vincent Omondi Oluoch</t>
        </r>
      </text>
    </comment>
    <comment ref="D125" authorId="0" shapeId="0" xr:uid="{00000000-0006-0000-0600-000005000000}">
      <text>
        <r>
          <rPr>
            <sz val="10"/>
            <color rgb="FF000000"/>
            <rFont val="Arial"/>
          </rPr>
          <t>======
ID#AAAALgEoKyE
    (2021-02-16 20:09:42)
Date when cement plant was processed has not been indicated here. Kindly indicate this before working on any new cement plants today @isaack.otieno@es.cloudfactory.com cc. @rasoa.simiyu@es.cloudfactory.com @john.otieno01@es.cloudfactory.com @moses.njau@es.cloudfactory.com
_Assigned to Isaack Otieno_
	-Vincent Omondi Oluoch</t>
        </r>
      </text>
    </comment>
    <comment ref="F254" authorId="0" shapeId="0" xr:uid="{00000000-0006-0000-0600-000003000000}">
      <text>
        <r>
          <rPr>
            <sz val="10"/>
            <color rgb="FF000000"/>
            <rFont val="Arial"/>
          </rPr>
          <t>======
ID#AAAALgEoKyw
    (2021-02-16 20:09:42)
Hello @isaack.otieno@es.cloudfactory.com We are missing your entry for the status on this plant. Please fill this out as soon as possible. Thanks. cc. @moses.njau@es.cloudfactory.com @rasoa.simiyu@es.cloudfactory.com @john.otieno01@es.cloudfactory.com
_Assigned to Isaack Otieno_
	-Vincent Omondi Oluoch</t>
        </r>
      </text>
    </comment>
  </commentList>
  <extLst>
    <ext xmlns:r="http://schemas.openxmlformats.org/officeDocument/2006/relationships" uri="GoogleSheetsCustomDataVersion1">
      <go:sheetsCustomData xmlns:go="http://customooxmlschemas.google.com/" r:id="rId1" roundtripDataSignature="AMtx7mjl7xHmbbxRXnzpR4XhKbID6Vpf2w=="/>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700-000001000000}">
      <text>
        <r>
          <rPr>
            <sz val="10"/>
            <color rgb="FF000000"/>
            <rFont val="Arial"/>
          </rPr>
          <t>======
ID#AAAALgEoKzA
    (2021-02-16 20:09:42)
@john.otieno01@es.cloudfactory.com @rasoa.simiyu@es.cloudfactory.com @moses.njau@es.cloudfactory.com Kindly help me look into this. Trying to see if feedback was effected.
_Assigned to John Oduor Otieno_
	-Vincent Omondi Oluoch
okay
	-John Oduor Otieno
it's not indicated as feedback effected but Erick also worked on it on 26th which i think was the correction.
	-John Oduor Otieno</t>
        </r>
      </text>
    </comment>
    <comment ref="H90" authorId="0" shapeId="0" xr:uid="{00000000-0006-0000-0700-000005000000}">
      <text>
        <r>
          <rPr>
            <sz val="10"/>
            <color rgb="FF000000"/>
            <rFont val="Arial"/>
          </rPr>
          <t>======
ID#AAAALgEoKyU
    (2021-02-16 20:09:42)
@damaris.okenyuri@es.cloudfactory.com Kindly tend to this feedback as soon as possible. Let me or @moses.njau@es.cloudfactory.com @rasoa.simiyu@es.cloudfactory.com @john.otieno01@es.cloudfactory.com know if you have any questions. Thanks.
_Assigned to Damaris Okenyuri_
	-Vincent Omondi Oluoch</t>
        </r>
      </text>
    </comment>
    <comment ref="D109" authorId="0" shapeId="0" xr:uid="{00000000-0006-0000-0700-000004000000}">
      <text>
        <r>
          <rPr>
            <sz val="10"/>
            <color rgb="FF000000"/>
            <rFont val="Arial"/>
          </rPr>
          <t>======
ID#AAAALgEoKyY
    (2021-02-16 20:09:42)
Kindly indicate the date when this cement plant was processed @maina.irungu@es.cloudfactory.com cc. @rasoa.simiyu@es.cloudfactory.com @moses.njau@es.cloudfactory.com @john.otieno01@es.cloudfactory.com
_Assigned to Maina Lawrence Irungu_
	-Vincent Omondi Oluoch</t>
        </r>
      </text>
    </comment>
    <comment ref="D123" authorId="0" shapeId="0" xr:uid="{00000000-0006-0000-0700-000002000000}">
      <text>
        <r>
          <rPr>
            <sz val="10"/>
            <color rgb="FF000000"/>
            <rFont val="Arial"/>
          </rPr>
          <t>======
ID#AAAALgEoKy0
    (2021-02-16 20:09:42)
Kindly indicate the date when this cement plant was processed @maina.irungu@es.cloudfactory.com cc. @rasoa.simiyu@es.cloudfactory.com @moses.njau@es.cloudfactory.com @john.otieno01@es.cloudfactory.com
_Assigned to Maina Lawrence Irungu_
	-Vincent Omondi Oluoch
on that
	-Maina Lawrence Irungu</t>
        </r>
      </text>
    </comment>
    <comment ref="E163" authorId="0" shapeId="0" xr:uid="{00000000-0006-0000-0700-000006000000}">
      <text>
        <r>
          <rPr>
            <sz val="10"/>
            <color rgb="FF000000"/>
            <rFont val="Arial"/>
          </rPr>
          <t>======
ID#AAAALgEoKyA
    (2021-02-16 20:09:42)
@solomon.gachure@es.cloudfactory.com Kindly see to it that client feedback here is effected and correction is marked as having being effected in the notes. If unsure as to how this is done, please reach out to either @moses.njau@es.cloudfactory.com @john.otieno01@es.cloudfactory.com @rasoa.simiyu@es.cloudfactory.com for clarification. Let's have this corrected before end of the day today.
_Assigned to Solomon Gachure_
	-Vincent Omondi Oluoch</t>
        </r>
      </text>
    </comment>
    <comment ref="G250" authorId="0" shapeId="0" xr:uid="{00000000-0006-0000-0700-000003000000}">
      <text>
        <r>
          <rPr>
            <sz val="10"/>
            <color rgb="FF000000"/>
            <rFont val="Arial"/>
          </rPr>
          <t>======
ID#AAAALgEoKyc
    (2021-02-16 20:09:42)
@vincent.kipngetich@es.cloudfactory.com Did you revisit this and annotate according to the instructions highlighted by the client? If so, please include 'Feedback effected' in your notes
cc. @moses.njau@es.cloudfactory.com @john.otieno01@es.cloudfactory.com @moses.njau@es.cloudfactory.com
_Assigned to Vincent Kipngetich_
	-Vincent Omondi Oluoch</t>
        </r>
      </text>
    </comment>
  </commentList>
  <extLst>
    <ext xmlns:r="http://schemas.openxmlformats.org/officeDocument/2006/relationships" uri="GoogleSheetsCustomDataVersion1">
      <go:sheetsCustomData xmlns:go="http://customooxmlschemas.google.com/" r:id="rId1" roundtripDataSignature="AMtx7mgTUzIHHf92TtOeHRc0SPXJn/Z1YA=="/>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I1" authorId="0" shapeId="0" xr:uid="{00000000-0006-0000-0800-000001000000}">
      <text>
        <r>
          <rPr>
            <sz val="10"/>
            <color rgb="FF000000"/>
            <rFont val="Arial"/>
          </rPr>
          <t>Update Status and Notes in the respective tab where you claimed the plant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2" authorId="0" shapeId="0" xr:uid="{00000000-0006-0000-0D00-000001000000}">
      <text>
        <r>
          <rPr>
            <sz val="10"/>
            <color rgb="FF000000"/>
            <rFont val="Arial"/>
          </rPr>
          <t>======
ID#AAAALgEoKzE
    (2021-02-16 20:09:42)
Annotator 1 + Annotator 2 + Annotator 3</t>
        </r>
      </text>
    </comment>
    <comment ref="D2" authorId="0" shapeId="0" xr:uid="{00000000-0006-0000-0D00-000003000000}">
      <text>
        <r>
          <rPr>
            <sz val="10"/>
            <color rgb="FF000000"/>
            <rFont val="Arial"/>
          </rPr>
          <t>======
ID#AAAALgEoKx8
    (2021-02-16 20:09:42)
Annotator 1 + Annotator 2 + Annotator 3</t>
        </r>
      </text>
    </comment>
    <comment ref="E2" authorId="0" shapeId="0" xr:uid="{00000000-0006-0000-0D00-000002000000}">
      <text>
        <r>
          <rPr>
            <sz val="10"/>
            <color rgb="FF000000"/>
            <rFont val="Arial"/>
          </rPr>
          <t>======
ID#AAAALgEoKyM
    (2021-02-16 20:09:42)
Annotator 1 + Annotator 2 + Annotator 3</t>
        </r>
      </text>
    </comment>
    <comment ref="F2" authorId="0" shapeId="0" xr:uid="{00000000-0006-0000-0D00-000005000000}">
      <text>
        <r>
          <rPr>
            <sz val="10"/>
            <color rgb="FF000000"/>
            <rFont val="Arial"/>
          </rPr>
          <t>======
ID#AAAALgEoKxk
    (2021-02-16 20:09:42)
Annotator 1 + Annotator 2 + Annotator 3</t>
        </r>
      </text>
    </comment>
    <comment ref="F7" authorId="0" shapeId="0" xr:uid="{00000000-0006-0000-0D00-000004000000}">
      <text>
        <r>
          <rPr>
            <sz val="10"/>
            <color rgb="FF000000"/>
            <rFont val="Arial"/>
          </rPr>
          <t>======
ID#AAAALgEoKx0
    (2021-02-16 20:09:42)
@fiona.atieno@es.cloudfactory.com I could not find any entries on either Annotator 1, 2 or 3 tabs. Did you have the information captured somewhere different? Kindly confirm.
_Assigned to Fiona Atieno_
	-Vincent Omondi Oluoch
Hi Vincent... I have no entries uploaded my laptop had issues but they have been sorted....I'll pick it up tomorrow...
	-Fiona Atieno
Though what I did I saved
	-Fiona Atieno</t>
        </r>
      </text>
    </comment>
  </commentList>
  <extLst>
    <ext xmlns:r="http://schemas.openxmlformats.org/officeDocument/2006/relationships" uri="GoogleSheetsCustomDataVersion1">
      <go:sheetsCustomData xmlns:go="http://customooxmlschemas.google.com/" r:id="rId1" roundtripDataSignature="AMtx7mj7brENQ0GdGwp2MNKkWVTS84f2ZA=="/>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E00-000003000000}">
      <text>
        <r>
          <rPr>
            <sz val="10"/>
            <color rgb="FF000000"/>
            <rFont val="Arial"/>
          </rPr>
          <t>======
ID#AAAALgEoKyI
    (2021-02-16 20:09:42)
Annotator 1 + Annotator 2 + Annotator 3</t>
        </r>
      </text>
    </comment>
    <comment ref="C8" authorId="0" shapeId="0" xr:uid="{00000000-0006-0000-0E00-000004000000}">
      <text>
        <r>
          <rPr>
            <sz val="10"/>
            <color rgb="FF000000"/>
            <rFont val="Arial"/>
          </rPr>
          <t>======
ID#AAAALgEoKxo
    (2021-02-16 20:09:42)
KML files processed include fresh annotations + annotations processed in week one of training that were reported missing because of incorrect exportation by the team.</t>
        </r>
      </text>
    </comment>
    <comment ref="C9" authorId="0" shapeId="0" xr:uid="{00000000-0006-0000-0E00-000001000000}">
      <text>
        <r>
          <rPr>
            <sz val="10"/>
            <color rgb="FF000000"/>
            <rFont val="Arial"/>
          </rPr>
          <t>======
ID#AAAALgEoKy4
    (2021-02-16 20:09:42)
Most of plants processed on this date were corrections</t>
        </r>
      </text>
    </comment>
    <comment ref="C11" authorId="0" shapeId="0" xr:uid="{00000000-0006-0000-0E00-000002000000}">
      <text>
        <r>
          <rPr>
            <sz val="10"/>
            <color rgb="FF000000"/>
            <rFont val="Arial"/>
          </rPr>
          <t>======
ID#AAAALgEoKyg
    (2021-02-16 20:09:42)
Most annotations done on this day were corrections made with respect to the client's feedback</t>
        </r>
      </text>
    </comment>
  </commentList>
  <extLst>
    <ext xmlns:r="http://schemas.openxmlformats.org/officeDocument/2006/relationships" uri="GoogleSheetsCustomDataVersion1">
      <go:sheetsCustomData xmlns:go="http://customooxmlschemas.google.com/" r:id="rId1" roundtripDataSignature="AMtx7mgneJ2sWj6fR9KXkbMWxQaSMt683g=="/>
    </ext>
  </extLst>
</comments>
</file>

<file path=xl/sharedStrings.xml><?xml version="1.0" encoding="utf-8"?>
<sst xmlns="http://schemas.openxmlformats.org/spreadsheetml/2006/main" count="10416" uniqueCount="1258">
  <si>
    <t>Name</t>
  </si>
  <si>
    <t>Email Address</t>
  </si>
  <si>
    <t>Access to Box has been granted</t>
  </si>
  <si>
    <t>Can access Box</t>
  </si>
  <si>
    <t>Benedict Ndeke Mwau</t>
  </si>
  <si>
    <t>Benedict.Mwau@es.cloudfactory.com</t>
  </si>
  <si>
    <t>No</t>
  </si>
  <si>
    <t>Benice Wairimu Ruga</t>
  </si>
  <si>
    <t>Benice.Ruga@es.cloudfactory.com</t>
  </si>
  <si>
    <t>Yes</t>
  </si>
  <si>
    <t>Caroline Kioko</t>
  </si>
  <si>
    <t>Caroline.Kioko@es.cloudfactory.com</t>
  </si>
  <si>
    <t>Emily Nyawira Waithera</t>
  </si>
  <si>
    <t>emily.waithera@es.cloudfactory.com</t>
  </si>
  <si>
    <t>Eustace Odoyo Ongonga</t>
  </si>
  <si>
    <t>eustace.ongonga@es.cloudfactory.com</t>
  </si>
  <si>
    <t>Evans Kombo</t>
  </si>
  <si>
    <t>evans.kombo@es.cloudfactory.com</t>
  </si>
  <si>
    <t>Fiona Atieno</t>
  </si>
  <si>
    <t>fiona.atieno@es.cloudfactory.com</t>
  </si>
  <si>
    <t>Isaack Odhiambo Otieno</t>
  </si>
  <si>
    <t>isaack.otieno@es.cloudfactory.com</t>
  </si>
  <si>
    <t>John oduor otieno</t>
  </si>
  <si>
    <t>john.otieno01@es.cloudfactory.com</t>
  </si>
  <si>
    <t>Joshua Gichuki Mwangi</t>
  </si>
  <si>
    <t>joshua.mwangi@es.cloudfactory.com</t>
  </si>
  <si>
    <t>Kimotho Joyce Wamuyu</t>
  </si>
  <si>
    <t>joyce.kimotho@es.cloudfactory.com</t>
  </si>
  <si>
    <t>Maina Lawrence irungu</t>
  </si>
  <si>
    <t>maina.irungu@es.cloudfactory.com</t>
  </si>
  <si>
    <t>Marvin Mwangi</t>
  </si>
  <si>
    <t>marvin.mwangi@es.cloudfactory.com</t>
  </si>
  <si>
    <t>Moses Nderitu</t>
  </si>
  <si>
    <t>moses.nderitu@es.cloudfactory.com</t>
  </si>
  <si>
    <t>NICHOLAS NTHUKU TITO</t>
  </si>
  <si>
    <t>Nicholas.Tito@es.cloudfactory.com</t>
  </si>
  <si>
    <t>Regina Wanjala Nyambu</t>
  </si>
  <si>
    <t>regina.nyambu@es.cloudfactory.com</t>
  </si>
  <si>
    <t>Solomon Gitahi Gachure</t>
  </si>
  <si>
    <t>solomon.gachure@es.cloudfactory.com</t>
  </si>
  <si>
    <t>Vincent Kipngetich</t>
  </si>
  <si>
    <t>vincent.kipngetich@es.cloudfactory.com</t>
  </si>
  <si>
    <t>DAMARIS KWAMBOKA OKENYURI</t>
  </si>
  <si>
    <t>damaris.okenyuri@es.cloudfactory.com</t>
  </si>
  <si>
    <t>Njoki Muriithi</t>
  </si>
  <si>
    <t>njoki.muriithi@es.cloudfactory.com</t>
  </si>
  <si>
    <t>Rasoa Simiyu</t>
  </si>
  <si>
    <t>rasoa.simiyu@es.cloudfactory.com</t>
  </si>
  <si>
    <t>beniceruga@gmail.com</t>
  </si>
  <si>
    <t>Zindzi Damianna</t>
  </si>
  <si>
    <t xml:space="preserve">zindzi.wekesa@es.cloudfactory.com
</t>
  </si>
  <si>
    <t>Moses Njau</t>
  </si>
  <si>
    <t>moses.njau@es.cloudfactory.com</t>
  </si>
  <si>
    <t>Erick Karanja</t>
  </si>
  <si>
    <t>erick.karanja@es.cloudfactory.com</t>
  </si>
  <si>
    <t>Ephantus Maina</t>
  </si>
  <si>
    <t>ephantus.maina@es.cloudfactory.com</t>
  </si>
  <si>
    <t>Clement Omunga</t>
  </si>
  <si>
    <t>clement.omunga@es.cloudfactory.com</t>
  </si>
  <si>
    <t>Grant ability to move files to 'Astraea to Review'</t>
  </si>
  <si>
    <t>Has been trained on cement plant annotation</t>
  </si>
  <si>
    <t>Has been trained on Labelbox image segmentation use case?</t>
  </si>
  <si>
    <t>John Oduor Otieno</t>
  </si>
  <si>
    <t>Vincent Omondi Oluoch</t>
  </si>
  <si>
    <t>vincent@cloudfactory.com</t>
  </si>
  <si>
    <t xml:space="preserve">Patricia Kimani </t>
  </si>
  <si>
    <t>patricia.kimani@cloudfactory.com</t>
  </si>
  <si>
    <t>Unique Identifier (UID)</t>
  </si>
  <si>
    <t>Latitude</t>
  </si>
  <si>
    <t>Longitude</t>
  </si>
  <si>
    <t>Status</t>
  </si>
  <si>
    <t>Notes</t>
  </si>
  <si>
    <t>Astraea Comments</t>
  </si>
  <si>
    <t>ALB0003</t>
  </si>
  <si>
    <t>no issues</t>
  </si>
  <si>
    <t>DZA0015</t>
  </si>
  <si>
    <t>DZA0016</t>
  </si>
  <si>
    <t>DZA0017</t>
  </si>
  <si>
    <t>AGO0001</t>
  </si>
  <si>
    <t>ARG0001</t>
  </si>
  <si>
    <t>ARG0002</t>
  </si>
  <si>
    <t>BEL0002</t>
  </si>
  <si>
    <t>BEL0005</t>
  </si>
  <si>
    <t>BEL0006</t>
  </si>
  <si>
    <t>BEL0007</t>
  </si>
  <si>
    <t>BOL0001</t>
  </si>
  <si>
    <t>BOL0002</t>
  </si>
  <si>
    <t>BOL0003</t>
  </si>
  <si>
    <t>BOL0004</t>
  </si>
  <si>
    <t>BOL0005</t>
  </si>
  <si>
    <t>kiln under a cover</t>
  </si>
  <si>
    <t>BRA0001</t>
  </si>
  <si>
    <t>BRA0002</t>
  </si>
  <si>
    <t>BRA0036</t>
  </si>
  <si>
    <t>unclear imagery</t>
  </si>
  <si>
    <t>BRA0037</t>
  </si>
  <si>
    <t>BRA0038</t>
  </si>
  <si>
    <t>BRN0001</t>
  </si>
  <si>
    <t>NO PREHEATER OR KILN FOUND</t>
  </si>
  <si>
    <t>CMR0001</t>
  </si>
  <si>
    <t>plant under construction</t>
  </si>
  <si>
    <t>CAN0014</t>
  </si>
  <si>
    <t>CHN0001</t>
  </si>
  <si>
    <t>CHN0002</t>
  </si>
  <si>
    <t>kiln is blocked</t>
  </si>
  <si>
    <t>CHN0003</t>
  </si>
  <si>
    <t>CHN0006</t>
  </si>
  <si>
    <t>CHN0007</t>
  </si>
  <si>
    <t>CHN0009</t>
  </si>
  <si>
    <t>CHN0013</t>
  </si>
  <si>
    <t>CHN0014</t>
  </si>
  <si>
    <t>CHN0021</t>
  </si>
  <si>
    <t>CHN0022</t>
  </si>
  <si>
    <t>CHN0033</t>
  </si>
  <si>
    <t>CHN0035</t>
  </si>
  <si>
    <t>CHN0036</t>
  </si>
  <si>
    <t>CHN0037</t>
  </si>
  <si>
    <t>CHN0038</t>
  </si>
  <si>
    <t>CHN0039</t>
  </si>
  <si>
    <t>CHN0040</t>
  </si>
  <si>
    <t>CHN0043</t>
  </si>
  <si>
    <t>CHN0044</t>
  </si>
  <si>
    <t>CHN0045</t>
  </si>
  <si>
    <t>CHN0046</t>
  </si>
  <si>
    <t>CHN0049</t>
  </si>
  <si>
    <t>CHN0050</t>
  </si>
  <si>
    <t>CHN0051</t>
  </si>
  <si>
    <t>CHN0052</t>
  </si>
  <si>
    <t>CHN0066</t>
  </si>
  <si>
    <t>CHN0067</t>
  </si>
  <si>
    <t>CHN0069</t>
  </si>
  <si>
    <t>CHN0070</t>
  </si>
  <si>
    <t>CHN0071</t>
  </si>
  <si>
    <t>CHN0073</t>
  </si>
  <si>
    <t>CHN0079</t>
  </si>
  <si>
    <t>CHN0082</t>
  </si>
  <si>
    <t>CHN0083</t>
  </si>
  <si>
    <t>CHN0085</t>
  </si>
  <si>
    <t>CHN0086</t>
  </si>
  <si>
    <t>CHN0096</t>
  </si>
  <si>
    <t>CHN0098</t>
  </si>
  <si>
    <t>CHN0099</t>
  </si>
  <si>
    <t>CHN0100</t>
  </si>
  <si>
    <t>CHN0101</t>
  </si>
  <si>
    <t>CHN0102</t>
  </si>
  <si>
    <t>CHN0104</t>
  </si>
  <si>
    <t>CHN0105</t>
  </si>
  <si>
    <t>CHN0106</t>
  </si>
  <si>
    <t>CHN0108</t>
  </si>
  <si>
    <t>CHN0110</t>
  </si>
  <si>
    <t>CHN0114</t>
  </si>
  <si>
    <t>CHN0115</t>
  </si>
  <si>
    <t>CHN0116</t>
  </si>
  <si>
    <t>CHN0117</t>
  </si>
  <si>
    <t>CHN0131</t>
  </si>
  <si>
    <t>CHN0136</t>
  </si>
  <si>
    <t>CHN0137</t>
  </si>
  <si>
    <t>CHN0143</t>
  </si>
  <si>
    <t>CHN0150</t>
  </si>
  <si>
    <t>CHN0160</t>
  </si>
  <si>
    <t>CHN0162</t>
  </si>
  <si>
    <t>CHN0163</t>
  </si>
  <si>
    <t>CHN0164</t>
  </si>
  <si>
    <t>CHN0165</t>
  </si>
  <si>
    <t>CHN0170</t>
  </si>
  <si>
    <t>CHN0174</t>
  </si>
  <si>
    <t>CHN0175</t>
  </si>
  <si>
    <t>CHN0177</t>
  </si>
  <si>
    <t>CHN0178</t>
  </si>
  <si>
    <t>CHN0188</t>
  </si>
  <si>
    <t>CHN0194</t>
  </si>
  <si>
    <t>CHN0197</t>
  </si>
  <si>
    <t>CHN0205</t>
  </si>
  <si>
    <t>CHN0211</t>
  </si>
  <si>
    <t>CHN0248</t>
  </si>
  <si>
    <t>CHN0252</t>
  </si>
  <si>
    <t>CHN0345</t>
  </si>
  <si>
    <t>COG0001</t>
  </si>
  <si>
    <t>CRI0002</t>
  </si>
  <si>
    <t>CYP0001</t>
  </si>
  <si>
    <t>CZE0001</t>
  </si>
  <si>
    <t>DOM0001</t>
  </si>
  <si>
    <t>EGY0007</t>
  </si>
  <si>
    <t>EGY0009</t>
  </si>
  <si>
    <t>EGY0010</t>
  </si>
  <si>
    <t>SLV0002</t>
  </si>
  <si>
    <t>ETH0001</t>
  </si>
  <si>
    <t>FRA0020</t>
  </si>
  <si>
    <t>DEU0012</t>
  </si>
  <si>
    <t>DEU0013</t>
  </si>
  <si>
    <t>GHA0001</t>
  </si>
  <si>
    <t>GTM0001</t>
  </si>
  <si>
    <t>IND0001</t>
  </si>
  <si>
    <t>IND0002</t>
  </si>
  <si>
    <t>IND0003</t>
  </si>
  <si>
    <t>IND0004</t>
  </si>
  <si>
    <t>IND0005</t>
  </si>
  <si>
    <t>IND0006</t>
  </si>
  <si>
    <t>IND0007</t>
  </si>
  <si>
    <t>IND0014</t>
  </si>
  <si>
    <t>IND0015</t>
  </si>
  <si>
    <t>IND0016</t>
  </si>
  <si>
    <t>IND0017</t>
  </si>
  <si>
    <t>IND0018</t>
  </si>
  <si>
    <t>IND0019</t>
  </si>
  <si>
    <t>IND0056</t>
  </si>
  <si>
    <t>IND0058</t>
  </si>
  <si>
    <t>IND0060</t>
  </si>
  <si>
    <t>IND0063</t>
  </si>
  <si>
    <t>IND0064</t>
  </si>
  <si>
    <t>IND0065</t>
  </si>
  <si>
    <t>IND0066</t>
  </si>
  <si>
    <t>IND0067</t>
  </si>
  <si>
    <t>IND0068</t>
  </si>
  <si>
    <t>IND0069</t>
  </si>
  <si>
    <t>IND0070</t>
  </si>
  <si>
    <t>IND0071</t>
  </si>
  <si>
    <t>IND0072</t>
  </si>
  <si>
    <t>IND0086</t>
  </si>
  <si>
    <t>IND0087</t>
  </si>
  <si>
    <t>IND0088</t>
  </si>
  <si>
    <t>IND0089</t>
  </si>
  <si>
    <t>IND0119</t>
  </si>
  <si>
    <t>IND0120</t>
  </si>
  <si>
    <t>IND0121</t>
  </si>
  <si>
    <t>IND0131</t>
  </si>
  <si>
    <t>IND0132</t>
  </si>
  <si>
    <t>IND0133</t>
  </si>
  <si>
    <t>IND0134</t>
  </si>
  <si>
    <t>IND0135</t>
  </si>
  <si>
    <t>IND0136</t>
  </si>
  <si>
    <t>IND0137</t>
  </si>
  <si>
    <t>IND0138</t>
  </si>
  <si>
    <t>IND0139</t>
  </si>
  <si>
    <t>IND0140</t>
  </si>
  <si>
    <t>IND0141</t>
  </si>
  <si>
    <t>IND0142</t>
  </si>
  <si>
    <t>IND0143</t>
  </si>
  <si>
    <t>IND0144</t>
  </si>
  <si>
    <t>IND0145</t>
  </si>
  <si>
    <t>IND0146</t>
  </si>
  <si>
    <t>IND0160</t>
  </si>
  <si>
    <t>IND0161</t>
  </si>
  <si>
    <t>IRN0005</t>
  </si>
  <si>
    <t>IRN0013</t>
  </si>
  <si>
    <t>IRQ0001</t>
  </si>
  <si>
    <t>IRQ0002</t>
  </si>
  <si>
    <t>IRQ0003</t>
  </si>
  <si>
    <t>IRQ0004</t>
  </si>
  <si>
    <t>IRQ0005</t>
  </si>
  <si>
    <t>IRQ0006</t>
  </si>
  <si>
    <t>IRQ0007</t>
  </si>
  <si>
    <t>IRQ0008</t>
  </si>
  <si>
    <t>IRQ0009</t>
  </si>
  <si>
    <t>IRQ0010</t>
  </si>
  <si>
    <t>ITA0001</t>
  </si>
  <si>
    <t>ITA0002</t>
  </si>
  <si>
    <t>ITA0003</t>
  </si>
  <si>
    <t>ITA0004</t>
  </si>
  <si>
    <t>ITA0005</t>
  </si>
  <si>
    <t>ITA0006</t>
  </si>
  <si>
    <t>ITA0007</t>
  </si>
  <si>
    <t>ITA0008</t>
  </si>
  <si>
    <t>ITA0009</t>
  </si>
  <si>
    <t>ITA0010</t>
  </si>
  <si>
    <t>JPN0005</t>
  </si>
  <si>
    <t>JPN0006</t>
  </si>
  <si>
    <t>JPN0007</t>
  </si>
  <si>
    <t>JPN0008</t>
  </si>
  <si>
    <t>JPN0009</t>
  </si>
  <si>
    <t>JOR0001</t>
  </si>
  <si>
    <t>KAZ0001</t>
  </si>
  <si>
    <t>KAZ0002</t>
  </si>
  <si>
    <t>KAZ0003</t>
  </si>
  <si>
    <t>KOR0012</t>
  </si>
  <si>
    <t>KOR0013</t>
  </si>
  <si>
    <t>KOR0014</t>
  </si>
  <si>
    <t>KOR0015</t>
  </si>
  <si>
    <t>KOR0016</t>
  </si>
  <si>
    <t>KOR0017</t>
  </si>
  <si>
    <t>LVA0001</t>
  </si>
  <si>
    <t>LBN0002</t>
  </si>
  <si>
    <t>MEX0001</t>
  </si>
  <si>
    <t>MEX0002</t>
  </si>
  <si>
    <t>MEX0003</t>
  </si>
  <si>
    <t>MOZ0004</t>
  </si>
  <si>
    <t>NLD0002</t>
  </si>
  <si>
    <t>NLD0003</t>
  </si>
  <si>
    <t>NLD0004</t>
  </si>
  <si>
    <t>NIC0001</t>
  </si>
  <si>
    <t>NIC0003</t>
  </si>
  <si>
    <t>NGA0001</t>
  </si>
  <si>
    <t>NGA0002</t>
  </si>
  <si>
    <t>NGA0003</t>
  </si>
  <si>
    <t>PAK0001</t>
  </si>
  <si>
    <t>PAK0002</t>
  </si>
  <si>
    <t>PAK0003</t>
  </si>
  <si>
    <t>PAN0001</t>
  </si>
  <si>
    <t>PRY0001</t>
  </si>
  <si>
    <t>POL0001</t>
  </si>
  <si>
    <t>PRT0005</t>
  </si>
  <si>
    <t>PRT0006</t>
  </si>
  <si>
    <t>PRT0007</t>
  </si>
  <si>
    <t>RUS0001</t>
  </si>
  <si>
    <t>RUS0002</t>
  </si>
  <si>
    <t>RUS0003</t>
  </si>
  <si>
    <t>RUS0004</t>
  </si>
  <si>
    <t>RUS0005</t>
  </si>
  <si>
    <t>RUS0006</t>
  </si>
  <si>
    <t>RUS0007</t>
  </si>
  <si>
    <t>RUS0008</t>
  </si>
  <si>
    <t>RUS0009</t>
  </si>
  <si>
    <t>RUS0010</t>
  </si>
  <si>
    <t>RUS0011</t>
  </si>
  <si>
    <t>RUS0012</t>
  </si>
  <si>
    <t>RUS0013</t>
  </si>
  <si>
    <t>RUS0014</t>
  </si>
  <si>
    <t>RUS0015</t>
  </si>
  <si>
    <t>RUS0016</t>
  </si>
  <si>
    <t>RUS0017</t>
  </si>
  <si>
    <t>RUS0018</t>
  </si>
  <si>
    <t>RUS0019</t>
  </si>
  <si>
    <t>RUS0020</t>
  </si>
  <si>
    <t>RUS0021</t>
  </si>
  <si>
    <t>RUS0027</t>
  </si>
  <si>
    <t>SEN0001</t>
  </si>
  <si>
    <t>SRB0002</t>
  </si>
  <si>
    <t>ZAF0001</t>
  </si>
  <si>
    <t>ZAF0002</t>
  </si>
  <si>
    <t>ESP0002</t>
  </si>
  <si>
    <t>ESP0005</t>
  </si>
  <si>
    <t>ESP0008</t>
  </si>
  <si>
    <t>ESP0009</t>
  </si>
  <si>
    <t>ESP0010</t>
  </si>
  <si>
    <t>ESP0011</t>
  </si>
  <si>
    <t>ESP0012</t>
  </si>
  <si>
    <t>ESP0013</t>
  </si>
  <si>
    <t>ESP0038</t>
  </si>
  <si>
    <t>TZA0001</t>
  </si>
  <si>
    <t>TZA0003</t>
  </si>
  <si>
    <t>THA0003</t>
  </si>
  <si>
    <t>TGO0001</t>
  </si>
  <si>
    <t>TGO0002</t>
  </si>
  <si>
    <t>TGO0003</t>
  </si>
  <si>
    <t>TUN0002</t>
  </si>
  <si>
    <t>TUR0006</t>
  </si>
  <si>
    <t>TUR0008</t>
  </si>
  <si>
    <t>TUR0009</t>
  </si>
  <si>
    <t>TUR0024</t>
  </si>
  <si>
    <t>TUR0029</t>
  </si>
  <si>
    <t>TUR0030</t>
  </si>
  <si>
    <t>UKR0006</t>
  </si>
  <si>
    <t>UKR0007</t>
  </si>
  <si>
    <t>ARE0003</t>
  </si>
  <si>
    <t>USA0022</t>
  </si>
  <si>
    <t>USA0034</t>
  </si>
  <si>
    <t>USA0038</t>
  </si>
  <si>
    <t>USA0093</t>
  </si>
  <si>
    <t>UZB0001</t>
  </si>
  <si>
    <t>VNM0001</t>
  </si>
  <si>
    <t>VNM0002</t>
  </si>
  <si>
    <t>VNM0003</t>
  </si>
  <si>
    <t>VNM0004</t>
  </si>
  <si>
    <t>YEM0002</t>
  </si>
  <si>
    <t>ZMB0002</t>
  </si>
  <si>
    <t>ZWE0002</t>
  </si>
  <si>
    <t>ZWE0003</t>
  </si>
  <si>
    <t>preheater towers could be located in the site. However, the kiln could not be seen.</t>
  </si>
  <si>
    <t>No preheater towers and kilns in the plant.</t>
  </si>
  <si>
    <t>All visible preheater towers and kilns have been annotated appropriately and the site perimeter.</t>
  </si>
  <si>
    <t>No preheater towers or kilns located in the site</t>
  </si>
  <si>
    <t>Timeline date is stated as 9/2020. No preheater tower or kiln in the site. Some of the objects in the site are unfinished.</t>
  </si>
  <si>
    <t>timeline date stated as 4/2020.</t>
  </si>
  <si>
    <t>The preheater tower could be sighted but the kiln was covered</t>
  </si>
  <si>
    <t>The image of the plant is unclear but the perimeter of the site is annotated</t>
  </si>
  <si>
    <t>The kiln is annotated on a different timeline from that of the preheater tower.</t>
  </si>
  <si>
    <t xml:space="preserve">The kiln could not be seen in the site </t>
  </si>
  <si>
    <t>Did not find kiln for preheater tower 4</t>
  </si>
  <si>
    <t>Date</t>
  </si>
  <si>
    <t>Image</t>
  </si>
  <si>
    <t>CF Question</t>
  </si>
  <si>
    <t>Astraea  Response</t>
  </si>
  <si>
    <t>CloudFactory Feedback</t>
  </si>
  <si>
    <t>Resolved</t>
  </si>
  <si>
    <t>The polygon feature on Google Earth makes it rather hard to capture precisely the perimeter of the cement plant sites. This means we could end up chipping off parts of the perimeter or including parts that aren't the site perimeter in the polygon. Is this okay?</t>
  </si>
  <si>
    <t>Yes, that is fine. The polygon is meant to be a rough estimate of the area of the cement plant, so it doesn't have to be perfect.</t>
  </si>
  <si>
    <t xml:space="preserve">This is well noted. Thank you. </t>
  </si>
  <si>
    <t>After annotating the site polygon, it's hard to adjust the opacity of the polygon to allow for double-checking. Any tips on how to go about this would help us greatly.</t>
  </si>
  <si>
    <t>I was struggling with this too, but I just figured out how to adjust the opacity. If you right click on a polygon in the list and select "Get Info", a popup window will come up. Select "Style, Color", and you can change the opacity value. You can also just select "Outlined", so the polygon doesn't get filled with any color.</t>
  </si>
  <si>
    <t>I just tried this on one polygon and it worked. Thank you for the tip. We'll use this feature to make the polygons less opaque for purposes of double-checking our work once done before moving on to the next site</t>
  </si>
  <si>
    <r>
      <rPr>
        <sz val="10"/>
        <rFont val="Hind"/>
      </rPr>
      <t xml:space="preserve">For BEL0007,  I found out that it the section identified as the cement plant seems like a smaller compound isolated from a larger plant right adjacent. In a case such as this one, is it okay to annotate just the section marked by the UID as that plant's perimeter? I will include the files for this </t>
    </r>
    <r>
      <rPr>
        <u/>
        <sz val="10"/>
        <color rgb="FF1155CC"/>
        <rFont val="Hind"/>
      </rPr>
      <t>here</t>
    </r>
    <r>
      <rPr>
        <sz val="10"/>
        <rFont val="Hind"/>
      </rPr>
      <t xml:space="preserve"> at the end of the day. We also found no kilns or preheater towers on this plant so we ended up annoating just the plant's site polygon. Kindly confirm if this too is okay</t>
    </r>
  </si>
  <si>
    <r>
      <rPr>
        <sz val="10"/>
        <color theme="1"/>
        <rFont val="Hind"/>
      </rPr>
      <t xml:space="preserve">Yeah, it's not clear to me if that section shown in the image in cell C4 is part of the cement plant or not. You can just annotate the section marked by the UID as the plant's perimeter.
</t>
    </r>
    <r>
      <rPr>
        <b/>
        <u/>
        <sz val="10"/>
        <color theme="1"/>
        <rFont val="Hind"/>
      </rPr>
      <t>I don't see any kilns or preheater towers at this particular site. It doesn't mean the plant is under construction. Plants that don't have kilns or preheater towers are called "grinding" plants.</t>
    </r>
    <r>
      <rPr>
        <sz val="10"/>
        <color theme="1"/>
        <rFont val="Hind"/>
      </rPr>
      <t xml:space="preserve"> These are less common. You probably will only see them about 5-10% of the time. When you don't see kilns or preheater towers, then you can just draw a polygon around the perimeter, mark the status as "no issues",  and move on to the next plant.</t>
    </r>
  </si>
  <si>
    <t>We came across a strange date format on Google Earth Pro for BOL0002 where it was stated as 2/2020. Is it okay to indicate it just like this under the description section?</t>
  </si>
  <si>
    <t>Yes, I've seen this too. You can just include the month and year in the description (e.g. "2/2020") when the date is not specific.</t>
  </si>
  <si>
    <t xml:space="preserve">Thank you. </t>
  </si>
  <si>
    <t>I noticed that once processed in one day, the next day will we need to always load up fresh csv  including only UIDs of unprocessed plants the next day?</t>
  </si>
  <si>
    <t>Yeah, if you close out of the Google Earth Pro application, you will need to re-import any data that is stored under "Temporary Places". In order for Google Earth Pro to cache that data, you will need to right click on the file or folder under "Temporary Places" and select "Save to My Places".</t>
  </si>
  <si>
    <t>This is well noted. Thank you.</t>
  </si>
  <si>
    <t>It seems if we leave the previous day's processed UIDs checked here when we clock back in the following day, we'll have to uncheck the previous day's UIDs. Does leaving these checked mean you'll get duplicates when we export the annotations in KML files?</t>
  </si>
  <si>
    <t>When you export the annotations, you should just right click on "My Places" section and select "Save Place As..." Nothing stored in the "Temporary Places" section will be exported, so we shouldn't get any duplicates.</t>
  </si>
  <si>
    <t xml:space="preserve">Where the image is unclear but we can ascertain the plant’s perimeter, do we just annotate this and leave the rest of the unidentifiable kilns and preheater towers unannotated? (Assuming in this instance that it’s so unclear we risk identifying the wrong thing for a kiln/ tower when we guesstimate). An example is BRA0036. Please see the notes on row 20 here. I'll share a link to the KML file here at the end of the day. </t>
  </si>
  <si>
    <t>Yes, you can just annotate the perimeter and mark "unclear imagery" in the status column in the spreadsheet as you have done. This status will tell us to look for better imagery outside of Google Earth Pro for this plant in the future.</t>
  </si>
  <si>
    <t>I revisited an earlier-annotated site on Google Earth Pro only to find that the annotations were not aligned with the labeled objects. Is there a workaround for this on the tool? In this instance, I redid the annotations. I fear this could mean we have to manually revisit/ re do annotations twice and end up not processing as many images/ plants</t>
  </si>
  <si>
    <t>Don't worry about that. I don't know of a workaround. Google Earth Pro could be making changes to it's imagery collection behind the scenes, so there is probably nothing we can do about it. Once a plant is completely annotated, you can just move on to the next one.</t>
  </si>
  <si>
    <t>Is it okay to deduce that the kiln is covered in this instance?</t>
  </si>
  <si>
    <t>Yes, it looks like that kiln is covered, so you can just mark "kiln under a cover" in the status column. You can still measure the length of the kiln between the preheater tower and the next roofline, but skip measuring the diameter of the kiln since it will be hard to estimate.</t>
  </si>
  <si>
    <t xml:space="preserve">Thanks. This is well noted. </t>
  </si>
  <si>
    <t>Is it okay to label only the length of a kiln that is covered and leave the diameter unannotated? I ask because it's easy to deduce the length but not the with in such an instance</t>
  </si>
  <si>
    <t>Yes please do that.</t>
  </si>
  <si>
    <t xml:space="preserve">Thanks. This has been well noted and marked as resolved. </t>
  </si>
  <si>
    <r>
      <rPr>
        <sz val="10"/>
        <color theme="1"/>
        <rFont val="Hind"/>
      </rPr>
      <t xml:space="preserve">For plants that appear to be within a larger plant, do we just annotate the small fraction around the area marked with the UID / smaller compound alone with the cement plant polygon? Example </t>
    </r>
    <r>
      <rPr>
        <b/>
        <sz val="10"/>
        <color theme="1"/>
        <rFont val="Hind"/>
      </rPr>
      <t>CMR0001</t>
    </r>
  </si>
  <si>
    <t>Yeah I see what you mean with CMR0001. You can just annotate the section marked with the UID and ignore the other sections.</t>
  </si>
  <si>
    <t>Do we use 'plant not found' for instances where we could not find a single preheater tower and kiln at the site? Example - CHN0001</t>
  </si>
  <si>
    <t>I believe CHN0001 is a grinding plant. Plants that don't have kilns or preheater towers are called "grinding" plants. You probably will only see plants like this about 5-10% of the time. They will still have large silos and other equipment, but no kilns or preheater towers. When you don't see kilns or preheater towers, then you can just draw a polygon around the perimeter, mark the status as "no issues",  and move on to the next plant.</t>
  </si>
  <si>
    <t>Is it for example okay to annotate a preheater tower in a one timeline where it's visible and annotate a kiln in a different timeline image where it's visible? Do we need to ensure that everything we label/ annotate is within a single timeline image? Do we risk misalignment when we go about annotation this way? Kindly confirm</t>
  </si>
  <si>
    <t xml:space="preserve">The annotations can be done across multiple images. Please mark each object in whatever image is most clear regardless of the timestamp. </t>
  </si>
  <si>
    <t>This is well understood. Thank you. I thought I'd add that I noticed that when we annotate across multiple images, the issue of misalignment between annotated objects and the labels comes into play. Please see the issue on row 9 for a better understanding of what I mean by this.</t>
  </si>
  <si>
    <r>
      <rPr>
        <sz val="10"/>
        <color theme="1"/>
        <rFont val="Hind"/>
      </rPr>
      <t xml:space="preserve">In the event where we </t>
    </r>
    <r>
      <rPr>
        <b/>
        <sz val="10"/>
        <color theme="1"/>
        <rFont val="Hind"/>
      </rPr>
      <t>highly suspect</t>
    </r>
    <r>
      <rPr>
        <sz val="10"/>
        <color theme="1"/>
        <rFont val="Hind"/>
      </rPr>
      <t xml:space="preserve"> upon investigation that an object is a  preheater tower  or kiln, are we better off labeling these objects, or should we stick to labeling only what we are </t>
    </r>
    <r>
      <rPr>
        <b/>
        <sz val="10"/>
        <color theme="1"/>
        <rFont val="Hind"/>
      </rPr>
      <t>certain</t>
    </r>
    <r>
      <rPr>
        <sz val="10"/>
        <color theme="1"/>
        <rFont val="Hind"/>
      </rPr>
      <t xml:space="preserve"> is a kiln/ preheater tower? I left the 2 objecs unlabelled in this case. </t>
    </r>
    <r>
      <rPr>
        <i/>
        <sz val="10"/>
        <color theme="1"/>
        <rFont val="Hind"/>
      </rPr>
      <t>(Plant with this issue - CHN0003. Image timeline = 10/5/2019)</t>
    </r>
  </si>
  <si>
    <t xml:space="preserve">If you highly suspect an object is a kiln or preheater tower, then I would go ahead and annotate it and then add a comment in the "notes" column that you aren't certain.
In CHN0003, that looks a lot like a preheater tower and I'm guessing the kiln is under a cover. For this plant, I would mark the preheater tower, measure the length of the kiln, and mark the plant as "kiln under cover".
</t>
  </si>
  <si>
    <t>On CHN0021, there appear to be kilns existing without preheater towers nearby. I deduced they were kilns by how dark brown and wide/ thick they appear (similar to kilns next to preheater towers). Would you advise against this?</t>
  </si>
  <si>
    <t>No, you should mark these kilns. There will be plants that have kilns without preheater towers. These will usually be older plants as I believe the preheater tower is a newer technology. These kilns will usually be longer if they don't have preheater towers next to them.</t>
  </si>
  <si>
    <t>For the purposes of checking through the team's processed work in the coming week to gauge their understanding of the guidelines based on their work, I was curious as to the process of importing processed KML files into Google Earth Pro</t>
  </si>
  <si>
    <t>I have been able to import your processed KML files by just downloading them from Box to my local machine, then double clicking on the file and they automatically open up in Google Earth Pro.</t>
  </si>
  <si>
    <r>
      <rPr>
        <sz val="10"/>
        <color theme="1"/>
        <rFont val="Hind"/>
      </rPr>
      <t xml:space="preserve">We've been annotating only the larger/ brown tunnel-like structure as the kiln for now (marked </t>
    </r>
    <r>
      <rPr>
        <b/>
        <sz val="10"/>
        <color theme="1"/>
        <rFont val="Hind"/>
      </rPr>
      <t xml:space="preserve">x </t>
    </r>
    <r>
      <rPr>
        <sz val="10"/>
        <color theme="1"/>
        <rFont val="Hind"/>
      </rPr>
      <t xml:space="preserve">in the attached image) and leaving the one labelled </t>
    </r>
    <r>
      <rPr>
        <b/>
        <sz val="10"/>
        <color theme="1"/>
        <rFont val="Hind"/>
      </rPr>
      <t xml:space="preserve">a </t>
    </r>
    <r>
      <rPr>
        <sz val="10"/>
        <color theme="1"/>
        <rFont val="Hind"/>
      </rPr>
      <t>unannotated. Checking with you to see that this is okay.</t>
    </r>
  </si>
  <si>
    <r>
      <rPr>
        <sz val="10"/>
        <color theme="1"/>
        <rFont val="Hind"/>
      </rPr>
      <t xml:space="preserve">Yeah that looks right to me. I think the object marked </t>
    </r>
    <r>
      <rPr>
        <b/>
        <sz val="10"/>
        <color theme="1"/>
        <rFont val="Hind"/>
      </rPr>
      <t>a</t>
    </r>
    <r>
      <rPr>
        <sz val="10"/>
        <color theme="1"/>
        <rFont val="Hind"/>
      </rPr>
      <t xml:space="preserve"> looks too narrow to be a kiln.</t>
    </r>
  </si>
  <si>
    <r>
      <rPr>
        <sz val="10"/>
        <rFont val="Hind"/>
      </rPr>
      <t>The only Kiln on CHN0033 appears to have a cover towards the end of one side of the kiln. Do we mark such as '</t>
    </r>
    <r>
      <rPr>
        <i/>
        <sz val="10"/>
        <rFont val="Hind"/>
      </rPr>
      <t xml:space="preserve">kiln under cover' </t>
    </r>
    <r>
      <rPr>
        <sz val="10"/>
        <rFont val="Hind"/>
      </rPr>
      <t xml:space="preserve">or do we leave as </t>
    </r>
    <r>
      <rPr>
        <i/>
        <sz val="10"/>
        <rFont val="Hind"/>
      </rPr>
      <t>no issues</t>
    </r>
    <r>
      <rPr>
        <sz val="10"/>
        <rFont val="Hind"/>
      </rPr>
      <t xml:space="preserve"> because the kiln can be seen for the most part? (Please refer to the Sprints Day 3 file </t>
    </r>
    <r>
      <rPr>
        <u/>
        <sz val="10"/>
        <color rgb="FF1155CC"/>
        <rFont val="Hind"/>
      </rPr>
      <t>here</t>
    </r>
    <r>
      <rPr>
        <sz val="10"/>
        <rFont val="Hind"/>
      </rPr>
      <t xml:space="preserve"> for ease of reference). </t>
    </r>
  </si>
  <si>
    <t>For that particular case, I would just mark "no issues". It's hard to tell if the kiln is partially under cover or not, but the majority of the kiln is clearly visible. You could add a comment in the "notes" column that the kiln may be partially under cover, but it's hard to tell.</t>
  </si>
  <si>
    <r>
      <rPr>
        <sz val="10"/>
        <rFont val="Hind"/>
      </rPr>
      <t xml:space="preserve">I recently came across this on one of my annotations. Are there any safeguards besides </t>
    </r>
    <r>
      <rPr>
        <u/>
        <sz val="10"/>
        <color rgb="FF1155CC"/>
        <rFont val="Hind"/>
      </rPr>
      <t>these ones</t>
    </r>
    <r>
      <rPr>
        <sz val="10"/>
        <rFont val="Hind"/>
      </rPr>
      <t xml:space="preserve"> that can prevent us from drawing over previous annotations like this? Thanks in advance </t>
    </r>
  </si>
  <si>
    <t>If you leave all the annotations checked in the "My Places" folder, then they should be visible in Google Earth Pro any time you go back to that plant. Besides that, I don't know of any safeguards.</t>
  </si>
  <si>
    <t>For the 'under construction' status label - Do we determine a plant as being under construction only if its most recent images shows evidence of construction happening within the site, or does this apply to just about any image in the timeline?</t>
  </si>
  <si>
    <t>uid</t>
  </si>
  <si>
    <t>latitude</t>
  </si>
  <si>
    <t>longitude</t>
  </si>
  <si>
    <t>Date Processed</t>
  </si>
  <si>
    <t>Processed By</t>
  </si>
  <si>
    <t>status</t>
  </si>
  <si>
    <t>notes</t>
  </si>
  <si>
    <t>Neither a preheater nor kiln identified, date format 11/2020</t>
  </si>
  <si>
    <t xml:space="preserve">one preheater tower and one kiln </t>
  </si>
  <si>
    <t>five preheater towers and two kilns located three kilns blocked</t>
  </si>
  <si>
    <t>2 preheater towers and 2 kilns identified</t>
  </si>
  <si>
    <t xml:space="preserve">Two preheaters and two kilns identified, date format 12/2019
</t>
  </si>
  <si>
    <t>Neither a kiln nor preheater identified</t>
  </si>
  <si>
    <t>no preheater tower no kiln</t>
  </si>
  <si>
    <t>Two preheater towers, two kilns</t>
  </si>
  <si>
    <t>One preheater tower, one kiln</t>
  </si>
  <si>
    <t>0 preheated tower 0 kiln found</t>
  </si>
  <si>
    <t>two preheater towers and two kilns found</t>
  </si>
  <si>
    <t>1 Preheated Tower, 1 kiln</t>
  </si>
  <si>
    <t>found one preheater and one kiln</t>
  </si>
  <si>
    <t>One Kiln one preheater tower identified.</t>
  </si>
  <si>
    <t>Neither a preheater nor kiln identified</t>
  </si>
  <si>
    <t>Two preheaters identified, kiln under a cover</t>
  </si>
  <si>
    <t>no kiln and no preheater tower found.</t>
  </si>
  <si>
    <t>FOUND 2 KILN AND 1 PREHEATER TOWER.</t>
  </si>
  <si>
    <t>No preheater tower or kiln identified</t>
  </si>
  <si>
    <t>No preheater tower or kiln in the site</t>
  </si>
  <si>
    <t>two preheater towers and two kilns identified</t>
  </si>
  <si>
    <t>two kilns and two preheater towers. all annotated</t>
  </si>
  <si>
    <t>four kilns and four preheater towers located. all annotated</t>
  </si>
  <si>
    <t>found two preheaters and two kilns</t>
  </si>
  <si>
    <t>two kilns and two preheater towers located. all annotated</t>
  </si>
  <si>
    <t>found one preheater and one kiln. feedback effected.</t>
  </si>
  <si>
    <t>Polygon is missing for plant CHN0033 processed by evans kombo</t>
  </si>
  <si>
    <t>Had one preheater and one kiln and annotated all</t>
  </si>
  <si>
    <t>The following had two preheaters and two kilns which were all annotated</t>
  </si>
  <si>
    <t>The cement plant had no preheater nor kiln on site</t>
  </si>
  <si>
    <t>Cement plant had 1 preheater and 1 kiln all annotated</t>
  </si>
  <si>
    <t>No kiln or preheater tower identified</t>
  </si>
  <si>
    <t>One kiln and one preheater identified</t>
  </si>
  <si>
    <t>2kilns and 2 preheater towers</t>
  </si>
  <si>
    <t>1 Kiln no preheater tower</t>
  </si>
  <si>
    <t>no kiln or preheater tower found.</t>
  </si>
  <si>
    <t>No kiln found and no preheater tower found</t>
  </si>
  <si>
    <t>no preheater or kiln found</t>
  </si>
  <si>
    <t>cloudy imagery</t>
  </si>
  <si>
    <t xml:space="preserve">No Kiln or Preheater tower identified </t>
  </si>
  <si>
    <t>One preheater and no kiln identified</t>
  </si>
  <si>
    <t>no preheater tower or kiln found</t>
  </si>
  <si>
    <t>No preheater tower or kiln found</t>
  </si>
  <si>
    <t>one preheater tower one kiln</t>
  </si>
  <si>
    <t>two preheater towers located but only one kiln is visible the other kiln is blocked</t>
  </si>
  <si>
    <t>one preheater tower no kiln found</t>
  </si>
  <si>
    <t>6 Preheater towers and 6 kilns identified</t>
  </si>
  <si>
    <t>1 preheater tower and 1 kiln identified</t>
  </si>
  <si>
    <t>Maina Lawrence Irungu</t>
  </si>
  <si>
    <t>no preheater or kiln identified</t>
  </si>
  <si>
    <t>2 Preheater towers and 2 kilns identified</t>
  </si>
  <si>
    <t xml:space="preserve">2 Preheater towers and 2 kilns </t>
  </si>
  <si>
    <t>Found 1 preheater and 1 kiln.</t>
  </si>
  <si>
    <t>1 kiln and 1 preheater tower found.</t>
  </si>
  <si>
    <t>Two preheaters and two kilns identified</t>
  </si>
  <si>
    <t>one kiln and a preaheater identified</t>
  </si>
  <si>
    <t>Polygon is missing for plant CHN0162 processed by maina irungu; Length or width of kiln CHN0162 is missing for plant CHN0162 processed by maina irungu</t>
  </si>
  <si>
    <t>No Kiln or preheater tower identified</t>
  </si>
  <si>
    <t>2 Preheater towers and 2 kilns identified.</t>
  </si>
  <si>
    <t>1 Preheater tower 1 kiln identified</t>
  </si>
  <si>
    <t>one preheater and one kiln found</t>
  </si>
  <si>
    <t>No Kiln, no preheater tower</t>
  </si>
  <si>
    <t>3 preheater tower 3 kiln</t>
  </si>
  <si>
    <t>2 preheater tower 2 kiln</t>
  </si>
  <si>
    <t>3 Preheater towers and 2 kiln.</t>
  </si>
  <si>
    <t>FOUND 1 KILN AND 1 PREHEATER TOWER</t>
  </si>
  <si>
    <t>Annotated 2 kilns and 2 preheater towers.</t>
  </si>
  <si>
    <t>Annotated 1 kiln and 1 preheater.</t>
  </si>
  <si>
    <t>plant not found</t>
  </si>
  <si>
    <t>Cement plant not found.</t>
  </si>
  <si>
    <t>The UID is a grinding plant.</t>
  </si>
  <si>
    <t>Identified 1 kiln and 1 preheater.</t>
  </si>
  <si>
    <t>Found one preheater and one kiln otherwise no issue</t>
  </si>
  <si>
    <t>Found 3 preheater and 3 kilns to annotate.</t>
  </si>
  <si>
    <t>one preheater tower &amp; one kiln found</t>
  </si>
  <si>
    <t>Multiple polygons annotated for plant DOM0001 processed by benice ruga; More than 2 line measurements for kiln DOM0001-1 for plant DOM0001 processed by benice ruga; More than 2 line measurements for kiln DOM0001-2 for plant DOM0001 processed by benice ruga</t>
  </si>
  <si>
    <t>Identified 2 kilns and 2 preheater.</t>
  </si>
  <si>
    <t>no kiln or preheater tower located</t>
  </si>
  <si>
    <t>one kiln and one preheater tower annotated</t>
  </si>
  <si>
    <t>two preheate towers and two kilns</t>
  </si>
  <si>
    <t>the image seem unclear across the timelines</t>
  </si>
  <si>
    <t>one preheater tower annotated with its kiln under a cover</t>
  </si>
  <si>
    <t>one preheater tower and one kiln</t>
  </si>
  <si>
    <t>Found 2 preheater towers and one kiln to annotate.</t>
  </si>
  <si>
    <t>Found one preheater and one kiln to annotate.</t>
  </si>
  <si>
    <t>Found one kiln to annotate</t>
  </si>
  <si>
    <t>one kiln and one preheater tower sighted.</t>
  </si>
  <si>
    <t>two kilns and two preheater towers sighted.</t>
  </si>
  <si>
    <t>Found two kilns and 2 preheaters to annotate.</t>
  </si>
  <si>
    <t>2 preheaters and 2 kilns annotated</t>
  </si>
  <si>
    <t>Found 2 preheater tower and 2 kilns but one kiln was blocked a small part had to do an estimation</t>
  </si>
  <si>
    <t>Identified 3 kilns and 3 preheaters to annotate.</t>
  </si>
  <si>
    <t>FOUND 1 KILN NO PREHEATER TOWER FOUND.</t>
  </si>
  <si>
    <t>fOUND ONE KILN AND ONE PREHEATER</t>
  </si>
  <si>
    <t>found 1 kiln and 1 preheater</t>
  </si>
  <si>
    <t>found 1 preheater</t>
  </si>
  <si>
    <t>FOUND 1 PREHEATER</t>
  </si>
  <si>
    <t>Multiple polygons annotated for plant IND0069 processed by benice ruga; More than 2 line measurements for kiln IND0069-1 for plant IND0069 processed by benice ruga</t>
  </si>
  <si>
    <t>1 Kiln and 1 preheater tower identified</t>
  </si>
  <si>
    <t>More than 2 line measurements for kiln IND0087-1 for plant IND0087 processed by benice ruga</t>
  </si>
  <si>
    <t>Found 1 preheater</t>
  </si>
  <si>
    <t>Found 1 kiln and 1 preheater to annotate.</t>
  </si>
  <si>
    <t>Identified 2 preheater towers and 2 kilns.</t>
  </si>
  <si>
    <t>two preheater towers and two kilns</t>
  </si>
  <si>
    <t>Identified two preheater towers and two kilns</t>
  </si>
  <si>
    <t>No preheaters found nor kins</t>
  </si>
  <si>
    <t>identified three kilns but no preheater tower</t>
  </si>
  <si>
    <t>Two peheaters found and one kin</t>
  </si>
  <si>
    <t>No preheater tower, no kiln</t>
  </si>
  <si>
    <t>2kilns and 2 towers identified</t>
  </si>
  <si>
    <t>1 Kiln and 1 preheater tower</t>
  </si>
  <si>
    <t>Identified one preheater but no kilns</t>
  </si>
  <si>
    <t>2 Kiln and 2 preheater tower</t>
  </si>
  <si>
    <t>the UID is not clear hence could not even be able to annotate the polygon</t>
  </si>
  <si>
    <t>NO kiln and preheater tower found</t>
  </si>
  <si>
    <t>no preheater tower and kiln found</t>
  </si>
  <si>
    <t>IDENTIFIED 4 KILNS AND NO PREHEATER TOWER.</t>
  </si>
  <si>
    <t>found four kilns but no preheater tower</t>
  </si>
  <si>
    <t>Identified 1 kiln no preheater tower found.</t>
  </si>
  <si>
    <t>2 PREHEATER TOWER AND 2 KILNS FOUND.</t>
  </si>
  <si>
    <t>one preheater tower, one kiln</t>
  </si>
  <si>
    <t>no preheater tower, unsure if that is a kiln</t>
  </si>
  <si>
    <t>1 preheater tower,Kiln is under a cover</t>
  </si>
  <si>
    <t>1 preheater tower and 1 kiln</t>
  </si>
  <si>
    <t>no preheater towers or kilns</t>
  </si>
  <si>
    <t>2 kilns, no preheater tower</t>
  </si>
  <si>
    <t>found one preheater and three kilns</t>
  </si>
  <si>
    <t>found one kiln but could not identify the preheaters due to 
unclear imagery.</t>
  </si>
  <si>
    <t>found two preheaters and four kilns</t>
  </si>
  <si>
    <t>Two preheater towers, one kiln</t>
  </si>
  <si>
    <t>found 4 kilns but no preheater tower</t>
  </si>
  <si>
    <t>one kiln no preheater</t>
  </si>
  <si>
    <t>one kiln, one preheater tower</t>
  </si>
  <si>
    <t>found 4 kilns and 4 preheaters</t>
  </si>
  <si>
    <t>No kiln, one preheater</t>
  </si>
  <si>
    <t>Four preheaters towers, five kilns</t>
  </si>
  <si>
    <t>found three preheaters and three kilns</t>
  </si>
  <si>
    <t>found one preheater but couldn't see the kiln</t>
  </si>
  <si>
    <t>Mar2001</t>
  </si>
  <si>
    <t>no preheater or kiln found in the site</t>
  </si>
  <si>
    <t>Mar2002</t>
  </si>
  <si>
    <t>Mar2003</t>
  </si>
  <si>
    <t>Mar2004</t>
  </si>
  <si>
    <t>Mar2005</t>
  </si>
  <si>
    <t>two preheater towers, two kilns</t>
  </si>
  <si>
    <t>Two kilns and two preheater towers</t>
  </si>
  <si>
    <t>Feedback effected</t>
  </si>
  <si>
    <t>Polygon is missing for plant NGA0003 processed by njoki muriithi</t>
  </si>
  <si>
    <t>Found 2 kilns and 1 preheater tower though wasn't really clear but placed a placemark where i can see.</t>
  </si>
  <si>
    <t>Polygon is missing for plant NIC0001 processed by evans kombo</t>
  </si>
  <si>
    <t>no preheater, no kiln , feedback effected</t>
  </si>
  <si>
    <t xml:space="preserve">one preheater tower one kiln </t>
  </si>
  <si>
    <t xml:space="preserve">two preheater tower one kiln </t>
  </si>
  <si>
    <t>2 KILNS AND 2 PREHEATER FOUND.</t>
  </si>
  <si>
    <t>2 preheater towers, 2 kilns</t>
  </si>
  <si>
    <t>no preheater tower, no kiln</t>
  </si>
  <si>
    <t>2 preheater towers, 4 kilns</t>
  </si>
  <si>
    <t>1 preheater and 1 kiln</t>
  </si>
  <si>
    <t>no preheater towers, 7 kilns</t>
  </si>
  <si>
    <t>found six kilns but no preheater towers</t>
  </si>
  <si>
    <t>located three kilns without preheater towers on sight</t>
  </si>
  <si>
    <t>located four kilns without preheater towers on sight</t>
  </si>
  <si>
    <t>one preheater tower whose kiln is under a cover</t>
  </si>
  <si>
    <t>4 kilns identified but one Preheater whole kiln is hidden</t>
  </si>
  <si>
    <t>Multiple polygons annotated for plant RUS0013 processed by isaack otieno; More than 2 line measurements for kiln RUS0013-2 for plant RUS0013 processed by isaack otieno; More than 2 line measurements for kiln RUS0013-3 for plant RUS0013 processed by isaack otieno; More than 2 line measurements for kiln RUS0013-5 for plant RUS0013 processed by isaack otieno</t>
  </si>
  <si>
    <t>4kilns and 4 preheater towers although am not certain wether two kilns are connected to one preheater tower.</t>
  </si>
  <si>
    <t>Multiple polygons annotated for plant RUS0015 processed by fiona atieno; Length or width of kiln RUS0015 is missing for plant RUS0015 processed by fiona atieno; More than 2 line measurements for kiln RUS0015-1 for plant RUS0015 processed by fiona atieno</t>
  </si>
  <si>
    <t>two preheater towers and one kiln annotated.</t>
  </si>
  <si>
    <t>No kiln and no preheater tower found</t>
  </si>
  <si>
    <t>Multiple polygons annotated for plant RUS0017 processed by fiona atieno; More than 2 line measurements for kiln RUS0017-1 for plant RUS0017 processed by fiona atieno; More than 2 line measurements for kiln RUS0017-2 for plant RUS0017 processed by fiona atieno; More than 2 line measurements for kiln RUS0017-3 for plant RUS0017 processed by fiona atieno</t>
  </si>
  <si>
    <t>no preheater towers or kilns annotated</t>
  </si>
  <si>
    <t>one preheater tower annotated</t>
  </si>
  <si>
    <t>found one preheater</t>
  </si>
  <si>
    <t>Found 2 preheater and 2 kilns to annotate</t>
  </si>
  <si>
    <t>one preheater and kiln identified</t>
  </si>
  <si>
    <t>Multiple polygons annotated for plant SRB0002 processed by fiona atieno; Length or width of kiln SRB0002-1 is missing for plant SRB0002 processed by fiona atieno</t>
  </si>
  <si>
    <t>no preheater towers nor kilns located</t>
  </si>
  <si>
    <t>One prehaeter tower, no kiln</t>
  </si>
  <si>
    <t>two kilns and two preheater towers annotated</t>
  </si>
  <si>
    <t>Length or width of kiln TUR0029-2 is missing for plant TUR0029 processed by isaack otieno</t>
  </si>
  <si>
    <t>only one kiln; could not locate a preheter tower</t>
  </si>
  <si>
    <t>five preheater towers; could not locate a preheater tower</t>
  </si>
  <si>
    <t>one kiln and one preheater tower located</t>
  </si>
  <si>
    <t>one preheater ,five preheaters identified</t>
  </si>
  <si>
    <t>Multiple polygons annotated for plant UZB0001 processed by fiona atieno; Length or width of kiln UZB0001 is missing for plant UZB0001 processed by fiona atieno; More than 2 line measurements for kiln UZB0001-1 for plant UZB0001 processed by fiona atieno</t>
  </si>
  <si>
    <t>The plant had no preheater nor kiln</t>
  </si>
  <si>
    <t>One preheater and one kiln identified</t>
  </si>
  <si>
    <t>Two preheaters and kilns found, had to make an estimation moreso on the second kiln due to the heavy occlusion from the shadows, date format 10/2013 &amp; 10/2020</t>
  </si>
  <si>
    <t>Neither Kiln nor preheater found     1/26/2021</t>
  </si>
  <si>
    <t>One preheater and one kiln identified however, the date format was 9/2020</t>
  </si>
  <si>
    <t>Neither a kiln nor preheater identified and the date format was 9/2020</t>
  </si>
  <si>
    <t>Three preheaters and three kilns identified, the date format was 4/2020 and 9/2019</t>
  </si>
  <si>
    <t>one preheater and one kiln identified</t>
  </si>
  <si>
    <t>one kiln and one preheater tower identified</t>
  </si>
  <si>
    <t>no preheater tower observed.one kiln identidied</t>
  </si>
  <si>
    <t>one kiln one preheater identified</t>
  </si>
  <si>
    <t>no kiln/peheater identified</t>
  </si>
  <si>
    <t>Identified two pre-heaters and two kilns</t>
  </si>
  <si>
    <t>The site's compound seem to cover other sites but made my best judgement.</t>
  </si>
  <si>
    <t>The kilns length on one end looks covered so made my best judgement on this</t>
  </si>
  <si>
    <t>one preheater tower and one kiln found</t>
  </si>
  <si>
    <t>All preheaters and kilns identified in the site</t>
  </si>
  <si>
    <t>4 Preheated Tower, 4 kiln</t>
  </si>
  <si>
    <t>Identified one pre-heater and one kiln</t>
  </si>
  <si>
    <t>one kiln and preheater  identified</t>
  </si>
  <si>
    <t>ONE KILN AND PREHEATER IDENTIFIED</t>
  </si>
  <si>
    <t>two preheater towers two kilns found found</t>
  </si>
  <si>
    <t>3 preheated towers, kiln under a cover</t>
  </si>
  <si>
    <t>no preheater tower or kiln</t>
  </si>
  <si>
    <t xml:space="preserve">Three preheaters and three kilns </t>
  </si>
  <si>
    <t>found 1 preheated tower and 1 kiln</t>
  </si>
  <si>
    <t>found 2 preheated tower and 2 kiln</t>
  </si>
  <si>
    <t>2 Preheated towers 2 kilns</t>
  </si>
  <si>
    <t>ONE KILN AND A PREHEATER</t>
  </si>
  <si>
    <t>NO KILN OR PREHEATER IDENTIFIED</t>
  </si>
  <si>
    <t>TOW KILNS AND PREHEATER IDENTIFIED</t>
  </si>
  <si>
    <t>Three preheater and three kiln identified</t>
  </si>
  <si>
    <t>Two preheaters and two kilns identified, had to make my best judgement on the kilns for they were partially occluded</t>
  </si>
  <si>
    <t xml:space="preserve">NO PREHEATER, NO KILN </t>
  </si>
  <si>
    <t>1 preheater tower and one kin identified</t>
  </si>
  <si>
    <t>Identified one preheater and one kiln</t>
  </si>
  <si>
    <t>One preheaterandone kiln identified, date format 9/2019</t>
  </si>
  <si>
    <t>three preheater towers and two kilns found, one kiln blocked</t>
  </si>
  <si>
    <t>two preheater towers &amp; two kilns found</t>
  </si>
  <si>
    <t>Plant had no preheater nor a kiln</t>
  </si>
  <si>
    <t>Plant had no preheater nor kiln</t>
  </si>
  <si>
    <t>Plant had 3 preheaters and 3 kilns</t>
  </si>
  <si>
    <t>one preheater tower found, kiln not visible</t>
  </si>
  <si>
    <t>no preheater tower ONE kiln found</t>
  </si>
  <si>
    <t>0ne preheater tower and 1 Kiln identified</t>
  </si>
  <si>
    <t>2 preheater towers 2 kilns identified</t>
  </si>
  <si>
    <t>2kilns one preheater tower identified.</t>
  </si>
  <si>
    <t>1 preheated tower, 2kilns</t>
  </si>
  <si>
    <t>two preheater towers and three kilns found</t>
  </si>
  <si>
    <t>No preheater tower found nor kin</t>
  </si>
  <si>
    <t>one preheater tower, no kiln found</t>
  </si>
  <si>
    <t>1 kiln and 1 preheater tower identified</t>
  </si>
  <si>
    <t>No preheater towers or kilns identified in the site</t>
  </si>
  <si>
    <t>The kiln in the site is covered but i identified one preheater</t>
  </si>
  <si>
    <t>found 1 preheater tower and 1 kiln</t>
  </si>
  <si>
    <t>Kiln's image seem to be blurry across the timelines. i have made my best judgement on this</t>
  </si>
  <si>
    <t>identified one preheater tower and one kiln</t>
  </si>
  <si>
    <t>found two preheater towers and two kilns</t>
  </si>
  <si>
    <t>Length or width of kiln IND0139 is missing for plant IND0139 processed by john otieno; Length or width of kiln IND0139-1 is missing for plant IND0139 processed by john otieno</t>
  </si>
  <si>
    <t>Three preheater towers and three  kilns</t>
  </si>
  <si>
    <t>More than 2 line measurements for kiln IND0141-1 for plant IND0141 processed by john otieno; Length or width of kiln IND0141-2 is missing for plant IND0141 processed by john otieno</t>
  </si>
  <si>
    <t>no imagery</t>
  </si>
  <si>
    <t>two preheater tower and two kilns found</t>
  </si>
  <si>
    <t>The available image was taken in 2004 and it looks like the plant was under construction then.</t>
  </si>
  <si>
    <t>Unclear images though it looks like it's under construction</t>
  </si>
  <si>
    <t>One image available taken in 2002</t>
  </si>
  <si>
    <t>One image available taken in 2004 no kiln or preheater tower identified</t>
  </si>
  <si>
    <t>4 kilns identified not 100% sure about their identity.</t>
  </si>
  <si>
    <t>2kilns identified no preheater tower not 100% sure about the kilns identity</t>
  </si>
  <si>
    <t>1  kiln and 1 preheated tower found</t>
  </si>
  <si>
    <t>for this I counldn't see any preheated tower of kiln</t>
  </si>
  <si>
    <t>1 preheated tower but kiln is under cover</t>
  </si>
  <si>
    <t>Only 1 Kiln Identifiedf without a preheater tower</t>
  </si>
  <si>
    <t>No issues</t>
  </si>
  <si>
    <t>Only 2 Kiln Identifiedf without a preheater tower</t>
  </si>
  <si>
    <t>two preheater  tower and two kiln found   1/25/2021</t>
  </si>
  <si>
    <t xml:space="preserve">Identified two pre-heaters and two kilns,but on klin is blocked </t>
  </si>
  <si>
    <t>No preheater, no kiln found</t>
  </si>
  <si>
    <t>could not identify any due to unclear images</t>
  </si>
  <si>
    <t>four preheaters  and four kiln found   1/25/2021</t>
  </si>
  <si>
    <t>2 preheater towers and 2 kilns</t>
  </si>
  <si>
    <t>4 preheater towers and 6 kilns</t>
  </si>
  <si>
    <t>threE kilns, three preheater towers</t>
  </si>
  <si>
    <t>Two preheater towers and two kilns identified</t>
  </si>
  <si>
    <t>One preheater and one kiln identified, used my best judgement in drawining the kiln measurements due to occlusion.</t>
  </si>
  <si>
    <t>no preheater or kiln in the site</t>
  </si>
  <si>
    <t>one preheater one kiln identified</t>
  </si>
  <si>
    <t>two preheaters,both kiln cannot be sighted</t>
  </si>
  <si>
    <t>two preheate towers and two kilns which are below some pipes</t>
  </si>
  <si>
    <t>4 Preheated towers 4 kilns</t>
  </si>
  <si>
    <t>Two preheaters ,two kilns identified-FEEDBACK AFFECTED</t>
  </si>
  <si>
    <t>No preheater found but one kiln identified, date format 1/2018 and 2/2019</t>
  </si>
  <si>
    <t>Neither a preheater nor kiln identified, date format 4/2020</t>
  </si>
  <si>
    <t>No preheater or kiln found</t>
  </si>
  <si>
    <t>Multiple polygons annotated for plant PAK0002 processed by joshua mwangi; More than 2 line measurements for kiln PAK0002-1 for plant PAK0002 processed by joshua mwangi; More than 2 line measurements for kiln PAK0002-2 for plant PAK0002 processed by joshua mwangi</t>
  </si>
  <si>
    <t>2 preheater towers 2 kins identified but on the second kiln it appears to be hidden</t>
  </si>
  <si>
    <t>Polygon is missing for plant PAN0001 processed by joshua mwangi</t>
  </si>
  <si>
    <t>One preheater tower and 2 kilns identified.</t>
  </si>
  <si>
    <t>1 preheated tower 2 kiln</t>
  </si>
  <si>
    <t>No Preheated towers No kilns</t>
  </si>
  <si>
    <t>2 Preheted towers, 4 kilns</t>
  </si>
  <si>
    <t>No preheater and 4 kilns</t>
  </si>
  <si>
    <t>Length or width of kiln RUS0003-3 is missing for plant RUS0003 processed by marvin mwangi</t>
  </si>
  <si>
    <t>One kiln, two preheater towers</t>
  </si>
  <si>
    <t>Seven kilns identified however, no preheater identified</t>
  </si>
  <si>
    <t>No preheater but 6 kilns found</t>
  </si>
  <si>
    <t>3 kilns, no preheater towers</t>
  </si>
  <si>
    <t>4 kilns and no preheater</t>
  </si>
  <si>
    <t xml:space="preserve">1 Preheater tower identified </t>
  </si>
  <si>
    <t>four kilns identified,no preheater</t>
  </si>
  <si>
    <t>five kilns,one under a cover,one preheater</t>
  </si>
  <si>
    <t>four preheater towers and four kilns</t>
  </si>
  <si>
    <t>Found 3 kilns and 3 preheater towers to annotate.</t>
  </si>
  <si>
    <t>Two kilns located with no preheater towers</t>
  </si>
  <si>
    <t>one kiln and one preheater identified</t>
  </si>
  <si>
    <t>found 3 kilns and 1 preheater tower</t>
  </si>
  <si>
    <t>Multiple polygons annotated for plant RUS0027 processed by maina irungu; More than 2 line measurements for kiln RUS0027-1 for plant RUS0027 processed by maina irungu</t>
  </si>
  <si>
    <t>One preheater and one kiln on site present</t>
  </si>
  <si>
    <t>2 preheater towers 2 kilns identified,the second klin seemed to be still under costruction</t>
  </si>
  <si>
    <t>One kiln, one preheater tower</t>
  </si>
  <si>
    <t>1 preheater tower and 1 kiln. feedback effected, width of kiln TUR0024-1 annotated</t>
  </si>
  <si>
    <t xml:space="preserve">Length or width of kiln TUR0024-1 is missing for plant TUR0024 processed by clement omunga; </t>
  </si>
  <si>
    <t>Two kilns identified ( not sure on the second kiln) without any preheater in sight</t>
  </si>
  <si>
    <t>3 preheated towers, 5 kilns</t>
  </si>
  <si>
    <t>one preheater tower found</t>
  </si>
  <si>
    <t>One preheater tower and five kilns with only one kiln connected to a preheater tower</t>
  </si>
  <si>
    <t>Plant had 2 preheaters and 2 kilns</t>
  </si>
  <si>
    <t>1 Preheater tower identified</t>
  </si>
  <si>
    <t>No preheater towers nor kilns located</t>
  </si>
  <si>
    <t>One preheater tower and one kiln that is under a cover</t>
  </si>
  <si>
    <t>two preheaters and kilns identified</t>
  </si>
  <si>
    <t>2 Kiln and 2 preheater tower identified   1/25/2021</t>
  </si>
  <si>
    <t>1 Kiln and 2 preheater tower identified   1/20/2021</t>
  </si>
  <si>
    <t>preheater with uid BEL0006-2 seems to be under construnction. kindly confirm if so.</t>
  </si>
  <si>
    <t>two kilns and two preheaters annotated</t>
  </si>
  <si>
    <t>Identified 1 kiln and 1 preheater tower even though the preheater tower wasnt that clear..FEEDBACK EFFECTED.</t>
  </si>
  <si>
    <t>no preheater tower or kiln found in the site</t>
  </si>
  <si>
    <t>1 Kiln and 1 preheater tower identified    1/20/2021</t>
  </si>
  <si>
    <t>1 Kiln and 1 preheater tower identified   1/20/2021</t>
  </si>
  <si>
    <t>Kiln and preheater not found</t>
  </si>
  <si>
    <t>1 Kiln and 1 preheater tower identified  1/21/2021</t>
  </si>
  <si>
    <t>No kiln found, no preheater tower found</t>
  </si>
  <si>
    <t>2 Kiln and 1 preheater tower identified</t>
  </si>
  <si>
    <t>Neither a kiln or preheater was found</t>
  </si>
  <si>
    <t>Identified one preheater. the kiln was blocked could not see it.</t>
  </si>
  <si>
    <t>Identified two Kilns and two preheaters</t>
  </si>
  <si>
    <t>Identified one preheater but the Kiln is under cover so I estimated the length.</t>
  </si>
  <si>
    <t>Identified one preheater but could not determine if there's a kiln</t>
  </si>
  <si>
    <t>Identified 4 preheaters and 4 kilns</t>
  </si>
  <si>
    <t>FOUND 2 PREHEATER TOWER AND 2 KILN..FEEDBACK EFFECTED.</t>
  </si>
  <si>
    <t>Identified two preheaters and two kilns</t>
  </si>
  <si>
    <t>found one preheater tower and the kiln could not see it, it was covered by a white cover.</t>
  </si>
  <si>
    <t>No kiln found  and no preheater tower found   1/21/2021</t>
  </si>
  <si>
    <t>No kiln found  and no preheater tower found</t>
  </si>
  <si>
    <t>2 kilns and 2 preheater towers identified</t>
  </si>
  <si>
    <t>No kiln found and no preheater tower found   1/21/2021</t>
  </si>
  <si>
    <t>No kiln found and no preheater tower found     1/21/2021</t>
  </si>
  <si>
    <t>No kiln found and no preheater tower found    1/22/2021</t>
  </si>
  <si>
    <t>2 Kiln and 2 preheater tower identified</t>
  </si>
  <si>
    <t>estimated kiln length. No width since they are closed</t>
  </si>
  <si>
    <t>Identified one preheater and two kilns</t>
  </si>
  <si>
    <t>Could not Identify any Kiln or preheater. Some structures look unclear.</t>
  </si>
  <si>
    <t>Identified 3 preheater towers but the kilns cannot be seen</t>
  </si>
  <si>
    <t>Polygon is missing for plant CHN0104 processed by vincent kipngetich</t>
  </si>
  <si>
    <t>No Kiln or preheater tower</t>
  </si>
  <si>
    <t>Identified 3 preheater towers and 3 Kilns but the third kiln is under cover.</t>
  </si>
  <si>
    <t>Identified one kiln and one preheater</t>
  </si>
  <si>
    <t>Two kilns and two preheaters identified</t>
  </si>
  <si>
    <t>Length or width of kiln CHN0150-1 is missing for plant CHN0150 processed by vincent kipngetich</t>
  </si>
  <si>
    <t>2 Kilns and 2 preheater towers identified</t>
  </si>
  <si>
    <t>I have labelled the kiln and preheater tower but unsure of it</t>
  </si>
  <si>
    <t>3 Kilns and 3 preheater towers identified</t>
  </si>
  <si>
    <t>am no sure if Preheater tower and kiln wth uid CHN0194-3 belongs to the cement plant CHN0194 since an adjacent plant has been constructed as the recent timeline shows. kindly confirm.</t>
  </si>
  <si>
    <t>one kiln and one preheater tower found.</t>
  </si>
  <si>
    <t>No sign of a cement plant; Correction effected</t>
  </si>
  <si>
    <t>identified a preheater tower and a kiln</t>
  </si>
  <si>
    <t>identified 3 preheater and 3 kilns</t>
  </si>
  <si>
    <t>Two preheater towers and two kilns annotated</t>
  </si>
  <si>
    <t>kiln and preheater identified</t>
  </si>
  <si>
    <t>identified two preheaters and kilns</t>
  </si>
  <si>
    <t>identified 1 kiln and 1 preheater</t>
  </si>
  <si>
    <t>Plant had 1 preheater and 1 kiln</t>
  </si>
  <si>
    <t>Identified two kilns and two preheater towers</t>
  </si>
  <si>
    <t>Annotated the perimeter of the site</t>
  </si>
  <si>
    <t>identified one preheater tower but the kiln is not visible</t>
  </si>
  <si>
    <t xml:space="preserve">1 Preheated tower, 1  kiln </t>
  </si>
  <si>
    <t>Identified one preheater tower and one kiln, the date format however is incomplete</t>
  </si>
  <si>
    <t>identified a preheater tower but the kiln seems to be under a cover</t>
  </si>
  <si>
    <t>Most of the objects look unfinished but i found one kiln and one preheater tower</t>
  </si>
  <si>
    <t>no preheater or kiln identified in the site</t>
  </si>
  <si>
    <t>IDENTIFIED A KILN BUT COULNT ACCURATLY SPOT A PREHEATER</t>
  </si>
  <si>
    <t>found 3 kilns, and 2 preheater towers, one preheater tower i could not identify correctly.</t>
  </si>
  <si>
    <t>No preheater tower or kilns sighted.</t>
  </si>
  <si>
    <t>Located only one preheater that had two kilns allannotated well</t>
  </si>
  <si>
    <t>Spotted two preheaters each having two kilns making a total of 4kilns and 2 preheaters</t>
  </si>
  <si>
    <t>The site had one preheater and kiln of which i annotated all</t>
  </si>
  <si>
    <t>Had two preheaters and two kilns on site all of which i annotated</t>
  </si>
  <si>
    <t>The site had 1 preheater and 1 kiln otherwise all annotated</t>
  </si>
  <si>
    <t>The site had no preheater nor kiln</t>
  </si>
  <si>
    <t>The site had 2 preheaters and 2 kilns</t>
  </si>
  <si>
    <t>The site had no preheater nor kiln since it's under construction</t>
  </si>
  <si>
    <t>The site had one preheater and one kiln</t>
  </si>
  <si>
    <t>one preheater tower and one kiln found.</t>
  </si>
  <si>
    <t>I Kiln and 1 preheater tower identified</t>
  </si>
  <si>
    <t>Site had 1 preheater and 1 kiln which were all annotated</t>
  </si>
  <si>
    <t>Allocated site had no preheater nor a kiln</t>
  </si>
  <si>
    <t xml:space="preserve">The site had 1 preheater and 1 kiln </t>
  </si>
  <si>
    <t>Site allocated had 1 preheater and 1 kiln</t>
  </si>
  <si>
    <t>The cement plant had 1 preheaeter and 1 kiln</t>
  </si>
  <si>
    <t>There was no preheater nor kiln on site</t>
  </si>
  <si>
    <t>two preheater towers and two kilns found.</t>
  </si>
  <si>
    <t>The plant had 2 preheaters and 2 kilns</t>
  </si>
  <si>
    <t>Two preheater towers, three kilns</t>
  </si>
  <si>
    <t>fund one kiln and two preheater towers although one preheater tower am not certain about since it was not clear enough.</t>
  </si>
  <si>
    <t>No kiln or preheater tower located</t>
  </si>
  <si>
    <t>Plant image was unclear</t>
  </si>
  <si>
    <t>Plant image was unclear but i could draw the perimeter</t>
  </si>
  <si>
    <t>No plant present</t>
  </si>
  <si>
    <t>There exists only one image which does not have any kiln or preheater</t>
  </si>
  <si>
    <t>Identified 4 kilns and 4 preheater towers.</t>
  </si>
  <si>
    <t>One kiln seen but no preheater</t>
  </si>
  <si>
    <t>Two kilns identified</t>
  </si>
  <si>
    <t>One preheater tower and one kiln.</t>
  </si>
  <si>
    <t>Could not see preheater tower and kiln was blocked</t>
  </si>
  <si>
    <t>No kiln, no preheater tower</t>
  </si>
  <si>
    <t xml:space="preserve">One preheater tower and the kiln is blocked </t>
  </si>
  <si>
    <t>One kiln sighted, couldn't a preheater tower.</t>
  </si>
  <si>
    <t>No kiln and no preheater tower sighted.</t>
  </si>
  <si>
    <t>Two kilns sighted and no preheater tower found.</t>
  </si>
  <si>
    <t>two preheater towers and four kilns found</t>
  </si>
  <si>
    <t>one preheater  and one kiln found</t>
  </si>
  <si>
    <t>no preheater tower, four kilns found</t>
  </si>
  <si>
    <t>No kiln  and  no preheater found</t>
  </si>
  <si>
    <t>Two preheater, four kilns</t>
  </si>
  <si>
    <t>Length or width of kiln KOR0014-3 is missing for plant KOR0014 processed by damaris okenyuri; More than 2 line measurements for kiln KOR0014-5 for plant KOR0014 processed by damaris okenyuri; Length or width of kiln KOR0014-6 is missing for plant KOR0014 processed by damaris okenyuri</t>
  </si>
  <si>
    <t>3 preheatersand 5 kiln found</t>
  </si>
  <si>
    <t>seven preheaters  and seven kiln found    1/25/2021</t>
  </si>
  <si>
    <t>after looking at different timelines.,found two preheater towers but the two kilns were covered and i estimated and annotaed the lengths accordingly.</t>
  </si>
  <si>
    <t>two kilns and two preheater towers found.</t>
  </si>
  <si>
    <t>Found two preheater towers and the two kilns were blocked.</t>
  </si>
  <si>
    <t>four preheater towers and four kilns found</t>
  </si>
  <si>
    <t>no sight of preheaters towers and kilns on the plant.</t>
  </si>
  <si>
    <t>no sight of preheater tower and kilns.</t>
  </si>
  <si>
    <t>Two kilns , two preheater towers</t>
  </si>
  <si>
    <t>One kilns , one preheater tower</t>
  </si>
  <si>
    <t>No kiln or preheater tower seen</t>
  </si>
  <si>
    <t>One preheater and one Kiln identified</t>
  </si>
  <si>
    <t>No preheater and 2 kilns</t>
  </si>
  <si>
    <t>no preheater tower, six kilns found</t>
  </si>
  <si>
    <t>Three kilns identified with no Preheater. The Kilns are under cover so I estimated the width only</t>
  </si>
  <si>
    <t>one preheater tower and four kilns found</t>
  </si>
  <si>
    <t>One preheater tower, one kiln seen</t>
  </si>
  <si>
    <t>no preheater tower, 4 kilns found</t>
  </si>
  <si>
    <t>4 Kilns are identifie with no preheater</t>
  </si>
  <si>
    <t>one preheater tower and five kilns found</t>
  </si>
  <si>
    <t>no preheater towers, three kilns found</t>
  </si>
  <si>
    <t>4 Kilns identified and no preheater tower found</t>
  </si>
  <si>
    <t>identified two preheaters and kilns though not sure of the 2nd preheater SLV0002-2</t>
  </si>
  <si>
    <t>two preheater towers annotated</t>
  </si>
  <si>
    <t>no kiln or preheater tower annotated</t>
  </si>
  <si>
    <t>two preheater towers and two kilns annotated</t>
  </si>
  <si>
    <t>image appears to be a construction plan .</t>
  </si>
  <si>
    <t>one preheater tower and one kiln annotated</t>
  </si>
  <si>
    <t>four kilns and four preheater towers annotated</t>
  </si>
  <si>
    <t>one preahter annotated but its not clear,one kiln identified</t>
  </si>
  <si>
    <t>no preheater but there is a possibility of one kiln which i annotated</t>
  </si>
  <si>
    <t>one preheater identified</t>
  </si>
  <si>
    <t>TWO KILNS AND TWO PREHEATERS IDENTIDIED</t>
  </si>
  <si>
    <t>two preheaters and kiln identified</t>
  </si>
  <si>
    <t>one preheater ,one kiln</t>
  </si>
  <si>
    <t>one preheater,two kilns identified,one is partially blocked</t>
  </si>
  <si>
    <t>1 Preheater tower identified and no kiln</t>
  </si>
  <si>
    <t>One preheater tower identified, one kiln with the width hard to tell as it is covered</t>
  </si>
  <si>
    <t>Length or width of kiln ZMB0002-1 is missing for plant ZMB0002 processed by marvin mwangi</t>
  </si>
  <si>
    <t>one preheater, one kiln</t>
  </si>
  <si>
    <t>no preheater ,on kiln identified..FEEDBACK EFFECTED.</t>
  </si>
  <si>
    <t>annotator1</t>
  </si>
  <si>
    <t>issues1</t>
  </si>
  <si>
    <t>annotator2</t>
  </si>
  <si>
    <t>issues2</t>
  </si>
  <si>
    <t>annotator3</t>
  </si>
  <si>
    <t>issues3</t>
  </si>
  <si>
    <t>num_completed</t>
  </si>
  <si>
    <t>njoki muriithi</t>
  </si>
  <si>
    <t>rasoa simiyu</t>
  </si>
  <si>
    <t>regina nyambu</t>
  </si>
  <si>
    <t>erick karanja</t>
  </si>
  <si>
    <t>fiona atieno</t>
  </si>
  <si>
    <t>isaack otieno</t>
  </si>
  <si>
    <t>maina irungu</t>
  </si>
  <si>
    <t>benice ruga</t>
  </si>
  <si>
    <t>damaris okenyuri</t>
  </si>
  <si>
    <t>moses njau</t>
  </si>
  <si>
    <t>vincent kipngetich</t>
  </si>
  <si>
    <t>marvin mwangi</t>
  </si>
  <si>
    <t>joshua mwangi</t>
  </si>
  <si>
    <t>john otieno</t>
  </si>
  <si>
    <t>caroline kioko</t>
  </si>
  <si>
    <t>emily waithera</t>
  </si>
  <si>
    <t>ephantus maina</t>
  </si>
  <si>
    <t>solomon gachure</t>
  </si>
  <si>
    <t>Multiple polygons annotated;</t>
  </si>
  <si>
    <t>Multiple polygons annotated; More than 2 line measurements for kiln CHN0131-1; More than 2 line measurements for kiln CHN0131-2;</t>
  </si>
  <si>
    <t>Status is missing</t>
  </si>
  <si>
    <t>clement omunga</t>
  </si>
  <si>
    <t>Annotations are missing</t>
  </si>
  <si>
    <t>nan</t>
  </si>
  <si>
    <t xml:space="preserve">no issues, </t>
  </si>
  <si>
    <t>Multiple polygons annotated; More than 2 line measurements for kiln BOL0004-2;</t>
  </si>
  <si>
    <t>Multiple polygons annotated; More than 2 line measurements for kiln BRA0001-1;</t>
  </si>
  <si>
    <t>Multiple polygons annotated; More than 2 line measurements for kiln CHN0035-1;</t>
  </si>
  <si>
    <t>Multiple polygons annotated; More than 2 line measurements for kiln CHN0036-1; More than 2 line measurements for kiln CHN0036-2;</t>
  </si>
  <si>
    <t>Multiple polygons annotated; More than 2 line measurements for kiln CHN0108-1;</t>
  </si>
  <si>
    <t>Multiple polygons annotated; More than 2 line measurements for kiln CHN0136-1;</t>
  </si>
  <si>
    <t>Multiple polygons annotated; More than 2 line measurements for kiln CHN0150-1; More than 2 line measurements for kiln CHN0150-2;</t>
  </si>
  <si>
    <t>Multiple polygons annotated; Length or width of kiln CHN0162 is missing;</t>
  </si>
  <si>
    <t>Multiple polygons annotated; Length or width of kiln CHN0174 -1 is missing; More than 2 line measurements for kiln CHN0174-1;</t>
  </si>
  <si>
    <t>Multiple polygons annotated; More than 2 line measurements for kiln CRI0002-1;</t>
  </si>
  <si>
    <t>Multiple polygons annotated; More than 2 line measurements for kiln DOM0001-1; More than 2 line measurements for kiln DOM0001-2;</t>
  </si>
  <si>
    <t>Multiple polygons annotated; Length or width of kiln EGY0010 is missing; More than 2 line measurements for kiln EGY0010-1;</t>
  </si>
  <si>
    <t>Multiple polygons annotated; More than 2 line measurements for kiln ESP0008-1;</t>
  </si>
  <si>
    <t>Multiple polygons annotated; More than 2 line measurements for kiln IND0014-1; More than 2 line measurements for kiln IND0014-2;</t>
  </si>
  <si>
    <t>Multiple polygons annotated; More than 2 line measurements for kiln IND0015-1; More than 2 line measurements for kiln IND0015-2;</t>
  </si>
  <si>
    <t>Multiple polygons annotated; More than 2 line measurements for kiln IND0069-1; More than 2 line measurements for kiln IND0069-2;</t>
  </si>
  <si>
    <t>Multiple polygons annotated; More than 2 line measurements for kiln IND0087-1;</t>
  </si>
  <si>
    <t>Multiple polygons annotated; More than 2 line measurements for kiln IND0137-1; More than 2 line measurements for kiln IND0137-2;</t>
  </si>
  <si>
    <t>Multiple polygons annotated; Length or width of kiln IND0139 is missing; More than 2 line measurements for kiln IND0139-1; More than 2 line measurements for kiln IND0139-2;</t>
  </si>
  <si>
    <t>Multiple polygons annotated; More than 2 line measurements for kiln IND0141-1; More than 2 line measurements for kiln IND0141-2; More than 2 line measurements for kiln IND0141-3;</t>
  </si>
  <si>
    <t>Polygon is missing;</t>
  </si>
  <si>
    <t>Multiple polygons annotated; More than 2 line measurements for kiln IRQ0008-1; More than 2 line measurements for kiln IRQ0008-2; More than 2 line measurements for kiln IRQ0008-3; More than 2 line measurements for kiln IRQ0008-4;</t>
  </si>
  <si>
    <t>Multiple polygons annotated; More than 2 line measurements for kiln JOR0001-1; More than 2 line measurements for kiln JOR0001-2;</t>
  </si>
  <si>
    <t>Multiple polygons annotated; More than 2 line measurements for kiln JPN0005-1; More than 2 line measurements for kiln JPN0005-3; More than 2 line measurements for kiln JPN0005-4; More than 2 line measurements for kiln JPN0005-5;</t>
  </si>
  <si>
    <t>Multiple polygons annotated; More than 2 line measurements for kiln JPN0007-2; More than 2 line measurements for kiln JPN0007-3; More than 2 line measurements for kiln JPN0007-4;</t>
  </si>
  <si>
    <t>Length or width of kiln JPN0009-1 is missing; Length or width of kiln JPN0009-2 is missing;</t>
  </si>
  <si>
    <t>Multiple polygons annotated; More than 2 line measurements for kiln KAZ0003-1; More than 2 line measurements for kiln KAZ0003-2; More than 2 line measurements for kiln KAZ0003-3; More than 2 line measurements for kiln KAZ0003-4;</t>
  </si>
  <si>
    <t>Length or width of kiln KOR0014-3 is missing; More than 2 line measurements for kiln KOR0014-5; Length or width of kiln KOR0014-6 is missing;</t>
  </si>
  <si>
    <t>Multiple polygons annotated; More than 2 line measurements for kiln LBN0002-1; More than 2 line measurements for kiln LBN0002-2;</t>
  </si>
  <si>
    <t>Multiple polygons annotated; More than 2 line measurements for kiln NLD0002-1;</t>
  </si>
  <si>
    <t>Multiple polygons annotated; More than 2 line measurements for kiln PAK0001-1;</t>
  </si>
  <si>
    <t>Multiple polygons annotated; More than 2 line measurements for kiln PRT0006-1;</t>
  </si>
  <si>
    <t>Multiple polygons annotated; More than 2 line measurements for kiln PRT0007-1; More than 2 line measurements for kiln PRT0007-2;</t>
  </si>
  <si>
    <t>Multiple polygons annotated; More than 2 line measurements for kiln RUS0003-1; More than 2 line measurements for kiln RUS0003-2; More than 2 line measurements for kiln RUS0003-3; More than 2 line measurements for kiln RUS0003-4;</t>
  </si>
  <si>
    <t>Multiple polygons annotated; More than 2 line measurements for kiln RUS0006-1; More than 2 line measurements for kiln RUS0006-2; More than 2 line measurements for kiln RUS0006-3; More than 2 line measurements for kiln RUS0006-4; More than 2 line measurements for kiln RUS0006-5; More than 2 line measurements for kiln RUS0006-6;</t>
  </si>
  <si>
    <t>Multiple polygons annotated; More than 2 line measurements for kiln RUS0009-1; More than 2 line measurements for kiln RUS0009-2; More than 2 line measurements for kiln RUS0009-3; More than 2 line measurements for kiln RUS0009-4; More than 2 line measurements for kiln RUS0009-5;</t>
  </si>
  <si>
    <t>Multiple polygons annotated; Length or width of kiln RUS0011 is missing; More than 2 line measurements for kiln RUS0011-1; More than 2 line measurements for kiln RUS0011-2; More than 2 line measurements for kiln RUS0011-3; More than 2 line measurements for kiln RUS0011-4;</t>
  </si>
  <si>
    <t>Multiple polygons annotated; More than 2 line measurements for kiln RUS0013-1; More than 2 line measurements for kiln RUS0013-2; More than 2 line measurements for kiln RUS0013-3; More than 2 line measurements for kiln RUS0013-4; More than 2 line measurements for kiln RUS0013-5;</t>
  </si>
  <si>
    <t>Multiple polygons annotated; Length or width of kiln RUS0015 is missing; More than 2 line measurements for kiln RUS0015-1;</t>
  </si>
  <si>
    <t>Multiple polygons annotated; More than 2 line measurements for kiln RUS0017-1; More than 2 line measurements for kiln RUS0017-2; More than 2 line measurements for kiln RUS0017-3;</t>
  </si>
  <si>
    <t>Multiple polygons annotated; More than 2 line measurements for kiln RUS0027-1;</t>
  </si>
  <si>
    <t>Multiple polygons annotated; More than 2 line measurements for kiln SEN0001-1;</t>
  </si>
  <si>
    <t>Multiple polygons annotated; More than 2 line measurements for kiln SRB0002-1;</t>
  </si>
  <si>
    <t>Multiple polygons annotated; More than 2 line measurements for kiln TUR0029-1; More than 2 line measurements for kiln TUR0029-2;</t>
  </si>
  <si>
    <t>Multiple polygons annotated; Length or width of kiln UZB0001 is missing; More than 2 line measurements for kiln UZB0001-1;</t>
  </si>
  <si>
    <t>Client Statement</t>
  </si>
  <si>
    <t>Annotation Restored</t>
  </si>
  <si>
    <t>Only  1  annotation(s) for  ALB0003  completed by  ['erick karanja']</t>
  </si>
  <si>
    <t>Only  2  annotation(s) for  ARE0003  completed by  ['isaack otieno', 'fiona atieno']</t>
  </si>
  <si>
    <t>Only  1  annotation(s) for  BEL0002  completed by  ['regina nyambu']</t>
  </si>
  <si>
    <t>Only  2  annotation(s) for BEL0005 completed by  ['regina nyambu', 'erick karanja']</t>
  </si>
  <si>
    <t>Only  1  annotation(s) for   IND0144  completed by  ['erick karanja']</t>
  </si>
  <si>
    <t>Only  2  annotation(s) for  BEL0007  completed by  ['regina nyambu', 'erick karanja']</t>
  </si>
  <si>
    <t>Only  1  annotation(s) for  BOL0001  completed by  ['regina nyambu']</t>
  </si>
  <si>
    <t>Only  1  annotation(s) for  BOL0002  completed by  ['regina nyambu']</t>
  </si>
  <si>
    <t>Only  1  annotation(s) for  BOL0003  completed by  ['regina nyambu']</t>
  </si>
  <si>
    <t>Only  1  annotation(s) for  BOL0004  completed by  ['regina nyambu']</t>
  </si>
  <si>
    <t>Only  2  annotation(s) for  BRA0001  completed by  ['erick karanja', 'emily waithera']</t>
  </si>
  <si>
    <t>Only  1  annotation(s) for  BRA0036  completed by  ['maina irungu']</t>
  </si>
  <si>
    <t>Only  1  annotation(s) for  BRA0037  completed by  ['maina irungu']</t>
  </si>
  <si>
    <t>Only  1  annotation(s) for  BRN0001  completed by  ['emily waithera']</t>
  </si>
  <si>
    <t>Only  1  annotation(s) for  CAN0014  completed by  ['emily waithera']</t>
  </si>
  <si>
    <t>Only  1  annotation(s) for  CHN0002  completed by  ['njoki muriithi']</t>
  </si>
  <si>
    <t>Only  1  annotation(s) for  CHN0021  completed by  ['emily waithera']</t>
  </si>
  <si>
    <t>Only  1  annotation(s) for  CHN0035  completed by  ['solomon gachure']</t>
  </si>
  <si>
    <t>Only  2  annotation(s) for  CHN0036  completed by  ['solomon gachure', 'maina irungu']</t>
  </si>
  <si>
    <t>Only  1  annotation(s) for  CHN0037  completed by  ['solomon gachure']</t>
  </si>
  <si>
    <t>Only  2  annotation(s) for  CHN0038  completed by  ['solomon gachure', 'maina irungu']</t>
  </si>
  <si>
    <t>Only  1  annotation(s) for  CHN0040  completed by  ['emily waithera']</t>
  </si>
  <si>
    <t>Only  1  annotation(s) for  CHN0043  completed by  ['emily waithera']</t>
  </si>
  <si>
    <t>Only  1  annotation(s) for  CHN0044  completed by  ['emily waithera']</t>
  </si>
  <si>
    <t>Only  2  annotation(s) for  CHN0052  completed by  ['regina nyambu', 'emily waithera']</t>
  </si>
  <si>
    <t>Only  1  annotation(s) for  CHN0066  completed by  ['emily waithera']</t>
  </si>
  <si>
    <t>Only  1  annotation(s) for  CHN0067  completed by  ['regina nyambu']</t>
  </si>
  <si>
    <t>Only  1  annotation(s) for  CHN0070  completed by  ['regina nyambu']</t>
  </si>
  <si>
    <t>Only  2  annotation(s) for  CHN0073  completed by  ['regina nyambu', 'emily waithera']</t>
  </si>
  <si>
    <t>Only  1  annotation(s) for  CHN0079  completed by  ['emily waithera']</t>
  </si>
  <si>
    <t>Only  2  annotation(s) for  CHN0082  completed by  ['regina nyambu', 'emily waithera']</t>
  </si>
  <si>
    <t>Only  1  annotation(s) for  CHN0085  completed by  ['regina nyambu']</t>
  </si>
  <si>
    <t>Only  1  annotation(s) for  CHN0096  completed by  ['regina nyambu']</t>
  </si>
  <si>
    <t>All annotations completed for  CHN0100</t>
  </si>
  <si>
    <t>All annotations completed for  CHN0101</t>
  </si>
  <si>
    <t>All annotations completed for  CHN0102</t>
  </si>
  <si>
    <t>All annotations completed for  CHN0104</t>
  </si>
  <si>
    <t>All annotations completed for  CHN0105</t>
  </si>
  <si>
    <t>All annotations completed for  CHN0106</t>
  </si>
  <si>
    <t>All annotations completed for  CHN0108</t>
  </si>
  <si>
    <t>All annotations completed for  CHN0110</t>
  </si>
  <si>
    <t>Only  2  annotation(s) for  CHN0114  completed by  ['ephantus maina', 'vincent kipngetich']</t>
  </si>
  <si>
    <t>All annotations completed for  CHN0115</t>
  </si>
  <si>
    <t>All annotations completed for  CHN0116</t>
  </si>
  <si>
    <t>All annotations completed for  CHN0117</t>
  </si>
  <si>
    <t>Only  2  annotation(s) for  CHN0131  completed by  ['moses njau', 'vincent kipngetich']</t>
  </si>
  <si>
    <t>Only  2  annotation(s) for  CHN0136  completed by  ['moses njau', 'vincent kipngetich']</t>
  </si>
  <si>
    <t>Only  2  annotation(s) for  CHN0137  completed by  ['moses njau', 'vincent kipngetich']</t>
  </si>
  <si>
    <t>All annotations completed for  CHN0143</t>
  </si>
  <si>
    <t>Only  2  annotation(s) for  CHN0150  completed by  ['ephantus maina', 'vincent kipngetich']</t>
  </si>
  <si>
    <t>Only  2  annotation(s) for  CHN0160  completed by  ['regina nyambu', 'vincent kipngetich']</t>
  </si>
  <si>
    <t>Only  2  annotation(s) for  CHN0162  completed by  ['ephantus maina', 'vincent kipngetich']</t>
  </si>
  <si>
    <t>Only  2  annotation(s) for  CHN0163  completed by  ['regina nyambu', 'vincent kipngetich']</t>
  </si>
  <si>
    <t>Only  2  annotation(s) for  CHN0164  completed by  ['regina nyambu', 'emily waithera']</t>
  </si>
  <si>
    <t>Only  2  annotation(s) for  CHN0165  completed by  ['ephantus maina', 'damaris okenyuri']</t>
  </si>
  <si>
    <t>Only  2  annotation(s) for  CHN0170  completed by  ['regina nyambu', 'damaris okenyuri']</t>
  </si>
  <si>
    <t>Only  2  annotation(s) for  CHN0174  completed by  ['ephantus maina', 'damaris okenyuri']</t>
  </si>
  <si>
    <t>Only  2  annotation(s) for  CHN0175  completed by  ['regina nyambu', 'damaris okenyuri']</t>
  </si>
  <si>
    <t>Only  2  annotation(s) for  CHN0177  completed by  ['ephantus maina', 'damaris okenyuri']</t>
  </si>
  <si>
    <t>All annotations completed for  CHN0178</t>
  </si>
  <si>
    <t>All annotations completed for  CHN0188</t>
  </si>
  <si>
    <t>All annotations completed for  CHN0194</t>
  </si>
  <si>
    <t>All annotations completed for  CHN0197</t>
  </si>
  <si>
    <t>All annotations completed for  CHN0205</t>
  </si>
  <si>
    <t>All annotations completed for  CHN0211</t>
  </si>
  <si>
    <t>All annotations completed for  CHN0248</t>
  </si>
  <si>
    <t>All annotations completed for  CHN0252</t>
  </si>
  <si>
    <t>Only  2  annotation(s) for  CHN0345  completed by  ['regina nyambu', 'benice ruga']</t>
  </si>
  <si>
    <t>Only  1  annotation(s) for  CMR0001  completed by  ['emily waithera']</t>
  </si>
  <si>
    <t>Only  1  annotation(s) for  COG0001  completed by  ['rasoa simiyu']</t>
  </si>
  <si>
    <t>Only  2  annotation(s) for  CRI0002  completed by  ['benice ruga', 'rasoa simiyu']</t>
  </si>
  <si>
    <t>Only  2  annotation(s) for  CYP0001  completed by  ['benice ruga', 'rasoa simiyu']</t>
  </si>
  <si>
    <t>Only  2  annotation(s) for  CZE0001  completed by  ['benice ruga', 'rasoa simiyu']</t>
  </si>
  <si>
    <t>All annotations completed for  DEU0012</t>
  </si>
  <si>
    <t>All annotations completed for  DEU0013</t>
  </si>
  <si>
    <t>All annotations completed for  DOM0001</t>
  </si>
  <si>
    <t>Only  2  annotation(s) for  DZA0015  completed by  ['erick karanja', 'maina irungu']</t>
  </si>
  <si>
    <t>All annotations completed for  EGY0007</t>
  </si>
  <si>
    <t>All annotations completed for  EGY0009</t>
  </si>
  <si>
    <t>Only  2  annotation(s) for  EGY0010  completed by  ['john otieno', 'rasoa simiyu']</t>
  </si>
  <si>
    <t>Only  1  annotation(s) for  ESP0002  completed by  ['fiona atieno']</t>
  </si>
  <si>
    <t>Only  1  annotation(s) for  ESP0005  completed by  ['fiona atieno']</t>
  </si>
  <si>
    <t>Only  1  annotation(s) for  ESP0008  completed by  ['fiona atieno']</t>
  </si>
  <si>
    <t>Only  1  annotation(s) for  ESP0009  completed by  ['isaack otieno']</t>
  </si>
  <si>
    <t>Only  1  annotation(s) for  ESP0011  completed by  ['isaack otieno']</t>
  </si>
  <si>
    <t>Only  1  annotation(s) for  ESP0012  completed by  ['isaack otieno']</t>
  </si>
  <si>
    <t>Only  1  annotation(s) for  ESP0013  completed by  ['isaack otieno']</t>
  </si>
  <si>
    <t>Only  2  annotation(s) for  ETH0001  completed by  ['john otieno', 'benice ruga']</t>
  </si>
  <si>
    <t>All annotations completed for  FRA0020</t>
  </si>
  <si>
    <t>All annotations completed for  GHA0001</t>
  </si>
  <si>
    <t>All annotations completed for  GTM0001</t>
  </si>
  <si>
    <t>All annotations completed for  IND0001</t>
  </si>
  <si>
    <t>Only  2  annotation(s) for  IND0002  completed by  ['benice ruga', 'rasoa simiyu']</t>
  </si>
  <si>
    <t>All annotations completed for  IND0003</t>
  </si>
  <si>
    <t>All annotations completed for  IND0004</t>
  </si>
  <si>
    <t>All annotations completed for  IND0005</t>
  </si>
  <si>
    <t>All annotations completed for  IND0006</t>
  </si>
  <si>
    <t>All annotations completed for  IND0007</t>
  </si>
  <si>
    <t>Only  1  annotation(s) for  IND0014  completed by  ['rasoa simiyu']</t>
  </si>
  <si>
    <t>All annotations completed for  IND0015</t>
  </si>
  <si>
    <t>All annotations completed for  IND0016</t>
  </si>
  <si>
    <t>Only  2  annotation(s) for CRI0002  completed by  ['solomon gachure', 'rasoa simiyu']</t>
  </si>
  <si>
    <t>All annotations completed for  IND0018</t>
  </si>
  <si>
    <t>All annotations completed for  IND0019</t>
  </si>
  <si>
    <t>All annotations completed for  IND0056</t>
  </si>
  <si>
    <t>All annotations completed for  IND0058</t>
  </si>
  <si>
    <t>All annotations completed for  IND0060</t>
  </si>
  <si>
    <t>All annotations completed for  IND0063</t>
  </si>
  <si>
    <t>Only  2  annotation(s) for  IND0064  completed by  ['joshua mwangi', 'benice ruga']</t>
  </si>
  <si>
    <t>All annotations completed for  IND0065</t>
  </si>
  <si>
    <t>All annotations completed for  IND0066</t>
  </si>
  <si>
    <t>All annotations completed for  IND0067</t>
  </si>
  <si>
    <t>All annotations completed for  IND0068</t>
  </si>
  <si>
    <t>All annotations completed for  IND0069</t>
  </si>
  <si>
    <t>All annotations completed for  IND0070</t>
  </si>
  <si>
    <t>All annotations completed for  IND0071</t>
  </si>
  <si>
    <t>All annotations completed for  IND0072</t>
  </si>
  <si>
    <t>All annotations completed for  IND0086</t>
  </si>
  <si>
    <t>All annotations completed for  IND0087</t>
  </si>
  <si>
    <t>All annotations completed for  IND0088</t>
  </si>
  <si>
    <t>All annotations completed for  IND0089</t>
  </si>
  <si>
    <t>All annotations completed for  IND0119</t>
  </si>
  <si>
    <t>All annotations completed for  IND0120</t>
  </si>
  <si>
    <t>All annotations completed for  IND0121</t>
  </si>
  <si>
    <t>All annotations completed for  IND0131</t>
  </si>
  <si>
    <t>All annotations completed for  IND0132</t>
  </si>
  <si>
    <t>All annotations completed for  IND0133</t>
  </si>
  <si>
    <t>All annotations completed for  IND0134</t>
  </si>
  <si>
    <t>All annotations completed for  IND0135</t>
  </si>
  <si>
    <t>All annotations completed for  IND0136</t>
  </si>
  <si>
    <t>All annotations completed for  IND0137</t>
  </si>
  <si>
    <t>Only  2  annotation(s) for  IND0138  completed by  ['john otieno', 'joshua mwangi']</t>
  </si>
  <si>
    <t>All annotations completed for  IND0139</t>
  </si>
  <si>
    <t>Only  2  annotation(s) for  IND0140  completed by  ['john otieno', 'joshua mwangi']</t>
  </si>
  <si>
    <t>Only  2  annotation(s) for    IND0141 completed by  ['john otieno', 'joshua mwangi']</t>
  </si>
  <si>
    <t>Only  1  annotation(s) for  IND0142  completed by  ['joshua mwangi']</t>
  </si>
  <si>
    <t>Only  2  annotation(s) for  IND0143  completed by  ['ephantus maina', 'joshua mwangi']</t>
  </si>
  <si>
    <t>Only  2  annotation(s) for  IND0144  completed by  ['ephantus maina', 'joshua mwangi']</t>
  </si>
  <si>
    <t>Only  1  annotation(s) for  IND0145  completed by  ['erick karanja']</t>
  </si>
  <si>
    <t>Only  2  annotation(s) for  IND0146  completed by  ['ephantus maina', 'erick karanja']</t>
  </si>
  <si>
    <t>Only  1  annotation(s) for  IRQ0002  completed by  ['njoki muriithi']</t>
  </si>
  <si>
    <t>Only  1  annotation(s) for  IRQ0005  completed by  ['njoki muriithi']</t>
  </si>
  <si>
    <t>Only  1  annotation(s) for  IRQ0007  completed by  ['njoki muriithi']</t>
  </si>
  <si>
    <t>Only  1  annotation(s) for  IRQ0008  completed by  ['njoki muriithi']</t>
  </si>
  <si>
    <t>Only  1  annotation(s) for  IRQ0009  completed by  ['njoki muriithi']</t>
  </si>
  <si>
    <t>Only  1  annotation(s) for  IRQ0010  completed by  ['njoki muriithi']</t>
  </si>
  <si>
    <t>Only  1  annotation(s) for  ITA0001  completed by  ['caroline kioko']</t>
  </si>
  <si>
    <t>Only  1  annotation(s) for  ITA0002  completed by  ['caroline kioko']</t>
  </si>
  <si>
    <t>Only  2  annotation(s) for  ITA0003  completed by  ['moses njau', 'caroline kioko']</t>
  </si>
  <si>
    <t>Only  2  annotation(s) for  ITA0004  completed by  ['moses njau', 'caroline kioko']</t>
  </si>
  <si>
    <t>Only  2  annotation(s) for  ITA0005  completed by  ['clement omunga', 'moses njau']</t>
  </si>
  <si>
    <t>Only  2  annotation(s) for  ITA0006  completed by  ['moses njau', 'caroline kioko']</t>
  </si>
  <si>
    <t>All annotations completed for  ITA0007</t>
  </si>
  <si>
    <t>Only  2  annotation(s) for  ITA0008  completed by  ['clement omunga', 'caroline kioko']</t>
  </si>
  <si>
    <t>Only  2  annotation(s) for  ITA0009  completed by  ['clement omunga', 'caroline kioko']</t>
  </si>
  <si>
    <t>All annotations completed for  ITA0010</t>
  </si>
  <si>
    <t>Only  1  annotation(s) for  KAZ0001  completed by  ['moses njau']</t>
  </si>
  <si>
    <t>Only  1  annotation(s) for  KAZ0002  completed by  ['moses njau']</t>
  </si>
  <si>
    <t>Only  1  annotation(s) for  KOR0012  completed by  ['clement omunga']</t>
  </si>
  <si>
    <t>Only  2  annotation(s) for  KOR0013  completed by  ['clement omunga', 'marvin mwangi']</t>
  </si>
  <si>
    <t>Only  2  annotation(s) for  KOR0014  completed by  ['clement omunga', 'marvin mwangi']</t>
  </si>
  <si>
    <t>Only  2  annotation(s) for  KOR0015  completed by  ['clement omunga', 'marvin mwangi']</t>
  </si>
  <si>
    <t>Only  2  annotation(s) for  KOR0016  completed by  ['clement omunga', 'marvin mwangi']</t>
  </si>
  <si>
    <t>Only  1  annotation(s) for  KOR0017  completed by  ['marvin mwangi']</t>
  </si>
  <si>
    <t>Only  1  annotation(s) for  LBN0002  completed by  ['marvin mwangi']</t>
  </si>
  <si>
    <t>Only  1  annotation(s) for  LVA0001  completed by  ['marvin mwangi']</t>
  </si>
  <si>
    <t>Only  2  annotation(s) for  MEX0001  completed by  ['marvin mwangi', 'caroline kioko']</t>
  </si>
  <si>
    <t>Only  2  annotation(s) for  MEX0002  completed by  ['marvin mwangi', 'caroline kioko']</t>
  </si>
  <si>
    <t>Only  2  annotation(s) for  MEX0003  completed by  ['marvin mwangi', 'caroline kioko']</t>
  </si>
  <si>
    <t>Only  1  annotation(s) for  MOZ0004  completed by  ['caroline kioko']</t>
  </si>
  <si>
    <t>Only  1  annotation(s) for  NGA0002  completed by  ['caroline kioko']</t>
  </si>
  <si>
    <t>Only  1  annotation(s) for  NGA0003  completed by  ['caroline kioko']</t>
  </si>
  <si>
    <t>Only  1  annotation(s) for  NIC0003  completed by  ['caroline kioko']</t>
  </si>
  <si>
    <t>Only  1  annotation(s) for  NLD0002  completed by  ['caroline kioko']</t>
  </si>
  <si>
    <t>Only  1  annotation(s) for  NLD0003  completed by  ['caroline kioko']</t>
  </si>
  <si>
    <t>Only  1  annotation(s) for  NLD0004  completed by  ['caroline kioko']</t>
  </si>
  <si>
    <t>Only  1  annotation(s) for  PAK0001  completed by  ['joshua mwangi']</t>
  </si>
  <si>
    <t>Only  1  annotation(s) for  PAK0002  completed by  ['joshua mwangi']</t>
  </si>
  <si>
    <t>Only  1  annotation(s) for  PAK0003  completed by  ['joshua mwangi']</t>
  </si>
  <si>
    <t>Only  1  annotation(s) for  PAN0001  completed by  ['joshua mwangi']</t>
  </si>
  <si>
    <t>Only  2  annotation(s) for  RUS0001  completed by  ['clement omunga', 'vincent kipngetich']</t>
  </si>
  <si>
    <t>Only  2  annotation(s) for RUS0017    completed by  ['clement omunga', 'vincent kipngetich']</t>
  </si>
  <si>
    <t>Only  2  annotation(s) for  RUS0003  completed by  ['clement omunga', 'vincent kipngetich']</t>
  </si>
  <si>
    <t>Only  2  annotation(s) for  RUS0004  completed by  ['clement omunga', 'vincent kipngetich']</t>
  </si>
  <si>
    <t>Only  2  annotation(s) for  RUS0005  completed by  ['clement omunga', 'vincent kipngetich']</t>
  </si>
  <si>
    <t>Only  2  annotation(s) for  RUS0006  completed by  ['marvin mwangi', 'vincent kipngetich']</t>
  </si>
  <si>
    <t>Only  2  annotation(s) for  RUS0007  completed by  ['isaack otieno', 'vincent kipngetich']</t>
  </si>
  <si>
    <t>Only  2  annotation(s) for  RUS0008  completed by  ['isaack otieno', 'vincent kipngetich']</t>
  </si>
  <si>
    <t>Only  2  annotation(s) for  RUS0009  completed by  ['isaack otieno', 'vincent kipngetich']</t>
  </si>
  <si>
    <t>Only  2  annotation(s) for  RUS0010  completed by  ['isaack otieno', 'vincent kipngetich']</t>
  </si>
  <si>
    <t>Only  2  annotation(s) for  RUS0011  completed by  ['isaack otieno', 'vincent kipngetich']</t>
  </si>
  <si>
    <t>All annotations completed for  RUS0012</t>
  </si>
  <si>
    <t>All annotations completed for  RUS0013</t>
  </si>
  <si>
    <t>Only  2  annotation(s) for  RUS0015  completed by  ['isaack otieno', 'fiona atieno']</t>
  </si>
  <si>
    <t>Only  1  annotation(s) for  RUS0016  completed by  ['fiona atieno']</t>
  </si>
  <si>
    <t>Only  1  annotation(s) for  RUS0017  completed by  ['fiona atieno']</t>
  </si>
  <si>
    <t>Only  1  annotation(s) for  RUS0018  completed by  ['fiona atieno']</t>
  </si>
  <si>
    <t>Only  2  annotation(s) for  RUS0019  completed by  ['fiona atieno', 'maina irungu']</t>
  </si>
  <si>
    <t>Only  2  annotation(s) for  RUS0020  completed by  ['fiona atieno', 'maina irungu']</t>
  </si>
  <si>
    <t>Only  2  annotation(s) for  RUS0021  completed by  ['fiona atieno', 'maina irungu']</t>
  </si>
  <si>
    <t>Only  2  annotation(s) for  RUS0027  completed by  ['fiona atieno', 'maina irungu']</t>
  </si>
  <si>
    <t>Only  1  annotation(s) for  SEN0001  completed by  ['fiona atieno']</t>
  </si>
  <si>
    <t>All annotations completed for  SLV0002</t>
  </si>
  <si>
    <t>Only  1  annotation(s) for  SRB0002  completed by  ['fiona atieno']</t>
  </si>
  <si>
    <t>Only  1  annotation(s) for  TGO0001  completed by  ['isaack otieno']</t>
  </si>
  <si>
    <t>Only  1  annotation(s) for  TGO0002  completed by  ['isaack otieno']</t>
  </si>
  <si>
    <t>Only  1  annotation(s) for  TGO0003  completed by  ['isaack otieno']</t>
  </si>
  <si>
    <t>Only  1  annotation(s) for  THA0003  completed by  ['isaack otieno']</t>
  </si>
  <si>
    <t>Only  1  annotation(s) for  TUN0002  completed by  ['isaack otieno']</t>
  </si>
  <si>
    <t>Only  1  annotation(s) for  TUR0006  completed by  ['isaack otieno']</t>
  </si>
  <si>
    <t>Only  1  annotation(s) for  TUR0008  completed by  ['isaack otieno']</t>
  </si>
  <si>
    <t>Only  1  annotation(s) for  TUR0009  completed by  ['isaack otieno']</t>
  </si>
  <si>
    <t>Only  1  annotation(s) for  TUR0029  completed by  ['isaack otieno']</t>
  </si>
  <si>
    <t>Only  1  annotation(s) for  TUR0030  completed by  ['isaack otieno']</t>
  </si>
  <si>
    <t>Only  1  annotation(s) for  TZA0001  completed by  ['isaack otieno']</t>
  </si>
  <si>
    <t>Only  1  annotation(s) for  TZA0003  completed by  ['isaack otieno']</t>
  </si>
  <si>
    <t>Only  1  annotation(s) for  UKR0006  completed by  ['isaack otieno']</t>
  </si>
  <si>
    <t>Only  1  annotation(s) for  UKR0007  completed by  ['isaack otieno']</t>
  </si>
  <si>
    <t>Only  1  annotation(s) for  USA0022  completed by  ['fiona atieno']</t>
  </si>
  <si>
    <t>Only  1  annotation(s) for  USA0034  completed by  ['fiona atieno']</t>
  </si>
  <si>
    <t>Only  1  annotation(s) for  USA0038  completed by  ['fiona atieno']</t>
  </si>
  <si>
    <t>Only  1  annotation(s) for  USA0093  completed by  ['fiona atieno']</t>
  </si>
  <si>
    <t>Only  1  annotation(s) for  UZB0001  completed by  ['fiona atieno']</t>
  </si>
  <si>
    <t>Only  1  annotation(s) for  VNM0001  completed by  ['isaack otieno']</t>
  </si>
  <si>
    <t>Only  1  annotation(s) for  VNM0002  completed by  ['isaack otieno']</t>
  </si>
  <si>
    <t>Only  2  annotation(s) for  VNM0003  completed by  ['isaack otieno', 'maina irungu']</t>
  </si>
  <si>
    <t>Only  1  annotation(s) for  VNM0004  completed by  ['isaack otieno']</t>
  </si>
  <si>
    <t>Only  2  annotation(s) for  YEM0002  completed by  ['isaack otieno', 'maina irungu']</t>
  </si>
  <si>
    <t>Only  1  annotation(s) for  ZAF0001  completed by  ['fiona atieno']</t>
  </si>
  <si>
    <t>Only  1  annotation(s) for  ZAF0002  completed by  ['fiona atieno']</t>
  </si>
  <si>
    <t>Only  1  annotation(s) for  ZMB0002  completed by  ['isaack otieno']</t>
  </si>
  <si>
    <t>Only  1  annotation(s) for  ZWE0002  completed by  ['isaack otieno']</t>
  </si>
  <si>
    <t>UID</t>
  </si>
  <si>
    <t>Length or width of kiln BOL0004 is missing; Length or width of kiln BOL0004-1 is missing;</t>
  </si>
  <si>
    <t>Length or width of kiln BRA0001-1 is missing;</t>
  </si>
  <si>
    <t>More than 2 line measurements for kiln CHN0036-1; More than 2 line measurements for kiln CHN0036-2;</t>
  </si>
  <si>
    <t>More than 2 line measurements for kiln CHN0136-1;</t>
  </si>
  <si>
    <t>Length or width of kiln CHN0162 is missing;</t>
  </si>
  <si>
    <t>More than 2 line measurements for kiln CHN0174-1;</t>
  </si>
  <si>
    <t>Length or width of kiln EGY0010 is missing; More than 2 line measurements for kiln EGY0010-1;</t>
  </si>
  <si>
    <t>Multiple polygons annotated; More than 2 line measurements for kiln IND0015-1;</t>
  </si>
  <si>
    <t>Multiple polygons annotated; More than 2 line measurements for kiln IND0069-1;</t>
  </si>
  <si>
    <t>More than 2 line measurements for kiln IND0087-1;</t>
  </si>
  <si>
    <t>Multiple polygons annotated; Length or width of kiln IND0137 is missing; More than 2 line measurements for kiln IND0137-1; More than 2 line measurements for kiln IND0137-2;</t>
  </si>
  <si>
    <t>Length or width of kiln IND0137-2 is missing;</t>
  </si>
  <si>
    <t>Length or width of kiln JPN0005 is missing;</t>
  </si>
  <si>
    <t>MAR0001</t>
  </si>
  <si>
    <t>MAR0002</t>
  </si>
  <si>
    <t>MAR0003</t>
  </si>
  <si>
    <t>MAR0004</t>
  </si>
  <si>
    <t>MAR0005</t>
  </si>
  <si>
    <t>Length or width of kiln RUS0003-3 is missing;</t>
  </si>
  <si>
    <t>Length or width of kiln RUS0009-2 is missing;</t>
  </si>
  <si>
    <t>Length or width of kiln SEN0001-1 is missing;</t>
  </si>
  <si>
    <t>Week One</t>
  </si>
  <si>
    <t>Total Cement Plants Processed per Annotator</t>
  </si>
  <si>
    <t>Damaris Kwamboka Okenyuri</t>
  </si>
  <si>
    <t>DAILY TOTAL</t>
  </si>
  <si>
    <t>WEEKLY TOTAL</t>
  </si>
  <si>
    <t>Title</t>
  </si>
  <si>
    <t>Processing Status</t>
  </si>
  <si>
    <t>Total Cement Plants Listed (Actual)</t>
  </si>
  <si>
    <t>Actual Number of plants remaining</t>
  </si>
  <si>
    <t># of plants (consensus x3)</t>
  </si>
  <si>
    <t># of plants processed (consensus x3)</t>
  </si>
  <si>
    <t># of plants remaining (consensus X3)</t>
  </si>
  <si>
    <t>UID Ranges</t>
  </si>
  <si>
    <t>Rows</t>
  </si>
  <si>
    <t>Cement_Plant_Dataset_Sample_Sheet1</t>
  </si>
  <si>
    <t>In Progress</t>
  </si>
  <si>
    <t>ALB0003-ZWE0003</t>
  </si>
  <si>
    <t>2-294</t>
  </si>
  <si>
    <t>Cement Plants Processed</t>
  </si>
  <si>
    <t>cement_dataset_v4.1.xlsx - Sheet 1</t>
  </si>
  <si>
    <t>Completed</t>
  </si>
  <si>
    <t>Unprocessed</t>
  </si>
  <si>
    <t>Dashboard</t>
  </si>
  <si>
    <t>Start Date</t>
  </si>
  <si>
    <t>End Date</t>
  </si>
  <si>
    <t>Total Counts</t>
  </si>
  <si>
    <t>Total Counts per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</si>
</sst>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myyyy"/>
    <numFmt numFmtId="165" formatCode="m/d/yyyy"/>
    <numFmt numFmtId="166" formatCode="m/d"/>
    <numFmt numFmtId="167" formatCode="yyyy\-mm\-dd"/>
  </numFmts>
  <fonts count="32">
    <font>
      <sz val="10"/>
      <color rgb="FF000000"/>
      <name val="Arial"/>
    </font>
    <font>
      <b/>
      <sz val="11"/>
      <color theme="1"/>
      <name val="Hind"/>
    </font>
    <font>
      <sz val="11"/>
      <color theme="1"/>
      <name val="Hind"/>
    </font>
    <font>
      <sz val="11"/>
      <color rgb="FFFFFFFF"/>
      <name val="Hind"/>
    </font>
    <font>
      <b/>
      <sz val="10"/>
      <color theme="1"/>
      <name val="Hind"/>
    </font>
    <font>
      <sz val="10"/>
      <color theme="1"/>
      <name val="Hind"/>
    </font>
    <font>
      <sz val="10"/>
      <color theme="1"/>
      <name val="Arial"/>
    </font>
    <font>
      <sz val="10"/>
      <color rgb="FF000000"/>
      <name val="Hind"/>
    </font>
    <font>
      <b/>
      <sz val="11"/>
      <color rgb="FFFFFFFF"/>
      <name val="Calibri"/>
    </font>
    <font>
      <b/>
      <sz val="10"/>
      <color theme="1"/>
      <name val="Calibri"/>
    </font>
    <font>
      <sz val="11"/>
      <color rgb="FFFFFFFF"/>
      <name val="Calibri"/>
    </font>
    <font>
      <u/>
      <sz val="10"/>
      <color rgb="FF0000FF"/>
      <name val="Hind"/>
    </font>
    <font>
      <u/>
      <sz val="10"/>
      <color rgb="FF1155CC"/>
      <name val="Hind"/>
    </font>
    <font>
      <sz val="10"/>
      <color theme="1"/>
      <name val="Arial"/>
    </font>
    <font>
      <sz val="10"/>
      <name val="Arial"/>
    </font>
    <font>
      <sz val="12"/>
      <color rgb="FF000000"/>
      <name val="Calibri"/>
    </font>
    <font>
      <b/>
      <sz val="10"/>
      <color theme="1"/>
      <name val="Arial"/>
    </font>
    <font>
      <sz val="9"/>
      <color theme="1"/>
      <name val="Hind"/>
    </font>
    <font>
      <b/>
      <sz val="9"/>
      <color theme="1"/>
      <name val="Hind"/>
    </font>
    <font>
      <sz val="10"/>
      <name val="Arial"/>
    </font>
    <font>
      <u/>
      <sz val="10"/>
      <color rgb="FF1155CC"/>
      <name val="Hind"/>
    </font>
    <font>
      <u/>
      <sz val="10"/>
      <color rgb="FF1155CC"/>
      <name val="Hind"/>
    </font>
    <font>
      <u/>
      <sz val="10"/>
      <color rgb="FF1155CC"/>
      <name val="Arial"/>
    </font>
    <font>
      <b/>
      <sz val="10"/>
      <color rgb="FFFFFFFF"/>
      <name val="Hind"/>
    </font>
    <font>
      <b/>
      <sz val="14"/>
      <color rgb="FFFFFFFF"/>
      <name val="Hind"/>
    </font>
    <font>
      <sz val="11"/>
      <color rgb="FF222222"/>
      <name val="Arial"/>
    </font>
    <font>
      <b/>
      <sz val="11"/>
      <color rgb="FFFFFFFF"/>
      <name val="Hind"/>
    </font>
    <font>
      <b/>
      <sz val="11"/>
      <color rgb="FFFFFFFF"/>
      <name val="Arial"/>
    </font>
    <font>
      <sz val="10"/>
      <name val="Hind"/>
    </font>
    <font>
      <b/>
      <u/>
      <sz val="10"/>
      <color theme="1"/>
      <name val="Hind"/>
    </font>
    <font>
      <i/>
      <sz val="10"/>
      <color theme="1"/>
      <name val="Hind"/>
    </font>
    <font>
      <i/>
      <sz val="10"/>
      <name val="Hind"/>
    </font>
  </fonts>
  <fills count="18">
    <fill>
      <patternFill patternType="none"/>
    </fill>
    <fill>
      <patternFill patternType="gray125"/>
    </fill>
    <fill>
      <patternFill patternType="solid">
        <fgColor rgb="FFFF0000"/>
        <bgColor rgb="FFFF0000"/>
      </patternFill>
    </fill>
    <fill>
      <patternFill patternType="solid">
        <fgColor rgb="FF6AA84F"/>
        <bgColor rgb="FF6AA84F"/>
      </patternFill>
    </fill>
    <fill>
      <patternFill patternType="solid">
        <fgColor rgb="FFFFFFFF"/>
        <bgColor rgb="FFFFFFFF"/>
      </patternFill>
    </fill>
    <fill>
      <patternFill patternType="solid">
        <fgColor rgb="FF065DA3"/>
        <bgColor rgb="FF065DA3"/>
      </patternFill>
    </fill>
    <fill>
      <patternFill patternType="solid">
        <fgColor rgb="FF08B89D"/>
        <bgColor rgb="FF08B89D"/>
      </patternFill>
    </fill>
    <fill>
      <patternFill patternType="solid">
        <fgColor rgb="FFA5A6B7"/>
        <bgColor rgb="FFA5A6B7"/>
      </patternFill>
    </fill>
    <fill>
      <patternFill patternType="solid">
        <fgColor rgb="FF00FF00"/>
        <bgColor rgb="FF00FF00"/>
      </patternFill>
    </fill>
    <fill>
      <patternFill patternType="solid">
        <fgColor rgb="FFFFFF00"/>
        <bgColor rgb="FFFFFF00"/>
      </patternFill>
    </fill>
    <fill>
      <patternFill patternType="solid">
        <fgColor theme="5"/>
        <bgColor theme="5"/>
      </patternFill>
    </fill>
    <fill>
      <patternFill patternType="solid">
        <fgColor theme="7"/>
        <bgColor theme="7"/>
      </patternFill>
    </fill>
    <fill>
      <patternFill patternType="solid">
        <fgColor theme="6"/>
        <bgColor theme="6"/>
      </patternFill>
    </fill>
    <fill>
      <patternFill patternType="solid">
        <fgColor rgb="FF999999"/>
        <bgColor rgb="FF999999"/>
      </patternFill>
    </fill>
    <fill>
      <patternFill patternType="solid">
        <fgColor rgb="FFE06666"/>
        <bgColor rgb="FFE06666"/>
      </patternFill>
    </fill>
    <fill>
      <patternFill patternType="solid">
        <fgColor rgb="FFB7B7B7"/>
        <bgColor rgb="FFB7B7B7"/>
      </patternFill>
    </fill>
    <fill>
      <patternFill patternType="solid">
        <fgColor rgb="FF0C343D"/>
        <bgColor rgb="FF0C343D"/>
      </patternFill>
    </fill>
    <fill>
      <patternFill patternType="solid">
        <fgColor rgb="FFB7E1CD"/>
        <bgColor rgb="FFB7E1CD"/>
      </patternFill>
    </fill>
  </fills>
  <borders count="45">
    <border>
      <left/>
      <right/>
      <top/>
      <bottom/>
      <diagonal/>
    </border>
    <border>
      <left/>
      <right/>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style="medium">
        <color rgb="FF000000"/>
      </top>
      <bottom/>
      <diagonal/>
    </border>
    <border>
      <left style="thin">
        <color rgb="FF000000"/>
      </left>
      <right style="thin">
        <color rgb="FF000000"/>
      </right>
      <top/>
      <bottom/>
      <diagonal/>
    </border>
    <border>
      <left/>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ck">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bottom style="thick">
        <color rgb="FF000000"/>
      </bottom>
      <diagonal/>
    </border>
    <border>
      <left/>
      <right style="thick">
        <color rgb="FF000000"/>
      </right>
      <top/>
      <bottom style="thick">
        <color rgb="FF000000"/>
      </bottom>
      <diagonal/>
    </border>
    <border>
      <left style="medium">
        <color rgb="FF000000"/>
      </left>
      <right/>
      <top/>
      <bottom/>
      <diagonal/>
    </border>
    <border>
      <left/>
      <right style="medium">
        <color rgb="FF000000"/>
      </right>
      <top/>
      <bottom/>
      <diagonal/>
    </border>
    <border>
      <left/>
      <right style="medium">
        <color rgb="FF000000"/>
      </right>
      <top/>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thick">
        <color rgb="FF000000"/>
      </right>
      <top style="medium">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diagonal/>
    </border>
    <border>
      <left/>
      <right/>
      <top/>
      <bottom style="medium">
        <color rgb="FF000000"/>
      </bottom>
      <diagonal/>
    </border>
    <border>
      <left style="thick">
        <color rgb="FFFFFFFF"/>
      </left>
      <right style="thick">
        <color rgb="FFFFFFFF"/>
      </right>
      <top style="thick">
        <color rgb="FFFFFFFF"/>
      </top>
      <bottom/>
      <diagonal/>
    </border>
    <border>
      <left style="thick">
        <color rgb="FFFFFFFF"/>
      </left>
      <right/>
      <top style="thick">
        <color rgb="FFFFFFFF"/>
      </top>
      <bottom/>
      <diagonal/>
    </border>
    <border>
      <left/>
      <right/>
      <top style="thick">
        <color rgb="FFFFFFFF"/>
      </top>
      <bottom/>
      <diagonal/>
    </border>
    <border>
      <left/>
      <right style="thick">
        <color rgb="FFFFFFFF"/>
      </right>
      <top style="thick">
        <color rgb="FFFFFFFF"/>
      </top>
      <bottom/>
      <diagonal/>
    </border>
    <border>
      <left style="thick">
        <color rgb="FFFFFFFF"/>
      </left>
      <right style="thick">
        <color rgb="FFFFFFFF"/>
      </right>
      <top/>
      <bottom style="thick">
        <color rgb="FFFFFFFF"/>
      </bottom>
      <diagonal/>
    </border>
    <border>
      <left style="thick">
        <color rgb="FFFFFFFF"/>
      </left>
      <right/>
      <top/>
      <bottom style="thick">
        <color rgb="FFFFFFFF"/>
      </bottom>
      <diagonal/>
    </border>
    <border>
      <left/>
      <right/>
      <top/>
      <bottom style="thick">
        <color rgb="FFFFFFFF"/>
      </bottom>
      <diagonal/>
    </border>
    <border>
      <left/>
      <right style="thick">
        <color rgb="FFFFFFFF"/>
      </right>
      <top/>
      <bottom style="thick">
        <color rgb="FFFFFFFF"/>
      </bottom>
      <diagonal/>
    </border>
    <border>
      <left style="thick">
        <color rgb="FFFFFFFF"/>
      </left>
      <right style="thick">
        <color rgb="FFFFFFFF"/>
      </right>
      <top style="thick">
        <color rgb="FFFFFFFF"/>
      </top>
      <bottom style="thick">
        <color rgb="FFFFFFFF"/>
      </bottom>
      <diagonal/>
    </border>
  </borders>
  <cellStyleXfs count="1">
    <xf numFmtId="0" fontId="0" fillId="0" borderId="0"/>
  </cellStyleXfs>
  <cellXfs count="198">
    <xf numFmtId="0" fontId="0" fillId="0" borderId="0" xfId="0" applyFont="1" applyAlignment="1"/>
    <xf numFmtId="0" fontId="1" fillId="0" borderId="0" xfId="0" applyFont="1"/>
    <xf numFmtId="0" fontId="1" fillId="0" borderId="0" xfId="0" applyFont="1" applyAlignment="1">
      <alignment horizontal="center"/>
    </xf>
    <xf numFmtId="0" fontId="2" fillId="2" borderId="1" xfId="0" applyFont="1" applyFill="1" applyBorder="1"/>
    <xf numFmtId="0" fontId="2" fillId="2" borderId="1" xfId="0" applyFont="1" applyFill="1" applyBorder="1" applyAlignment="1">
      <alignment horizontal="center"/>
    </xf>
    <xf numFmtId="0" fontId="2" fillId="0" borderId="0" xfId="0" applyFont="1"/>
    <xf numFmtId="0" fontId="2" fillId="0" borderId="0" xfId="0" applyFont="1" applyAlignment="1">
      <alignment horizontal="center"/>
    </xf>
    <xf numFmtId="0" fontId="1" fillId="0" borderId="0" xfId="0" applyFont="1" applyAlignment="1">
      <alignment horizontal="center" wrapText="1"/>
    </xf>
    <xf numFmtId="0" fontId="3" fillId="3" borderId="1" xfId="0" applyFont="1" applyFill="1" applyBorder="1"/>
    <xf numFmtId="0" fontId="3" fillId="3" borderId="1" xfId="0" applyFont="1" applyFill="1" applyBorder="1" applyAlignment="1">
      <alignment horizontal="center"/>
    </xf>
    <xf numFmtId="0" fontId="4" fillId="0" borderId="0" xfId="0" applyFont="1" applyAlignment="1">
      <alignment wrapText="1"/>
    </xf>
    <xf numFmtId="0" fontId="4" fillId="0" borderId="0" xfId="0" applyFont="1" applyAlignment="1">
      <alignment horizontal="center"/>
    </xf>
    <xf numFmtId="0" fontId="4" fillId="0" borderId="0" xfId="0" applyFont="1"/>
    <xf numFmtId="0" fontId="5" fillId="0" borderId="0" xfId="0" applyFont="1"/>
    <xf numFmtId="0" fontId="5" fillId="0" borderId="0" xfId="0" applyFont="1" applyAlignment="1">
      <alignment horizontal="center"/>
    </xf>
    <xf numFmtId="0" fontId="5" fillId="0" borderId="0" xfId="0" applyFont="1" applyAlignment="1">
      <alignment wrapText="1"/>
    </xf>
    <xf numFmtId="0" fontId="6" fillId="0" borderId="0" xfId="0" applyFont="1"/>
    <xf numFmtId="0" fontId="7" fillId="4" borderId="1" xfId="0" applyFont="1" applyFill="1" applyBorder="1" applyAlignment="1">
      <alignment wrapText="1"/>
    </xf>
    <xf numFmtId="164" fontId="5" fillId="0" borderId="0" xfId="0" applyNumberFormat="1" applyFont="1"/>
    <xf numFmtId="0" fontId="8" fillId="5" borderId="1" xfId="0" applyFont="1" applyFill="1" applyBorder="1" applyAlignment="1">
      <alignment vertical="top" wrapText="1"/>
    </xf>
    <xf numFmtId="0" fontId="8" fillId="5" borderId="1" xfId="0" applyFont="1" applyFill="1" applyBorder="1" applyAlignment="1">
      <alignment horizontal="center" vertical="top" wrapText="1"/>
    </xf>
    <xf numFmtId="0" fontId="8" fillId="5" borderId="1" xfId="0" applyFont="1" applyFill="1" applyBorder="1" applyAlignment="1">
      <alignment horizontal="left" vertical="top" wrapText="1"/>
    </xf>
    <xf numFmtId="0" fontId="8" fillId="6" borderId="1" xfId="0" applyFont="1" applyFill="1" applyBorder="1" applyAlignment="1">
      <alignment horizontal="center" vertical="top" wrapText="1"/>
    </xf>
    <xf numFmtId="0" fontId="9" fillId="5" borderId="1" xfId="0" applyFont="1" applyFill="1" applyBorder="1" applyAlignment="1">
      <alignment vertical="top" wrapText="1"/>
    </xf>
    <xf numFmtId="0" fontId="10" fillId="7" borderId="1" xfId="0" applyFont="1" applyFill="1" applyBorder="1" applyAlignment="1">
      <alignment vertical="top" wrapText="1"/>
    </xf>
    <xf numFmtId="165" fontId="5" fillId="0" borderId="0" xfId="0" applyNumberFormat="1" applyFont="1" applyAlignment="1">
      <alignment horizontal="center" wrapText="1"/>
    </xf>
    <xf numFmtId="0" fontId="5" fillId="0" borderId="0" xfId="0" applyFont="1" applyAlignment="1">
      <alignment horizontal="left" wrapText="1"/>
    </xf>
    <xf numFmtId="0" fontId="5" fillId="0" borderId="0" xfId="0" applyFont="1" applyAlignment="1">
      <alignment horizontal="center" wrapText="1"/>
    </xf>
    <xf numFmtId="0" fontId="11" fillId="0" borderId="0" xfId="0" applyFont="1" applyAlignment="1">
      <alignment horizontal="left" wrapText="1"/>
    </xf>
    <xf numFmtId="0" fontId="5" fillId="8" borderId="1" xfId="0" applyFont="1" applyFill="1" applyBorder="1" applyAlignment="1">
      <alignment wrapText="1"/>
    </xf>
    <xf numFmtId="0" fontId="10" fillId="9" borderId="1" xfId="0" applyFont="1" applyFill="1" applyBorder="1" applyAlignment="1">
      <alignment vertical="top" wrapText="1"/>
    </xf>
    <xf numFmtId="0" fontId="5" fillId="9" borderId="1" xfId="0" applyFont="1" applyFill="1" applyBorder="1" applyAlignment="1">
      <alignment horizontal="center" wrapText="1"/>
    </xf>
    <xf numFmtId="0" fontId="5" fillId="9" borderId="1" xfId="0" applyFont="1" applyFill="1" applyBorder="1"/>
    <xf numFmtId="0" fontId="5" fillId="9" borderId="1" xfId="0" applyFont="1" applyFill="1" applyBorder="1" applyAlignment="1">
      <alignment horizontal="left" wrapText="1"/>
    </xf>
    <xf numFmtId="0" fontId="5" fillId="9" borderId="1" xfId="0" applyFont="1" applyFill="1" applyBorder="1" applyAlignment="1">
      <alignment wrapText="1"/>
    </xf>
    <xf numFmtId="0" fontId="12" fillId="0" borderId="0" xfId="0" applyFont="1" applyAlignment="1">
      <alignment horizontal="left" wrapText="1"/>
    </xf>
    <xf numFmtId="0" fontId="4" fillId="0" borderId="0" xfId="0" applyFont="1" applyAlignment="1">
      <alignment horizontal="left"/>
    </xf>
    <xf numFmtId="0" fontId="4" fillId="0" borderId="0" xfId="0" applyFont="1" applyAlignment="1">
      <alignment horizontal="left" wrapText="1"/>
    </xf>
    <xf numFmtId="0" fontId="5" fillId="0" borderId="0" xfId="0" applyFont="1" applyAlignment="1">
      <alignment horizontal="left"/>
    </xf>
    <xf numFmtId="165" fontId="5" fillId="0" borderId="0" xfId="0" applyNumberFormat="1" applyFont="1" applyAlignment="1">
      <alignment horizontal="center"/>
    </xf>
    <xf numFmtId="165" fontId="7" fillId="0" borderId="0" xfId="0" applyNumberFormat="1" applyFont="1" applyAlignment="1">
      <alignment horizontal="center"/>
    </xf>
    <xf numFmtId="0" fontId="6" fillId="0" borderId="0" xfId="0" applyFont="1" applyAlignment="1">
      <alignment horizontal="center"/>
    </xf>
    <xf numFmtId="0" fontId="0" fillId="0" borderId="0" xfId="0" applyFont="1" applyAlignment="1">
      <alignment wrapText="1"/>
    </xf>
    <xf numFmtId="0" fontId="7" fillId="0" borderId="0" xfId="0" applyFont="1" applyAlignment="1">
      <alignment horizontal="center"/>
    </xf>
    <xf numFmtId="165" fontId="5" fillId="0" borderId="0" xfId="0" applyNumberFormat="1" applyFont="1" applyAlignment="1">
      <alignment horizontal="center"/>
    </xf>
    <xf numFmtId="0" fontId="5" fillId="0" borderId="0" xfId="0" applyFont="1" applyAlignment="1">
      <alignment horizontal="center"/>
    </xf>
    <xf numFmtId="0" fontId="5" fillId="0" borderId="0" xfId="0" applyFont="1" applyAlignment="1">
      <alignment horizontal="left"/>
    </xf>
    <xf numFmtId="0" fontId="5" fillId="0" borderId="0" xfId="0" applyFont="1" applyAlignment="1">
      <alignment horizontal="left" wrapText="1"/>
    </xf>
    <xf numFmtId="0" fontId="6" fillId="0" borderId="0" xfId="0" applyFont="1" applyAlignment="1">
      <alignment wrapText="1"/>
    </xf>
    <xf numFmtId="14" fontId="5" fillId="0" borderId="0" xfId="0" applyNumberFormat="1" applyFont="1" applyAlignment="1">
      <alignment horizontal="center"/>
    </xf>
    <xf numFmtId="49" fontId="5" fillId="0" borderId="0" xfId="0" applyNumberFormat="1" applyFont="1" applyAlignment="1">
      <alignment horizontal="left"/>
    </xf>
    <xf numFmtId="0" fontId="7" fillId="0" borderId="0" xfId="0" applyFont="1" applyAlignment="1">
      <alignment horizontal="left"/>
    </xf>
    <xf numFmtId="0" fontId="5" fillId="0" borderId="2" xfId="0" applyFont="1" applyBorder="1" applyAlignment="1">
      <alignment horizontal="left"/>
    </xf>
    <xf numFmtId="0" fontId="5" fillId="0" borderId="2" xfId="0" applyFont="1" applyBorder="1" applyAlignment="1">
      <alignment horizontal="center"/>
    </xf>
    <xf numFmtId="165" fontId="7" fillId="0" borderId="2" xfId="0" applyNumberFormat="1" applyFont="1" applyBorder="1" applyAlignment="1">
      <alignment horizontal="center"/>
    </xf>
    <xf numFmtId="0" fontId="5" fillId="0" borderId="2" xfId="0" applyFont="1" applyBorder="1" applyAlignment="1">
      <alignment horizontal="left" wrapText="1"/>
    </xf>
    <xf numFmtId="0" fontId="5" fillId="0" borderId="2" xfId="0" applyFont="1" applyBorder="1" applyAlignment="1">
      <alignment wrapText="1"/>
    </xf>
    <xf numFmtId="0" fontId="7" fillId="0" borderId="0" xfId="0" applyFont="1" applyAlignment="1">
      <alignment horizontal="left" wrapText="1"/>
    </xf>
    <xf numFmtId="0" fontId="5" fillId="10" borderId="1" xfId="0" applyFont="1" applyFill="1" applyBorder="1" applyAlignment="1">
      <alignment horizontal="left"/>
    </xf>
    <xf numFmtId="0" fontId="5" fillId="10" borderId="1" xfId="0" applyFont="1" applyFill="1" applyBorder="1" applyAlignment="1">
      <alignment horizontal="center"/>
    </xf>
    <xf numFmtId="165" fontId="5" fillId="10" borderId="1" xfId="0" applyNumberFormat="1" applyFont="1" applyFill="1" applyBorder="1" applyAlignment="1">
      <alignment horizontal="center"/>
    </xf>
    <xf numFmtId="0" fontId="5" fillId="10" borderId="1" xfId="0" applyFont="1" applyFill="1" applyBorder="1" applyAlignment="1">
      <alignment wrapText="1"/>
    </xf>
    <xf numFmtId="0" fontId="6" fillId="0" borderId="0" xfId="0" applyFont="1" applyAlignment="1">
      <alignment horizontal="left" wrapText="1"/>
    </xf>
    <xf numFmtId="0" fontId="7" fillId="0" borderId="0" xfId="0" applyFont="1" applyAlignment="1">
      <alignment wrapText="1"/>
    </xf>
    <xf numFmtId="0" fontId="0" fillId="0" borderId="0" xfId="0" applyFont="1"/>
    <xf numFmtId="0" fontId="5" fillId="0" borderId="1" xfId="0" applyFont="1" applyBorder="1" applyAlignment="1">
      <alignment horizontal="left"/>
    </xf>
    <xf numFmtId="0" fontId="5" fillId="0" borderId="1" xfId="0" applyFont="1" applyBorder="1" applyAlignment="1">
      <alignment horizontal="center"/>
    </xf>
    <xf numFmtId="165" fontId="5" fillId="0" borderId="1" xfId="0" applyNumberFormat="1" applyFont="1" applyBorder="1" applyAlignment="1">
      <alignment horizontal="center" wrapText="1"/>
    </xf>
    <xf numFmtId="0" fontId="5" fillId="0" borderId="1" xfId="0" applyFont="1" applyBorder="1" applyAlignment="1">
      <alignment horizontal="left" wrapText="1"/>
    </xf>
    <xf numFmtId="0" fontId="5" fillId="0" borderId="1" xfId="0" applyFont="1" applyBorder="1" applyAlignment="1">
      <alignment wrapText="1"/>
    </xf>
    <xf numFmtId="49" fontId="5" fillId="11" borderId="0" xfId="0" applyNumberFormat="1" applyFont="1" applyFill="1" applyAlignment="1">
      <alignment horizontal="left"/>
    </xf>
    <xf numFmtId="0" fontId="5" fillId="11" borderId="0" xfId="0" applyFont="1" applyFill="1" applyAlignment="1">
      <alignment horizontal="center"/>
    </xf>
    <xf numFmtId="165" fontId="5" fillId="11" borderId="0" xfId="0" applyNumberFormat="1" applyFont="1" applyFill="1" applyAlignment="1">
      <alignment horizontal="center"/>
    </xf>
    <xf numFmtId="0" fontId="5" fillId="11" borderId="0" xfId="0" applyFont="1" applyFill="1" applyAlignment="1">
      <alignment horizontal="center"/>
    </xf>
    <xf numFmtId="0" fontId="5" fillId="11" borderId="0" xfId="0" applyFont="1" applyFill="1" applyAlignment="1">
      <alignment horizontal="left" wrapText="1"/>
    </xf>
    <xf numFmtId="0" fontId="5" fillId="11" borderId="0" xfId="0" applyFont="1" applyFill="1" applyAlignment="1">
      <alignment wrapText="1"/>
    </xf>
    <xf numFmtId="0" fontId="13" fillId="11" borderId="0" xfId="0" applyFont="1" applyFill="1"/>
    <xf numFmtId="165" fontId="5" fillId="10" borderId="1" xfId="0" applyNumberFormat="1" applyFont="1" applyFill="1" applyBorder="1" applyAlignment="1">
      <alignment horizontal="center" wrapText="1"/>
    </xf>
    <xf numFmtId="0" fontId="5" fillId="10" borderId="1" xfId="0" applyFont="1" applyFill="1" applyBorder="1" applyAlignment="1">
      <alignment horizontal="left" wrapText="1"/>
    </xf>
    <xf numFmtId="165" fontId="7" fillId="0" borderId="0" xfId="0" applyNumberFormat="1" applyFont="1" applyAlignment="1">
      <alignment horizontal="center"/>
    </xf>
    <xf numFmtId="0" fontId="13" fillId="0" borderId="0" xfId="0" applyFont="1" applyAlignment="1">
      <alignment horizontal="center"/>
    </xf>
    <xf numFmtId="0" fontId="13" fillId="0" borderId="0" xfId="0" applyFont="1" applyAlignment="1"/>
    <xf numFmtId="0" fontId="13" fillId="0" borderId="0" xfId="0" applyFont="1" applyAlignment="1">
      <alignment wrapText="1"/>
    </xf>
    <xf numFmtId="0" fontId="13" fillId="0" borderId="0" xfId="0" applyFont="1" applyAlignment="1">
      <alignment horizontal="center"/>
    </xf>
    <xf numFmtId="0" fontId="13" fillId="0" borderId="0" xfId="0" applyFont="1" applyAlignment="1">
      <alignment horizontal="right"/>
    </xf>
    <xf numFmtId="0" fontId="13" fillId="0" borderId="0" xfId="0" applyFont="1" applyAlignment="1"/>
    <xf numFmtId="0" fontId="13" fillId="3" borderId="0" xfId="0" applyFont="1" applyFill="1" applyAlignment="1"/>
    <xf numFmtId="0" fontId="13" fillId="3" borderId="0" xfId="0" applyFont="1" applyFill="1" applyAlignment="1">
      <alignment wrapText="1"/>
    </xf>
    <xf numFmtId="0" fontId="13" fillId="3" borderId="0" xfId="0" applyFont="1" applyFill="1" applyAlignment="1"/>
    <xf numFmtId="0" fontId="14" fillId="0" borderId="0" xfId="0" applyFont="1" applyAlignment="1"/>
    <xf numFmtId="0" fontId="14" fillId="10" borderId="0" xfId="0" applyFont="1" applyFill="1" applyAlignment="1">
      <alignment wrapText="1"/>
    </xf>
    <xf numFmtId="164" fontId="13" fillId="0" borderId="0" xfId="0" applyNumberFormat="1" applyFont="1" applyAlignment="1">
      <alignment horizontal="center"/>
    </xf>
    <xf numFmtId="0" fontId="13" fillId="0" borderId="3" xfId="0" applyFont="1" applyBorder="1" applyAlignment="1"/>
    <xf numFmtId="0" fontId="4" fillId="3" borderId="1" xfId="0" applyFont="1" applyFill="1" applyBorder="1"/>
    <xf numFmtId="0" fontId="5" fillId="10" borderId="1" xfId="0" applyFont="1" applyFill="1" applyBorder="1"/>
    <xf numFmtId="0" fontId="5" fillId="3" borderId="1" xfId="0" applyFont="1" applyFill="1" applyBorder="1"/>
    <xf numFmtId="0" fontId="5" fillId="12" borderId="1" xfId="0" applyFont="1" applyFill="1" applyBorder="1"/>
    <xf numFmtId="0" fontId="5" fillId="12" borderId="1" xfId="0" applyFont="1" applyFill="1" applyBorder="1" applyAlignment="1">
      <alignment horizontal="center"/>
    </xf>
    <xf numFmtId="0" fontId="5" fillId="3" borderId="1" xfId="0" applyFont="1" applyFill="1" applyBorder="1" applyAlignment="1">
      <alignment horizontal="center"/>
    </xf>
    <xf numFmtId="164" fontId="5" fillId="10" borderId="1" xfId="0" applyNumberFormat="1" applyFont="1" applyFill="1" applyBorder="1"/>
    <xf numFmtId="164" fontId="5" fillId="12" borderId="1" xfId="0" applyNumberFormat="1" applyFont="1" applyFill="1" applyBorder="1"/>
    <xf numFmtId="0" fontId="15" fillId="0" borderId="0" xfId="0" applyFont="1"/>
    <xf numFmtId="0" fontId="4" fillId="4" borderId="1" xfId="0" applyFont="1" applyFill="1" applyBorder="1" applyAlignment="1">
      <alignment horizontal="left"/>
    </xf>
    <xf numFmtId="0" fontId="5" fillId="3" borderId="1" xfId="0" applyFont="1" applyFill="1" applyBorder="1" applyAlignment="1">
      <alignment horizontal="left"/>
    </xf>
    <xf numFmtId="0" fontId="13" fillId="0" borderId="0" xfId="0" applyFont="1"/>
    <xf numFmtId="0" fontId="4" fillId="13" borderId="1" xfId="0" applyFont="1" applyFill="1" applyBorder="1" applyAlignment="1">
      <alignment wrapText="1"/>
    </xf>
    <xf numFmtId="0" fontId="16" fillId="0" borderId="0" xfId="0" applyFont="1"/>
    <xf numFmtId="0" fontId="4" fillId="10" borderId="1" xfId="0" applyFont="1" applyFill="1" applyBorder="1"/>
    <xf numFmtId="0" fontId="5" fillId="3" borderId="1" xfId="0" applyFont="1" applyFill="1" applyBorder="1" applyAlignment="1">
      <alignment wrapText="1"/>
    </xf>
    <xf numFmtId="0" fontId="6" fillId="10" borderId="1" xfId="0" applyFont="1" applyFill="1" applyBorder="1"/>
    <xf numFmtId="0" fontId="4" fillId="12" borderId="1" xfId="0" applyFont="1" applyFill="1" applyBorder="1"/>
    <xf numFmtId="0" fontId="5" fillId="12" borderId="1" xfId="0" applyFont="1" applyFill="1" applyBorder="1" applyAlignment="1">
      <alignment wrapText="1"/>
    </xf>
    <xf numFmtId="0" fontId="6" fillId="12" borderId="1" xfId="0" applyFont="1" applyFill="1" applyBorder="1"/>
    <xf numFmtId="0" fontId="6" fillId="3" borderId="1" xfId="0" applyFont="1" applyFill="1" applyBorder="1"/>
    <xf numFmtId="0" fontId="4" fillId="2" borderId="1" xfId="0" applyFont="1" applyFill="1" applyBorder="1"/>
    <xf numFmtId="0" fontId="5" fillId="2" borderId="1" xfId="0" applyFont="1" applyFill="1" applyBorder="1" applyAlignment="1">
      <alignment wrapText="1"/>
    </xf>
    <xf numFmtId="0" fontId="5" fillId="2" borderId="1" xfId="0" applyFont="1" applyFill="1" applyBorder="1"/>
    <xf numFmtId="0" fontId="5" fillId="2" borderId="1" xfId="0" applyFont="1" applyFill="1" applyBorder="1" applyAlignment="1">
      <alignment horizontal="center"/>
    </xf>
    <xf numFmtId="0" fontId="6" fillId="2" borderId="1" xfId="0" applyFont="1" applyFill="1" applyBorder="1"/>
    <xf numFmtId="49" fontId="4" fillId="3" borderId="4" xfId="0" applyNumberFormat="1" applyFont="1" applyFill="1" applyBorder="1" applyAlignment="1">
      <alignment horizontal="right"/>
    </xf>
    <xf numFmtId="0" fontId="5" fillId="3" borderId="5" xfId="0" applyFont="1" applyFill="1" applyBorder="1"/>
    <xf numFmtId="0" fontId="5" fillId="3" borderId="5" xfId="0" applyFont="1" applyFill="1" applyBorder="1" applyAlignment="1">
      <alignment wrapText="1"/>
    </xf>
    <xf numFmtId="0" fontId="5" fillId="3" borderId="5" xfId="0" applyFont="1" applyFill="1" applyBorder="1" applyAlignment="1">
      <alignment horizontal="center"/>
    </xf>
    <xf numFmtId="0" fontId="6" fillId="3" borderId="5" xfId="0" applyFont="1" applyFill="1" applyBorder="1"/>
    <xf numFmtId="49" fontId="4" fillId="3" borderId="6" xfId="0" applyNumberFormat="1" applyFont="1" applyFill="1" applyBorder="1" applyAlignment="1">
      <alignment horizontal="right"/>
    </xf>
    <xf numFmtId="49" fontId="4" fillId="9" borderId="7" xfId="0" applyNumberFormat="1" applyFont="1" applyFill="1" applyBorder="1" applyAlignment="1">
      <alignment horizontal="right"/>
    </xf>
    <xf numFmtId="0" fontId="5" fillId="12" borderId="7" xfId="0" applyFont="1" applyFill="1" applyBorder="1"/>
    <xf numFmtId="0" fontId="5" fillId="12" borderId="7" xfId="0" applyFont="1" applyFill="1" applyBorder="1" applyAlignment="1">
      <alignment wrapText="1"/>
    </xf>
    <xf numFmtId="0" fontId="5" fillId="12" borderId="7" xfId="0" applyFont="1" applyFill="1" applyBorder="1" applyAlignment="1">
      <alignment horizontal="center"/>
    </xf>
    <xf numFmtId="0" fontId="6" fillId="12" borderId="7" xfId="0" applyFont="1" applyFill="1" applyBorder="1"/>
    <xf numFmtId="0" fontId="5" fillId="13" borderId="1" xfId="0" applyFont="1" applyFill="1" applyBorder="1"/>
    <xf numFmtId="0" fontId="17" fillId="0" borderId="0" xfId="0" applyFont="1"/>
    <xf numFmtId="0" fontId="18" fillId="0" borderId="0" xfId="0" applyFont="1" applyAlignment="1">
      <alignment horizontal="center"/>
    </xf>
    <xf numFmtId="0" fontId="18" fillId="0" borderId="11" xfId="0" applyFont="1" applyBorder="1" applyAlignment="1">
      <alignment horizontal="center"/>
    </xf>
    <xf numFmtId="0" fontId="18" fillId="0" borderId="0" xfId="0" applyFont="1" applyAlignment="1">
      <alignment horizontal="center" wrapText="1"/>
    </xf>
    <xf numFmtId="166" fontId="18" fillId="0" borderId="12" xfId="0" applyNumberFormat="1" applyFont="1" applyBorder="1" applyAlignment="1">
      <alignment horizontal="center"/>
    </xf>
    <xf numFmtId="166" fontId="18" fillId="0" borderId="2" xfId="0" applyNumberFormat="1" applyFont="1" applyBorder="1" applyAlignment="1">
      <alignment horizontal="center"/>
    </xf>
    <xf numFmtId="166" fontId="18" fillId="0" borderId="13" xfId="0" applyNumberFormat="1" applyFont="1" applyBorder="1" applyAlignment="1">
      <alignment horizontal="center"/>
    </xf>
    <xf numFmtId="166" fontId="18" fillId="0" borderId="14" xfId="0" applyNumberFormat="1" applyFont="1" applyBorder="1" applyAlignment="1">
      <alignment horizontal="center"/>
    </xf>
    <xf numFmtId="166" fontId="18" fillId="0" borderId="15" xfId="0" applyNumberFormat="1" applyFont="1" applyBorder="1" applyAlignment="1">
      <alignment horizontal="center"/>
    </xf>
    <xf numFmtId="0" fontId="17" fillId="0" borderId="0" xfId="0" applyFont="1" applyAlignment="1">
      <alignment horizontal="center"/>
    </xf>
    <xf numFmtId="0" fontId="17" fillId="0" borderId="16" xfId="0" applyFont="1" applyBorder="1" applyAlignment="1">
      <alignment horizontal="center"/>
    </xf>
    <xf numFmtId="0" fontId="17" fillId="0" borderId="17" xfId="0" applyFont="1" applyBorder="1" applyAlignment="1">
      <alignment horizontal="center"/>
    </xf>
    <xf numFmtId="0" fontId="17" fillId="0" borderId="11" xfId="0" applyFont="1" applyBorder="1" applyAlignment="1">
      <alignment horizontal="center"/>
    </xf>
    <xf numFmtId="0" fontId="17" fillId="14" borderId="18" xfId="0" applyFont="1" applyFill="1" applyBorder="1" applyAlignment="1">
      <alignment horizontal="center"/>
    </xf>
    <xf numFmtId="0" fontId="18" fillId="0" borderId="0" xfId="0" applyFont="1"/>
    <xf numFmtId="0" fontId="17" fillId="0" borderId="19" xfId="0" applyFont="1" applyBorder="1" applyAlignment="1">
      <alignment horizontal="center"/>
    </xf>
    <xf numFmtId="0" fontId="17" fillId="0" borderId="20" xfId="0" applyFont="1" applyBorder="1" applyAlignment="1">
      <alignment horizontal="center"/>
    </xf>
    <xf numFmtId="0" fontId="17" fillId="0" borderId="21" xfId="0" applyFont="1" applyBorder="1" applyAlignment="1">
      <alignment horizontal="center"/>
    </xf>
    <xf numFmtId="1" fontId="5" fillId="0" borderId="0" xfId="0" applyNumberFormat="1" applyFont="1" applyAlignment="1">
      <alignment horizontal="center"/>
    </xf>
    <xf numFmtId="0" fontId="21" fillId="0" borderId="0" xfId="0" applyFont="1" applyAlignment="1">
      <alignment horizontal="center"/>
    </xf>
    <xf numFmtId="0" fontId="4" fillId="0" borderId="3" xfId="0" applyFont="1" applyBorder="1" applyAlignment="1">
      <alignment horizontal="center"/>
    </xf>
    <xf numFmtId="165" fontId="5" fillId="0" borderId="28" xfId="0" applyNumberFormat="1" applyFont="1" applyBorder="1" applyAlignment="1">
      <alignment horizontal="center"/>
    </xf>
    <xf numFmtId="0" fontId="5" fillId="0" borderId="29" xfId="0" applyFont="1" applyBorder="1" applyAlignment="1">
      <alignment horizontal="center"/>
    </xf>
    <xf numFmtId="165" fontId="5" fillId="0" borderId="30" xfId="0" applyNumberFormat="1" applyFont="1" applyBorder="1" applyAlignment="1">
      <alignment horizontal="center"/>
    </xf>
    <xf numFmtId="0" fontId="5" fillId="0" borderId="31" xfId="0" applyFont="1" applyBorder="1" applyAlignment="1">
      <alignment horizontal="center"/>
    </xf>
    <xf numFmtId="165" fontId="5" fillId="0" borderId="32" xfId="0" applyNumberFormat="1" applyFont="1" applyBorder="1" applyAlignment="1">
      <alignment horizontal="center"/>
    </xf>
    <xf numFmtId="0" fontId="5" fillId="0" borderId="33" xfId="0" applyFont="1" applyBorder="1" applyAlignment="1">
      <alignment horizontal="center"/>
    </xf>
    <xf numFmtId="165" fontId="5" fillId="0" borderId="2" xfId="0" applyNumberFormat="1" applyFont="1" applyBorder="1" applyAlignment="1">
      <alignment horizontal="center"/>
    </xf>
    <xf numFmtId="0" fontId="6" fillId="0" borderId="2" xfId="0" applyFont="1" applyBorder="1" applyAlignment="1">
      <alignment horizontal="center"/>
    </xf>
    <xf numFmtId="0" fontId="22" fillId="0" borderId="0" xfId="0" applyFont="1"/>
    <xf numFmtId="49" fontId="5" fillId="0" borderId="0" xfId="0" applyNumberFormat="1" applyFont="1" applyAlignment="1">
      <alignment horizontal="center"/>
    </xf>
    <xf numFmtId="0" fontId="24" fillId="16" borderId="1" xfId="0" applyFont="1" applyFill="1" applyBorder="1" applyAlignment="1">
      <alignment horizontal="center" vertical="center"/>
    </xf>
    <xf numFmtId="0" fontId="25" fillId="4" borderId="1" xfId="0" applyFont="1" applyFill="1" applyBorder="1"/>
    <xf numFmtId="0" fontId="26" fillId="16" borderId="44" xfId="0" applyFont="1" applyFill="1" applyBorder="1" applyAlignment="1">
      <alignment horizontal="center"/>
    </xf>
    <xf numFmtId="167" fontId="4" fillId="0" borderId="44" xfId="0" applyNumberFormat="1" applyFont="1" applyBorder="1" applyAlignment="1">
      <alignment horizontal="center"/>
    </xf>
    <xf numFmtId="167" fontId="5" fillId="0" borderId="44" xfId="0" applyNumberFormat="1" applyFont="1" applyBorder="1" applyAlignment="1">
      <alignment horizontal="center"/>
    </xf>
    <xf numFmtId="167" fontId="5" fillId="0" borderId="0" xfId="0" applyNumberFormat="1" applyFont="1" applyAlignment="1">
      <alignment horizontal="center"/>
    </xf>
    <xf numFmtId="0" fontId="6" fillId="17" borderId="1" xfId="0" applyFont="1" applyFill="1" applyBorder="1" applyAlignment="1">
      <alignment horizontal="center"/>
    </xf>
    <xf numFmtId="0" fontId="5" fillId="17" borderId="1" xfId="0" applyFont="1" applyFill="1" applyBorder="1" applyAlignment="1">
      <alignment horizontal="center"/>
    </xf>
    <xf numFmtId="0" fontId="27" fillId="16" borderId="44" xfId="0" applyFont="1" applyFill="1" applyBorder="1" applyAlignment="1">
      <alignment horizontal="center"/>
    </xf>
    <xf numFmtId="0" fontId="26" fillId="16" borderId="1" xfId="0" applyFont="1" applyFill="1" applyBorder="1" applyAlignment="1">
      <alignment horizontal="center"/>
    </xf>
    <xf numFmtId="165" fontId="6" fillId="0" borderId="0" xfId="0" applyNumberFormat="1" applyFont="1" applyAlignment="1">
      <alignment horizontal="center"/>
    </xf>
    <xf numFmtId="164" fontId="5" fillId="0" borderId="0" xfId="0" applyNumberFormat="1" applyFont="1" applyAlignment="1">
      <alignment horizontal="right"/>
    </xf>
    <xf numFmtId="0" fontId="17" fillId="0" borderId="0" xfId="0" applyFont="1"/>
    <xf numFmtId="0" fontId="0" fillId="0" borderId="0" xfId="0" applyFont="1" applyAlignment="1"/>
    <xf numFmtId="0" fontId="18" fillId="0" borderId="8" xfId="0" applyFont="1" applyBorder="1" applyAlignment="1">
      <alignment horizontal="center"/>
    </xf>
    <xf numFmtId="0" fontId="19" fillId="0" borderId="9" xfId="0" applyFont="1" applyBorder="1"/>
    <xf numFmtId="0" fontId="19" fillId="0" borderId="10" xfId="0" applyFont="1" applyBorder="1"/>
    <xf numFmtId="0" fontId="17" fillId="0" borderId="0" xfId="0" applyFont="1" applyAlignment="1">
      <alignment horizontal="center"/>
    </xf>
    <xf numFmtId="0" fontId="17" fillId="0" borderId="22" xfId="0" applyFont="1" applyBorder="1" applyAlignment="1">
      <alignment horizontal="center"/>
    </xf>
    <xf numFmtId="0" fontId="19" fillId="0" borderId="23" xfId="0" applyFont="1" applyBorder="1"/>
    <xf numFmtId="0" fontId="19" fillId="0" borderId="24" xfId="0" applyFont="1" applyBorder="1"/>
    <xf numFmtId="0" fontId="17" fillId="0" borderId="25" xfId="0" applyFont="1" applyBorder="1" applyAlignment="1">
      <alignment horizontal="center"/>
    </xf>
    <xf numFmtId="0" fontId="19" fillId="0" borderId="26" xfId="0" applyFont="1" applyBorder="1"/>
    <xf numFmtId="0" fontId="19" fillId="0" borderId="27" xfId="0" applyFont="1" applyBorder="1"/>
    <xf numFmtId="0" fontId="20" fillId="0" borderId="0" xfId="0" applyFont="1"/>
    <xf numFmtId="0" fontId="19" fillId="0" borderId="2" xfId="0" applyFont="1" applyBorder="1"/>
    <xf numFmtId="0" fontId="4" fillId="15" borderId="34" xfId="0" applyFont="1" applyFill="1" applyBorder="1"/>
    <xf numFmtId="0" fontId="19" fillId="0" borderId="35" xfId="0" applyFont="1" applyBorder="1"/>
    <xf numFmtId="0" fontId="23" fillId="16" borderId="36" xfId="0" applyFont="1" applyFill="1" applyBorder="1" applyAlignment="1">
      <alignment horizontal="center" vertical="center"/>
    </xf>
    <xf numFmtId="0" fontId="19" fillId="0" borderId="40" xfId="0" applyFont="1" applyBorder="1"/>
    <xf numFmtId="0" fontId="24" fillId="16" borderId="37" xfId="0" applyFont="1" applyFill="1" applyBorder="1" applyAlignment="1">
      <alignment horizontal="center" vertical="center"/>
    </xf>
    <xf numFmtId="0" fontId="19" fillId="0" borderId="38" xfId="0" applyFont="1" applyBorder="1"/>
    <xf numFmtId="0" fontId="19" fillId="0" borderId="39" xfId="0" applyFont="1" applyBorder="1"/>
    <xf numFmtId="0" fontId="19" fillId="0" borderId="41" xfId="0" applyFont="1" applyBorder="1"/>
    <xf numFmtId="0" fontId="19" fillId="0" borderId="42" xfId="0" applyFont="1" applyBorder="1"/>
    <xf numFmtId="0" fontId="19" fillId="0" borderId="43" xfId="0" applyFont="1" applyBorder="1"/>
  </cellXfs>
  <cellStyles count="1">
    <cellStyle name="Normal" xfId="0" builtinId="0"/>
  </cellStyles>
  <dxfs count="20">
    <dxf>
      <fill>
        <patternFill patternType="solid">
          <fgColor rgb="FFB7E1CD"/>
          <bgColor rgb="FFB7E1CD"/>
        </patternFill>
      </fill>
    </dxf>
    <dxf>
      <font>
        <b/>
        <color rgb="FFFFFFFF"/>
      </font>
      <fill>
        <patternFill patternType="solid">
          <fgColor rgb="FF073763"/>
          <bgColor rgb="FF073763"/>
        </patternFill>
      </fill>
    </dxf>
    <dxf>
      <font>
        <color rgb="FFFFFFFF"/>
      </font>
      <fill>
        <patternFill patternType="solid">
          <fgColor rgb="FF073763"/>
          <bgColor rgb="FF073763"/>
        </patternFill>
      </fill>
    </dxf>
    <dxf>
      <fill>
        <patternFill patternType="solid">
          <fgColor rgb="FF00FF00"/>
          <bgColor rgb="FF00FF00"/>
        </patternFill>
      </fill>
    </dxf>
    <dxf>
      <fill>
        <patternFill patternType="solid">
          <fgColor rgb="FFFFFF00"/>
          <bgColor rgb="FFFFFF00"/>
        </patternFill>
      </fill>
    </dxf>
    <dxf>
      <fill>
        <patternFill patternType="solid">
          <fgColor theme="6"/>
          <bgColor theme="6"/>
        </patternFill>
      </fill>
    </dxf>
    <dxf>
      <fill>
        <patternFill patternType="solid">
          <fgColor theme="5"/>
          <bgColor theme="5"/>
        </patternFill>
      </fill>
    </dxf>
    <dxf>
      <fill>
        <patternFill patternType="solid">
          <fgColor theme="7"/>
          <bgColor theme="7"/>
        </patternFill>
      </fill>
    </dxf>
    <dxf>
      <fill>
        <patternFill patternType="solid">
          <fgColor theme="5"/>
          <bgColor theme="5"/>
        </patternFill>
      </fill>
    </dxf>
    <dxf>
      <fill>
        <patternFill patternType="solid">
          <fgColor theme="5"/>
          <bgColor theme="5"/>
        </patternFill>
      </fill>
    </dxf>
    <dxf>
      <fill>
        <patternFill patternType="solid">
          <fgColor theme="6"/>
          <bgColor theme="6"/>
        </patternFill>
      </fill>
    </dxf>
    <dxf>
      <fill>
        <patternFill patternType="solid">
          <fgColor theme="7"/>
          <bgColor theme="7"/>
        </patternFill>
      </fill>
    </dxf>
    <dxf>
      <fill>
        <patternFill patternType="solid">
          <fgColor theme="5"/>
          <bgColor theme="5"/>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6.xml.rels><?xml version="1.0" encoding="UTF-8" standalone="yes"?>
<Relationships xmlns="http://schemas.openxmlformats.org/package/2006/relationships"><Relationship Id="rId1" Type="http://customschemas.google.com/relationships/workbookmetadata" Target="commentsmeta4"/></Relationships>
</file>

<file path=xl/_rels/comments7.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2</xdr:col>
      <xdr:colOff>0</xdr:colOff>
      <xdr:row>2</xdr:row>
      <xdr:rowOff>0</xdr:rowOff>
    </xdr:from>
    <xdr:ext cx="2105025" cy="2362200"/>
    <xdr:pic>
      <xdr:nvPicPr>
        <xdr:cNvPr id="2" name="image5.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3</xdr:row>
      <xdr:rowOff>0</xdr:rowOff>
    </xdr:from>
    <xdr:ext cx="5638800" cy="3333750"/>
    <xdr:pic>
      <xdr:nvPicPr>
        <xdr:cNvPr id="3" name="image6.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0</xdr:colOff>
      <xdr:row>4</xdr:row>
      <xdr:rowOff>0</xdr:rowOff>
    </xdr:from>
    <xdr:ext cx="5676900" cy="1647825"/>
    <xdr:pic>
      <xdr:nvPicPr>
        <xdr:cNvPr id="4" name="image2.png">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6</xdr:row>
      <xdr:rowOff>0</xdr:rowOff>
    </xdr:from>
    <xdr:ext cx="2590800" cy="3552825"/>
    <xdr:pic>
      <xdr:nvPicPr>
        <xdr:cNvPr id="5" name="image1.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0</xdr:colOff>
      <xdr:row>8</xdr:row>
      <xdr:rowOff>0</xdr:rowOff>
    </xdr:from>
    <xdr:ext cx="5676900" cy="4438650"/>
    <xdr:pic>
      <xdr:nvPicPr>
        <xdr:cNvPr id="6" name="image7.png">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0</xdr:colOff>
      <xdr:row>14</xdr:row>
      <xdr:rowOff>0</xdr:rowOff>
    </xdr:from>
    <xdr:ext cx="5676900" cy="3810000"/>
    <xdr:pic>
      <xdr:nvPicPr>
        <xdr:cNvPr id="7" name="image8.png">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17</xdr:row>
      <xdr:rowOff>0</xdr:rowOff>
    </xdr:from>
    <xdr:ext cx="4295775" cy="4038600"/>
    <xdr:pic>
      <xdr:nvPicPr>
        <xdr:cNvPr id="8" name="image4.png">
          <a:extLst>
            <a:ext uri="{FF2B5EF4-FFF2-40B4-BE49-F238E27FC236}">
              <a16:creationId xmlns:a16="http://schemas.microsoft.com/office/drawing/2014/main" id="{00000000-0008-0000-04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0</xdr:colOff>
      <xdr:row>19</xdr:row>
      <xdr:rowOff>0</xdr:rowOff>
    </xdr:from>
    <xdr:ext cx="4124325" cy="3048000"/>
    <xdr:pic>
      <xdr:nvPicPr>
        <xdr:cNvPr id="9" name="image3.png">
          <a:extLst>
            <a:ext uri="{FF2B5EF4-FFF2-40B4-BE49-F238E27FC236}">
              <a16:creationId xmlns:a16="http://schemas.microsoft.com/office/drawing/2014/main" id="{00000000-0008-0000-04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openxmlformats.org/officeDocument/2006/relationships/hyperlink" Target="https://astraea.box.com/s/ep7wpyhfu73lnl00l95k7rr4hdef7u20" TargetMode="External"/><Relationship Id="rId2" Type="http://schemas.openxmlformats.org/officeDocument/2006/relationships/hyperlink" Target="https://www.loom.com/share/70aa3fc9e0db4d44b3998871ca405f0d" TargetMode="External"/><Relationship Id="rId1" Type="http://schemas.openxmlformats.org/officeDocument/2006/relationships/hyperlink" Target="https://app.box.com/folder/129647607795" TargetMode="External"/><Relationship Id="rId5" Type="http://schemas.openxmlformats.org/officeDocument/2006/relationships/drawing" Target="../drawings/drawing1.xml"/><Relationship Id="rId4" Type="http://schemas.openxmlformats.org/officeDocument/2006/relationships/hyperlink" Target="https://channels.cloudfactory.com/group/astraea-workstream?msg=wq6LwKYWKfZSDtecR"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hyperlink" Target="https://drive.google.com/file/d/1WEudzl3_NQefX18G2dU1j7upl-N8Utzu/view?usp=sharing" TargetMode="External"/><Relationship Id="rId1" Type="http://schemas.openxmlformats.org/officeDocument/2006/relationships/hyperlink" Target="https://drive.google.com/file/d/1eWT1qpXMfJIOqd5zayF5aPC90_1XIxTq/view?usp=sharing"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1000"/>
  <sheetViews>
    <sheetView workbookViewId="0">
      <pane ySplit="1" topLeftCell="A2" activePane="bottomLeft" state="frozen"/>
      <selection pane="bottomLeft" activeCell="B3" sqref="B3"/>
    </sheetView>
  </sheetViews>
  <sheetFormatPr baseColWidth="10" defaultColWidth="14.5" defaultRowHeight="15" customHeight="1"/>
  <cols>
    <col min="1" max="1" width="31.6640625" customWidth="1"/>
    <col min="2" max="2" width="37.33203125" customWidth="1"/>
    <col min="3" max="4" width="34" customWidth="1"/>
    <col min="5" max="6" width="14.5" customWidth="1"/>
  </cols>
  <sheetData>
    <row r="1" spans="1:4" ht="15.75" customHeight="1">
      <c r="A1" s="1" t="s">
        <v>0</v>
      </c>
      <c r="B1" s="1" t="s">
        <v>1</v>
      </c>
      <c r="C1" s="2" t="s">
        <v>2</v>
      </c>
      <c r="D1" s="2" t="s">
        <v>3</v>
      </c>
    </row>
    <row r="2" spans="1:4" ht="15.75" hidden="1" customHeight="1">
      <c r="A2" s="3" t="s">
        <v>4</v>
      </c>
      <c r="B2" s="3" t="s">
        <v>5</v>
      </c>
      <c r="C2" s="4" t="s">
        <v>6</v>
      </c>
      <c r="D2" s="4" t="s">
        <v>6</v>
      </c>
    </row>
    <row r="3" spans="1:4" ht="15.75" customHeight="1">
      <c r="A3" s="5" t="s">
        <v>7</v>
      </c>
      <c r="B3" s="5" t="s">
        <v>8</v>
      </c>
      <c r="C3" s="6" t="s">
        <v>9</v>
      </c>
      <c r="D3" s="6" t="s">
        <v>9</v>
      </c>
    </row>
    <row r="4" spans="1:4" ht="15.75" customHeight="1">
      <c r="A4" s="5" t="s">
        <v>10</v>
      </c>
      <c r="B4" s="5" t="s">
        <v>11</v>
      </c>
      <c r="C4" s="6" t="s">
        <v>9</v>
      </c>
      <c r="D4" s="6" t="s">
        <v>9</v>
      </c>
    </row>
    <row r="5" spans="1:4" ht="15.75" customHeight="1">
      <c r="A5" s="5" t="s">
        <v>12</v>
      </c>
      <c r="B5" s="5" t="s">
        <v>13</v>
      </c>
      <c r="C5" s="6" t="s">
        <v>9</v>
      </c>
      <c r="D5" s="6" t="s">
        <v>9</v>
      </c>
    </row>
    <row r="6" spans="1:4" ht="15.75" hidden="1" customHeight="1">
      <c r="A6" s="3" t="s">
        <v>14</v>
      </c>
      <c r="B6" s="3" t="s">
        <v>15</v>
      </c>
      <c r="C6" s="4" t="s">
        <v>6</v>
      </c>
      <c r="D6" s="4" t="s">
        <v>6</v>
      </c>
    </row>
    <row r="7" spans="1:4" ht="15.75" hidden="1" customHeight="1">
      <c r="A7" s="3" t="s">
        <v>16</v>
      </c>
      <c r="B7" s="3" t="s">
        <v>17</v>
      </c>
      <c r="C7" s="4" t="s">
        <v>9</v>
      </c>
      <c r="D7" s="4" t="s">
        <v>9</v>
      </c>
    </row>
    <row r="8" spans="1:4" ht="15.75" customHeight="1">
      <c r="A8" s="5" t="s">
        <v>18</v>
      </c>
      <c r="B8" s="5" t="s">
        <v>19</v>
      </c>
      <c r="C8" s="6" t="s">
        <v>9</v>
      </c>
      <c r="D8" s="6" t="s">
        <v>9</v>
      </c>
    </row>
    <row r="9" spans="1:4" ht="15.75" customHeight="1">
      <c r="A9" s="5" t="s">
        <v>20</v>
      </c>
      <c r="B9" s="5" t="s">
        <v>21</v>
      </c>
      <c r="C9" s="6" t="s">
        <v>9</v>
      </c>
      <c r="D9" s="6" t="s">
        <v>9</v>
      </c>
    </row>
    <row r="10" spans="1:4" ht="15.75" customHeight="1">
      <c r="A10" s="5" t="s">
        <v>22</v>
      </c>
      <c r="B10" s="5" t="s">
        <v>23</v>
      </c>
      <c r="C10" s="6" t="s">
        <v>9</v>
      </c>
      <c r="D10" s="6" t="s">
        <v>9</v>
      </c>
    </row>
    <row r="11" spans="1:4" ht="15.75" customHeight="1">
      <c r="A11" s="5" t="s">
        <v>24</v>
      </c>
      <c r="B11" s="5" t="s">
        <v>25</v>
      </c>
      <c r="C11" s="6" t="s">
        <v>9</v>
      </c>
      <c r="D11" s="6" t="s">
        <v>9</v>
      </c>
    </row>
    <row r="12" spans="1:4" ht="15.75" hidden="1" customHeight="1">
      <c r="A12" s="3" t="s">
        <v>26</v>
      </c>
      <c r="B12" s="3" t="s">
        <v>27</v>
      </c>
      <c r="C12" s="4" t="s">
        <v>9</v>
      </c>
      <c r="D12" s="4"/>
    </row>
    <row r="13" spans="1:4" ht="15.75" customHeight="1">
      <c r="A13" s="5" t="s">
        <v>28</v>
      </c>
      <c r="B13" s="5" t="s">
        <v>29</v>
      </c>
      <c r="C13" s="6" t="s">
        <v>9</v>
      </c>
      <c r="D13" s="6" t="s">
        <v>6</v>
      </c>
    </row>
    <row r="14" spans="1:4" ht="15.75" customHeight="1">
      <c r="A14" s="5" t="s">
        <v>30</v>
      </c>
      <c r="B14" s="5" t="s">
        <v>31</v>
      </c>
      <c r="C14" s="6" t="s">
        <v>9</v>
      </c>
      <c r="D14" s="6" t="s">
        <v>6</v>
      </c>
    </row>
    <row r="15" spans="1:4" ht="15.75" hidden="1" customHeight="1">
      <c r="A15" s="3" t="s">
        <v>32</v>
      </c>
      <c r="B15" s="3" t="s">
        <v>33</v>
      </c>
      <c r="C15" s="4" t="s">
        <v>6</v>
      </c>
      <c r="D15" s="4" t="s">
        <v>6</v>
      </c>
    </row>
    <row r="16" spans="1:4" ht="15.75" hidden="1" customHeight="1">
      <c r="A16" s="3" t="s">
        <v>34</v>
      </c>
      <c r="B16" s="3" t="s">
        <v>35</v>
      </c>
      <c r="C16" s="4" t="s">
        <v>9</v>
      </c>
      <c r="D16" s="4"/>
    </row>
    <row r="17" spans="1:4" ht="15.75" customHeight="1">
      <c r="A17" s="5" t="s">
        <v>36</v>
      </c>
      <c r="B17" s="5" t="s">
        <v>37</v>
      </c>
      <c r="C17" s="6" t="s">
        <v>9</v>
      </c>
      <c r="D17" s="6" t="s">
        <v>9</v>
      </c>
    </row>
    <row r="18" spans="1:4" ht="15.75" customHeight="1">
      <c r="A18" s="5" t="s">
        <v>38</v>
      </c>
      <c r="B18" s="5" t="s">
        <v>39</v>
      </c>
      <c r="C18" s="6" t="s">
        <v>9</v>
      </c>
      <c r="D18" s="6" t="s">
        <v>9</v>
      </c>
    </row>
    <row r="19" spans="1:4" ht="15.75" customHeight="1">
      <c r="A19" s="5" t="s">
        <v>40</v>
      </c>
      <c r="B19" s="5" t="s">
        <v>41</v>
      </c>
      <c r="C19" s="6" t="s">
        <v>9</v>
      </c>
      <c r="D19" s="6" t="s">
        <v>9</v>
      </c>
    </row>
    <row r="20" spans="1:4" ht="15.75" customHeight="1">
      <c r="A20" s="5" t="s">
        <v>42</v>
      </c>
      <c r="B20" s="5" t="s">
        <v>43</v>
      </c>
      <c r="C20" s="6" t="s">
        <v>9</v>
      </c>
      <c r="D20" s="6" t="s">
        <v>9</v>
      </c>
    </row>
    <row r="21" spans="1:4" ht="15.75" customHeight="1">
      <c r="A21" s="5" t="s">
        <v>44</v>
      </c>
      <c r="B21" s="5" t="s">
        <v>45</v>
      </c>
      <c r="C21" s="6" t="s">
        <v>9</v>
      </c>
      <c r="D21" s="6" t="s">
        <v>9</v>
      </c>
    </row>
    <row r="22" spans="1:4" ht="15.75" customHeight="1">
      <c r="A22" s="5" t="s">
        <v>46</v>
      </c>
      <c r="B22" s="5" t="s">
        <v>47</v>
      </c>
      <c r="C22" s="6" t="s">
        <v>9</v>
      </c>
      <c r="D22" s="6" t="s">
        <v>9</v>
      </c>
    </row>
    <row r="23" spans="1:4" ht="15.75" hidden="1" customHeight="1">
      <c r="A23" s="3" t="s">
        <v>7</v>
      </c>
      <c r="B23" s="3" t="s">
        <v>48</v>
      </c>
      <c r="C23" s="4" t="s">
        <v>6</v>
      </c>
      <c r="D23" s="4" t="s">
        <v>9</v>
      </c>
    </row>
    <row r="24" spans="1:4" ht="15.75" customHeight="1">
      <c r="A24" s="5" t="s">
        <v>49</v>
      </c>
      <c r="B24" s="5" t="s">
        <v>50</v>
      </c>
      <c r="C24" s="6" t="s">
        <v>9</v>
      </c>
      <c r="D24" s="6" t="s">
        <v>9</v>
      </c>
    </row>
    <row r="25" spans="1:4" ht="15.75" customHeight="1">
      <c r="A25" s="5" t="s">
        <v>51</v>
      </c>
      <c r="B25" s="5" t="s">
        <v>52</v>
      </c>
      <c r="C25" s="6" t="s">
        <v>9</v>
      </c>
      <c r="D25" s="6" t="s">
        <v>9</v>
      </c>
    </row>
    <row r="26" spans="1:4" ht="15.75" customHeight="1">
      <c r="A26" s="5" t="s">
        <v>53</v>
      </c>
      <c r="B26" s="5" t="s">
        <v>54</v>
      </c>
      <c r="C26" s="6" t="s">
        <v>9</v>
      </c>
      <c r="D26" s="6" t="s">
        <v>9</v>
      </c>
    </row>
    <row r="27" spans="1:4" ht="15.75" customHeight="1">
      <c r="A27" s="5" t="s">
        <v>55</v>
      </c>
      <c r="B27" s="5" t="s">
        <v>56</v>
      </c>
      <c r="C27" s="6" t="s">
        <v>9</v>
      </c>
      <c r="D27" s="6" t="s">
        <v>9</v>
      </c>
    </row>
    <row r="28" spans="1:4" ht="15.75" customHeight="1">
      <c r="A28" s="5" t="s">
        <v>57</v>
      </c>
      <c r="B28" s="5" t="s">
        <v>58</v>
      </c>
      <c r="C28" s="6" t="s">
        <v>9</v>
      </c>
      <c r="D28" s="6" t="s">
        <v>9</v>
      </c>
    </row>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1">
    <dataValidation type="list" allowBlank="1" showErrorMessage="1" sqref="C2:D28" xr:uid="{00000000-0002-0000-0000-000000000000}">
      <formula1>"Yes,No"</formula1>
    </dataValidation>
  </dataValidations>
  <pageMargins left="0.7" right="0.7" top="0.75" bottom="0.75" header="0" footer="0"/>
  <pageSetup orientation="landscape"/>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1000"/>
  <sheetViews>
    <sheetView workbookViewId="0">
      <pane ySplit="1" topLeftCell="A2" activePane="bottomLeft" state="frozen"/>
      <selection pane="bottomLeft" activeCell="B3" sqref="B3"/>
    </sheetView>
  </sheetViews>
  <sheetFormatPr baseColWidth="10" defaultColWidth="14.5" defaultRowHeight="15" customHeight="1"/>
  <cols>
    <col min="1" max="1" width="31.6640625" customWidth="1"/>
    <col min="2" max="2" width="37.33203125" customWidth="1"/>
    <col min="3" max="3" width="34" customWidth="1"/>
    <col min="4" max="5" width="34" hidden="1" customWidth="1"/>
    <col min="6" max="6" width="14.5" customWidth="1"/>
  </cols>
  <sheetData>
    <row r="1" spans="1:5" ht="15.75" customHeight="1">
      <c r="A1" s="1" t="s">
        <v>0</v>
      </c>
      <c r="B1" s="1" t="s">
        <v>1</v>
      </c>
      <c r="C1" s="7" t="s">
        <v>59</v>
      </c>
      <c r="D1" s="7" t="s">
        <v>60</v>
      </c>
      <c r="E1" s="7" t="s">
        <v>61</v>
      </c>
    </row>
    <row r="2" spans="1:5" ht="15.75" customHeight="1">
      <c r="A2" s="8" t="s">
        <v>62</v>
      </c>
      <c r="B2" s="8" t="s">
        <v>23</v>
      </c>
      <c r="C2" s="9" t="s">
        <v>9</v>
      </c>
      <c r="D2" s="9" t="s">
        <v>9</v>
      </c>
      <c r="E2" s="9" t="s">
        <v>6</v>
      </c>
    </row>
    <row r="3" spans="1:5" ht="15.75" customHeight="1">
      <c r="A3" s="8" t="s">
        <v>51</v>
      </c>
      <c r="B3" s="8" t="s">
        <v>52</v>
      </c>
      <c r="C3" s="9" t="s">
        <v>9</v>
      </c>
      <c r="D3" s="9" t="s">
        <v>9</v>
      </c>
      <c r="E3" s="9" t="s">
        <v>9</v>
      </c>
    </row>
    <row r="4" spans="1:5" ht="15.75" customHeight="1">
      <c r="A4" s="8" t="s">
        <v>46</v>
      </c>
      <c r="B4" s="8" t="s">
        <v>47</v>
      </c>
      <c r="C4" s="9" t="s">
        <v>9</v>
      </c>
      <c r="D4" s="9" t="s">
        <v>9</v>
      </c>
      <c r="E4" s="9" t="s">
        <v>6</v>
      </c>
    </row>
    <row r="5" spans="1:5" ht="15.75" customHeight="1">
      <c r="A5" s="8" t="s">
        <v>63</v>
      </c>
      <c r="B5" s="8" t="s">
        <v>64</v>
      </c>
      <c r="C5" s="9" t="s">
        <v>9</v>
      </c>
      <c r="D5" s="9" t="s">
        <v>9</v>
      </c>
      <c r="E5" s="9" t="s">
        <v>9</v>
      </c>
    </row>
    <row r="6" spans="1:5" ht="15.75" customHeight="1">
      <c r="A6" s="8" t="s">
        <v>65</v>
      </c>
      <c r="B6" s="8" t="s">
        <v>66</v>
      </c>
      <c r="C6" s="9" t="s">
        <v>9</v>
      </c>
      <c r="D6" s="9" t="s">
        <v>9</v>
      </c>
      <c r="E6" s="9" t="s">
        <v>9</v>
      </c>
    </row>
    <row r="7" spans="1:5" ht="15.75" customHeight="1">
      <c r="A7" s="5" t="s">
        <v>7</v>
      </c>
      <c r="B7" s="5" t="s">
        <v>8</v>
      </c>
      <c r="C7" s="6" t="s">
        <v>6</v>
      </c>
      <c r="D7" s="6" t="s">
        <v>9</v>
      </c>
      <c r="E7" s="6" t="s">
        <v>6</v>
      </c>
    </row>
    <row r="8" spans="1:5" ht="15.75" customHeight="1">
      <c r="A8" s="5" t="s">
        <v>10</v>
      </c>
      <c r="B8" s="5" t="s">
        <v>11</v>
      </c>
      <c r="C8" s="6" t="s">
        <v>6</v>
      </c>
      <c r="D8" s="6" t="s">
        <v>9</v>
      </c>
      <c r="E8" s="6" t="s">
        <v>6</v>
      </c>
    </row>
    <row r="9" spans="1:5" ht="15.75" customHeight="1">
      <c r="A9" s="5" t="s">
        <v>57</v>
      </c>
      <c r="B9" s="5" t="s">
        <v>58</v>
      </c>
      <c r="C9" s="6" t="s">
        <v>6</v>
      </c>
      <c r="D9" s="6" t="s">
        <v>9</v>
      </c>
      <c r="E9" s="6" t="s">
        <v>6</v>
      </c>
    </row>
    <row r="10" spans="1:5" ht="15.75" customHeight="1">
      <c r="A10" s="5" t="s">
        <v>42</v>
      </c>
      <c r="B10" s="5" t="s">
        <v>43</v>
      </c>
      <c r="C10" s="6" t="s">
        <v>6</v>
      </c>
      <c r="D10" s="6" t="s">
        <v>9</v>
      </c>
      <c r="E10" s="6" t="s">
        <v>6</v>
      </c>
    </row>
    <row r="11" spans="1:5" ht="15.75" customHeight="1">
      <c r="A11" s="5" t="s">
        <v>12</v>
      </c>
      <c r="B11" s="5" t="s">
        <v>13</v>
      </c>
      <c r="C11" s="6" t="s">
        <v>6</v>
      </c>
      <c r="D11" s="6" t="s">
        <v>9</v>
      </c>
      <c r="E11" s="6" t="s">
        <v>6</v>
      </c>
    </row>
    <row r="12" spans="1:5" ht="15.75" customHeight="1">
      <c r="A12" s="5" t="s">
        <v>55</v>
      </c>
      <c r="B12" s="5" t="s">
        <v>56</v>
      </c>
      <c r="C12" s="6" t="s">
        <v>6</v>
      </c>
      <c r="D12" s="6" t="s">
        <v>9</v>
      </c>
      <c r="E12" s="6" t="s">
        <v>9</v>
      </c>
    </row>
    <row r="13" spans="1:5" ht="15.75" customHeight="1">
      <c r="A13" s="5" t="s">
        <v>53</v>
      </c>
      <c r="B13" s="5" t="s">
        <v>54</v>
      </c>
      <c r="C13" s="6" t="s">
        <v>6</v>
      </c>
      <c r="D13" s="6" t="s">
        <v>9</v>
      </c>
      <c r="E13" s="6" t="s">
        <v>9</v>
      </c>
    </row>
    <row r="14" spans="1:5" ht="15.75" customHeight="1">
      <c r="A14" s="5" t="s">
        <v>18</v>
      </c>
      <c r="B14" s="5" t="s">
        <v>19</v>
      </c>
      <c r="C14" s="6" t="s">
        <v>6</v>
      </c>
      <c r="D14" s="6" t="s">
        <v>9</v>
      </c>
      <c r="E14" s="6" t="s">
        <v>6</v>
      </c>
    </row>
    <row r="15" spans="1:5" ht="15.75" customHeight="1">
      <c r="A15" s="5" t="s">
        <v>20</v>
      </c>
      <c r="B15" s="5" t="s">
        <v>21</v>
      </c>
      <c r="C15" s="6" t="s">
        <v>6</v>
      </c>
      <c r="D15" s="6" t="s">
        <v>9</v>
      </c>
      <c r="E15" s="6" t="s">
        <v>6</v>
      </c>
    </row>
    <row r="16" spans="1:5" ht="15.75" customHeight="1">
      <c r="A16" s="5" t="s">
        <v>24</v>
      </c>
      <c r="B16" s="5" t="s">
        <v>25</v>
      </c>
      <c r="C16" s="6" t="s">
        <v>6</v>
      </c>
      <c r="D16" s="6" t="s">
        <v>9</v>
      </c>
      <c r="E16" s="6" t="s">
        <v>6</v>
      </c>
    </row>
    <row r="17" spans="1:5" ht="15.75" customHeight="1">
      <c r="A17" s="5" t="s">
        <v>28</v>
      </c>
      <c r="B17" s="5" t="s">
        <v>29</v>
      </c>
      <c r="C17" s="6" t="s">
        <v>6</v>
      </c>
      <c r="D17" s="6" t="s">
        <v>9</v>
      </c>
      <c r="E17" s="6" t="s">
        <v>6</v>
      </c>
    </row>
    <row r="18" spans="1:5" ht="15.75" customHeight="1">
      <c r="A18" s="5" t="s">
        <v>30</v>
      </c>
      <c r="B18" s="5" t="s">
        <v>31</v>
      </c>
      <c r="C18" s="6" t="s">
        <v>6</v>
      </c>
      <c r="D18" s="6" t="s">
        <v>9</v>
      </c>
      <c r="E18" s="6" t="s">
        <v>6</v>
      </c>
    </row>
    <row r="19" spans="1:5" ht="15.75" customHeight="1">
      <c r="A19" s="5" t="s">
        <v>44</v>
      </c>
      <c r="B19" s="5" t="s">
        <v>45</v>
      </c>
      <c r="C19" s="6" t="s">
        <v>6</v>
      </c>
      <c r="D19" s="6" t="s">
        <v>9</v>
      </c>
      <c r="E19" s="6" t="s">
        <v>6</v>
      </c>
    </row>
    <row r="20" spans="1:5" ht="15.75" customHeight="1">
      <c r="A20" s="5" t="s">
        <v>36</v>
      </c>
      <c r="B20" s="5" t="s">
        <v>37</v>
      </c>
      <c r="C20" s="6" t="s">
        <v>6</v>
      </c>
      <c r="D20" s="6" t="s">
        <v>9</v>
      </c>
      <c r="E20" s="6" t="s">
        <v>6</v>
      </c>
    </row>
    <row r="21" spans="1:5" ht="15.75" customHeight="1">
      <c r="A21" s="5" t="s">
        <v>38</v>
      </c>
      <c r="B21" s="5" t="s">
        <v>39</v>
      </c>
      <c r="C21" s="6" t="s">
        <v>6</v>
      </c>
      <c r="D21" s="6" t="s">
        <v>9</v>
      </c>
      <c r="E21" s="6" t="s">
        <v>6</v>
      </c>
    </row>
    <row r="22" spans="1:5" ht="15.75" customHeight="1">
      <c r="A22" s="5" t="s">
        <v>40</v>
      </c>
      <c r="B22" s="5" t="s">
        <v>41</v>
      </c>
      <c r="C22" s="6" t="s">
        <v>6</v>
      </c>
      <c r="D22" s="6" t="s">
        <v>9</v>
      </c>
      <c r="E22" s="6" t="s">
        <v>6</v>
      </c>
    </row>
    <row r="23" spans="1:5" ht="15.75" customHeight="1">
      <c r="A23" s="5" t="s">
        <v>49</v>
      </c>
      <c r="B23" s="5" t="s">
        <v>50</v>
      </c>
      <c r="C23" s="6" t="s">
        <v>6</v>
      </c>
      <c r="D23" s="6" t="s">
        <v>9</v>
      </c>
      <c r="E23" s="6" t="s">
        <v>9</v>
      </c>
    </row>
    <row r="24" spans="1:5" ht="15.75" customHeight="1"/>
    <row r="25" spans="1:5" ht="15.75" customHeight="1"/>
    <row r="26" spans="1:5" ht="15.75" customHeight="1"/>
    <row r="27" spans="1:5" ht="15.75" customHeight="1"/>
    <row r="28" spans="1:5" ht="15.75" customHeight="1"/>
    <row r="29" spans="1:5" ht="15.75" customHeight="1"/>
    <row r="30" spans="1:5" ht="15.75" customHeight="1"/>
    <row r="31" spans="1:5" ht="15.75" customHeight="1"/>
    <row r="32" spans="1:5"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1">
    <dataValidation type="list" allowBlank="1" showErrorMessage="1" sqref="C2:E23" xr:uid="{00000000-0002-0000-0100-000000000000}">
      <formula1>"Yes,No"</formula1>
    </dataValidation>
  </dataValidation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G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10.5" customWidth="1"/>
    <col min="2" max="3" width="14.5" customWidth="1"/>
    <col min="4" max="4" width="24.1640625" customWidth="1"/>
    <col min="5" max="7" width="82.6640625" customWidth="1"/>
  </cols>
  <sheetData>
    <row r="1" spans="1:7" ht="15.75" customHeight="1">
      <c r="A1" s="10" t="s">
        <v>67</v>
      </c>
      <c r="B1" s="11" t="s">
        <v>68</v>
      </c>
      <c r="C1" s="11" t="s">
        <v>69</v>
      </c>
      <c r="D1" s="12" t="s">
        <v>70</v>
      </c>
      <c r="E1" s="10" t="s">
        <v>71</v>
      </c>
      <c r="F1" s="10" t="s">
        <v>72</v>
      </c>
      <c r="G1" s="12"/>
    </row>
    <row r="2" spans="1:7" ht="15.75" customHeight="1">
      <c r="A2" s="13" t="s">
        <v>73</v>
      </c>
      <c r="B2" s="14">
        <v>41.549090999999997</v>
      </c>
      <c r="C2" s="14">
        <v>19.725338000000001</v>
      </c>
      <c r="D2" s="13" t="s">
        <v>74</v>
      </c>
      <c r="E2" s="15"/>
      <c r="F2" s="15"/>
      <c r="G2" s="16"/>
    </row>
    <row r="3" spans="1:7" ht="15.75" customHeight="1">
      <c r="A3" s="13" t="s">
        <v>75</v>
      </c>
      <c r="B3" s="14">
        <v>35.096288000000001</v>
      </c>
      <c r="C3" s="14">
        <v>5.6467429999999998</v>
      </c>
      <c r="D3" s="13"/>
      <c r="E3" s="15"/>
      <c r="F3" s="15"/>
      <c r="G3" s="16"/>
    </row>
    <row r="4" spans="1:7" ht="15.75" customHeight="1">
      <c r="A4" s="13" t="s">
        <v>76</v>
      </c>
      <c r="B4" s="14">
        <v>35.532648999999999</v>
      </c>
      <c r="C4" s="14">
        <v>-0.27516000000000002</v>
      </c>
      <c r="D4" s="13"/>
      <c r="E4" s="15"/>
      <c r="F4" s="15"/>
      <c r="G4" s="16"/>
    </row>
    <row r="5" spans="1:7" ht="15.75" customHeight="1">
      <c r="A5" s="13" t="s">
        <v>77</v>
      </c>
      <c r="B5" s="14">
        <v>35.877318000000002</v>
      </c>
      <c r="C5" s="14">
        <v>4.4459010000000001</v>
      </c>
      <c r="D5" s="13"/>
      <c r="E5" s="15"/>
      <c r="F5" s="15"/>
      <c r="G5" s="16"/>
    </row>
    <row r="6" spans="1:7" ht="15.75" customHeight="1">
      <c r="A6" s="13" t="s">
        <v>78</v>
      </c>
      <c r="B6" s="14">
        <v>-12.342644</v>
      </c>
      <c r="C6" s="14">
        <v>13.581766</v>
      </c>
      <c r="D6" s="13"/>
      <c r="E6" s="15"/>
      <c r="F6" s="15"/>
      <c r="G6" s="16"/>
    </row>
    <row r="7" spans="1:7" ht="15.75" customHeight="1">
      <c r="A7" s="13" t="s">
        <v>79</v>
      </c>
      <c r="B7" s="14">
        <v>-36.982432000000003</v>
      </c>
      <c r="C7" s="14">
        <v>-60.243941999999997</v>
      </c>
      <c r="D7" s="13"/>
      <c r="E7" s="15"/>
      <c r="F7" s="15"/>
      <c r="G7" s="16"/>
    </row>
    <row r="8" spans="1:7" ht="15.75" customHeight="1">
      <c r="A8" s="13" t="s">
        <v>80</v>
      </c>
      <c r="B8" s="14">
        <v>-32.862442999999999</v>
      </c>
      <c r="C8" s="14">
        <v>-66.850896000000006</v>
      </c>
      <c r="D8" s="13"/>
      <c r="E8" s="15"/>
      <c r="F8" s="15"/>
      <c r="G8" s="16"/>
    </row>
    <row r="9" spans="1:7" ht="15.75" customHeight="1">
      <c r="A9" s="13" t="s">
        <v>81</v>
      </c>
      <c r="B9" s="14">
        <v>51.163851999999999</v>
      </c>
      <c r="C9" s="14">
        <v>3.7669169999999998</v>
      </c>
      <c r="D9" s="13"/>
      <c r="E9" s="15"/>
      <c r="F9" s="15"/>
      <c r="G9" s="16"/>
    </row>
    <row r="10" spans="1:7" ht="15.75" customHeight="1">
      <c r="A10" s="13" t="s">
        <v>82</v>
      </c>
      <c r="B10" s="14">
        <v>50.576126000000002</v>
      </c>
      <c r="C10" s="14">
        <v>3.442482</v>
      </c>
      <c r="D10" s="13"/>
      <c r="E10" s="15"/>
      <c r="F10" s="15"/>
      <c r="G10" s="16"/>
    </row>
    <row r="11" spans="1:7" ht="15.75" customHeight="1">
      <c r="A11" s="13" t="s">
        <v>83</v>
      </c>
      <c r="B11" s="14">
        <v>50.765227000000003</v>
      </c>
      <c r="C11" s="14">
        <v>5.6737260000000003</v>
      </c>
      <c r="D11" s="13"/>
      <c r="E11" s="15"/>
      <c r="F11" s="15"/>
      <c r="G11" s="13"/>
    </row>
    <row r="12" spans="1:7" ht="15.75" customHeight="1">
      <c r="A12" s="13" t="s">
        <v>84</v>
      </c>
      <c r="B12" s="14">
        <v>51.152206</v>
      </c>
      <c r="C12" s="14">
        <v>3.7869929999999998</v>
      </c>
      <c r="D12" s="13"/>
      <c r="E12" s="15"/>
      <c r="F12" s="15"/>
      <c r="G12" s="13"/>
    </row>
    <row r="13" spans="1:7" ht="15.75" customHeight="1">
      <c r="A13" s="13" t="s">
        <v>85</v>
      </c>
      <c r="B13" s="14">
        <v>-21.247315</v>
      </c>
      <c r="C13" s="14">
        <v>-65.207650000000001</v>
      </c>
      <c r="D13" s="13"/>
      <c r="E13" s="15"/>
      <c r="F13" s="17"/>
      <c r="G13" s="13"/>
    </row>
    <row r="14" spans="1:7" ht="15.75" customHeight="1">
      <c r="A14" s="13" t="s">
        <v>86</v>
      </c>
      <c r="B14" s="14">
        <v>-17.936150000000001</v>
      </c>
      <c r="C14" s="14">
        <v>-67.077067</v>
      </c>
      <c r="D14" s="13"/>
      <c r="E14" s="15"/>
      <c r="F14" s="17"/>
      <c r="G14" s="13"/>
    </row>
    <row r="15" spans="1:7" ht="15.75" customHeight="1">
      <c r="A15" s="13" t="s">
        <v>87</v>
      </c>
      <c r="B15" s="14">
        <v>-17.568653999999999</v>
      </c>
      <c r="C15" s="14">
        <v>-63.150660999999999</v>
      </c>
      <c r="D15" s="13"/>
      <c r="E15" s="15"/>
      <c r="F15" s="15"/>
      <c r="G15" s="13"/>
    </row>
    <row r="16" spans="1:7" ht="15.75" customHeight="1">
      <c r="A16" s="13" t="s">
        <v>88</v>
      </c>
      <c r="B16" s="14">
        <v>-16.647194110000001</v>
      </c>
      <c r="C16" s="14">
        <v>-68.316933950000006</v>
      </c>
      <c r="D16" s="13"/>
      <c r="E16" s="15"/>
      <c r="F16" s="15"/>
      <c r="G16" s="13"/>
    </row>
    <row r="17" spans="1:7" ht="15.75" customHeight="1">
      <c r="A17" s="13" t="s">
        <v>89</v>
      </c>
      <c r="B17" s="14">
        <v>-18.951114</v>
      </c>
      <c r="C17" s="14">
        <v>-58.278027999999999</v>
      </c>
      <c r="D17" s="13" t="s">
        <v>90</v>
      </c>
      <c r="E17" s="15"/>
      <c r="F17" s="15"/>
      <c r="G17" s="13"/>
    </row>
    <row r="18" spans="1:7" ht="15.75" customHeight="1">
      <c r="A18" s="13" t="s">
        <v>91</v>
      </c>
      <c r="B18" s="14">
        <v>-19.513164</v>
      </c>
      <c r="C18" s="14">
        <v>-44.276622000000003</v>
      </c>
      <c r="D18" s="13" t="s">
        <v>74</v>
      </c>
      <c r="E18" s="15"/>
      <c r="F18" s="15"/>
      <c r="G18" s="13"/>
    </row>
    <row r="19" spans="1:7" ht="15.75" customHeight="1">
      <c r="A19" s="13" t="s">
        <v>92</v>
      </c>
      <c r="B19" s="14">
        <v>-7.4774989999999999</v>
      </c>
      <c r="C19" s="14">
        <v>-34.844647999999999</v>
      </c>
      <c r="D19" s="13" t="s">
        <v>74</v>
      </c>
      <c r="E19" s="15"/>
      <c r="F19" s="15"/>
      <c r="G19" s="13"/>
    </row>
    <row r="20" spans="1:7" ht="15.75" customHeight="1">
      <c r="A20" s="13" t="s">
        <v>93</v>
      </c>
      <c r="B20" s="14">
        <v>-20.729126999999998</v>
      </c>
      <c r="C20" s="14">
        <v>-41.128700000000002</v>
      </c>
      <c r="D20" s="13" t="s">
        <v>94</v>
      </c>
      <c r="E20" s="15"/>
      <c r="F20" s="15"/>
      <c r="G20" s="13"/>
    </row>
    <row r="21" spans="1:7" ht="15.75" customHeight="1">
      <c r="A21" s="13" t="s">
        <v>95</v>
      </c>
      <c r="B21" s="14">
        <v>-26.81866978</v>
      </c>
      <c r="C21" s="14">
        <v>-49.156975529999997</v>
      </c>
      <c r="D21" s="13" t="s">
        <v>74</v>
      </c>
      <c r="E21" s="15"/>
      <c r="F21" s="15"/>
      <c r="G21" s="13"/>
    </row>
    <row r="22" spans="1:7" ht="15.75" customHeight="1">
      <c r="A22" s="13" t="s">
        <v>96</v>
      </c>
      <c r="B22" s="14">
        <v>-24.669459</v>
      </c>
      <c r="C22" s="14">
        <v>-48.979959000000001</v>
      </c>
      <c r="D22" s="13" t="s">
        <v>90</v>
      </c>
      <c r="E22" s="15"/>
      <c r="F22" s="15"/>
      <c r="G22" s="13"/>
    </row>
    <row r="23" spans="1:7" ht="15.75" customHeight="1">
      <c r="A23" s="13" t="s">
        <v>97</v>
      </c>
      <c r="B23" s="14">
        <v>5.0123329999999999</v>
      </c>
      <c r="C23" s="14">
        <v>115.064836</v>
      </c>
      <c r="D23" s="13" t="s">
        <v>74</v>
      </c>
      <c r="E23" s="15" t="s">
        <v>98</v>
      </c>
      <c r="F23" s="15"/>
      <c r="G23" s="13"/>
    </row>
    <row r="24" spans="1:7" ht="15.75" customHeight="1">
      <c r="A24" s="13" t="s">
        <v>99</v>
      </c>
      <c r="B24" s="14">
        <v>4.0689568659999997</v>
      </c>
      <c r="C24" s="14">
        <v>9.6990825740000002</v>
      </c>
      <c r="D24" s="13" t="s">
        <v>100</v>
      </c>
      <c r="E24" s="15"/>
      <c r="F24" s="15"/>
      <c r="G24" s="13"/>
    </row>
    <row r="25" spans="1:7" ht="15.75" customHeight="1">
      <c r="A25" s="13" t="s">
        <v>101</v>
      </c>
      <c r="B25" s="14">
        <v>51.060709000000003</v>
      </c>
      <c r="C25" s="14">
        <v>-115.171522</v>
      </c>
      <c r="D25" s="13" t="s">
        <v>74</v>
      </c>
      <c r="E25" s="15"/>
      <c r="F25" s="15"/>
      <c r="G25" s="13"/>
    </row>
    <row r="26" spans="1:7" ht="15.75" customHeight="1">
      <c r="A26" s="13" t="s">
        <v>102</v>
      </c>
      <c r="B26" s="14">
        <v>21.331892</v>
      </c>
      <c r="C26" s="14">
        <v>110.30319900000001</v>
      </c>
      <c r="D26" s="13" t="s">
        <v>74</v>
      </c>
      <c r="E26" s="15" t="s">
        <v>98</v>
      </c>
      <c r="F26" s="15"/>
      <c r="G26" s="13"/>
    </row>
    <row r="27" spans="1:7" ht="15.75" customHeight="1">
      <c r="A27" s="13" t="s">
        <v>103</v>
      </c>
      <c r="B27" s="14">
        <v>21.690076000000001</v>
      </c>
      <c r="C27" s="14">
        <v>110.83720700000001</v>
      </c>
      <c r="D27" s="13" t="s">
        <v>104</v>
      </c>
      <c r="E27" s="15"/>
      <c r="F27" s="15"/>
      <c r="G27" s="13"/>
    </row>
    <row r="28" spans="1:7" ht="15.75" customHeight="1">
      <c r="A28" s="13" t="s">
        <v>105</v>
      </c>
      <c r="B28" s="14">
        <v>22.215126999999999</v>
      </c>
      <c r="C28" s="14">
        <v>113.099766</v>
      </c>
      <c r="D28" s="13" t="s">
        <v>74</v>
      </c>
      <c r="E28" s="15" t="s">
        <v>98</v>
      </c>
      <c r="F28" s="15"/>
      <c r="G28" s="13"/>
    </row>
    <row r="29" spans="1:7" ht="15.75" customHeight="1">
      <c r="A29" s="13" t="s">
        <v>106</v>
      </c>
      <c r="B29" s="14">
        <v>22.709022000000001</v>
      </c>
      <c r="C29" s="14">
        <v>109.805221</v>
      </c>
      <c r="D29" s="13" t="s">
        <v>74</v>
      </c>
      <c r="E29" s="15"/>
      <c r="F29" s="15"/>
      <c r="G29" s="13"/>
    </row>
    <row r="30" spans="1:7" ht="15.75" customHeight="1">
      <c r="A30" s="13" t="s">
        <v>107</v>
      </c>
      <c r="B30" s="14">
        <v>22.766407000000001</v>
      </c>
      <c r="C30" s="14">
        <v>110.420957</v>
      </c>
      <c r="D30" s="13" t="s">
        <v>74</v>
      </c>
      <c r="E30" s="15"/>
      <c r="F30" s="15"/>
      <c r="G30" s="13"/>
    </row>
    <row r="31" spans="1:7" ht="15.75" customHeight="1">
      <c r="A31" s="13" t="s">
        <v>108</v>
      </c>
      <c r="B31" s="14">
        <v>23.126318000000001</v>
      </c>
      <c r="C31" s="14">
        <v>107.657118</v>
      </c>
      <c r="D31" s="13" t="s">
        <v>74</v>
      </c>
      <c r="E31" s="15"/>
      <c r="F31" s="15"/>
      <c r="G31" s="13"/>
    </row>
    <row r="32" spans="1:7" ht="15.75" customHeight="1">
      <c r="A32" s="13" t="s">
        <v>109</v>
      </c>
      <c r="B32" s="14">
        <v>24.206132</v>
      </c>
      <c r="C32" s="14">
        <v>106.602861</v>
      </c>
      <c r="D32" s="13" t="s">
        <v>94</v>
      </c>
      <c r="E32" s="15"/>
      <c r="F32" s="15"/>
      <c r="G32" s="13"/>
    </row>
    <row r="33" spans="1:7" ht="15.75" customHeight="1">
      <c r="A33" s="13" t="s">
        <v>110</v>
      </c>
      <c r="B33" s="14">
        <v>24.268659</v>
      </c>
      <c r="C33" s="14">
        <v>113.415031</v>
      </c>
      <c r="D33" s="13" t="s">
        <v>74</v>
      </c>
      <c r="E33" s="15"/>
      <c r="F33" s="15"/>
      <c r="G33" s="13"/>
    </row>
    <row r="34" spans="1:7" ht="15.75" customHeight="1">
      <c r="A34" s="13" t="s">
        <v>111</v>
      </c>
      <c r="B34" s="14">
        <v>25.456230000000001</v>
      </c>
      <c r="C34" s="14">
        <v>114.889669</v>
      </c>
      <c r="D34" s="13" t="s">
        <v>74</v>
      </c>
      <c r="E34" s="15"/>
      <c r="F34" s="15"/>
      <c r="G34" s="13"/>
    </row>
    <row r="35" spans="1:7" ht="15.75" customHeight="1">
      <c r="A35" s="13" t="s">
        <v>112</v>
      </c>
      <c r="B35" s="14">
        <v>25.636225</v>
      </c>
      <c r="C35" s="14">
        <v>110.658047</v>
      </c>
      <c r="D35" s="13" t="s">
        <v>74</v>
      </c>
      <c r="E35" s="15"/>
      <c r="F35" s="15"/>
      <c r="G35" s="13"/>
    </row>
    <row r="36" spans="1:7" ht="15.75" customHeight="1">
      <c r="A36" s="13" t="s">
        <v>113</v>
      </c>
      <c r="B36" s="14">
        <v>27.673946999999998</v>
      </c>
      <c r="C36" s="14">
        <v>111.866676</v>
      </c>
      <c r="D36" s="13" t="s">
        <v>74</v>
      </c>
      <c r="E36" s="15"/>
      <c r="F36" s="15"/>
      <c r="G36" s="13"/>
    </row>
    <row r="37" spans="1:7" ht="15.75" customHeight="1">
      <c r="A37" s="13" t="s">
        <v>114</v>
      </c>
      <c r="B37" s="14">
        <v>27.834026999999999</v>
      </c>
      <c r="C37" s="14">
        <v>111.172324</v>
      </c>
      <c r="D37" s="13" t="s">
        <v>74</v>
      </c>
      <c r="E37" s="15"/>
      <c r="F37" s="15"/>
      <c r="G37" s="13"/>
    </row>
    <row r="38" spans="1:7" ht="15.75" customHeight="1">
      <c r="A38" s="13" t="s">
        <v>115</v>
      </c>
      <c r="B38" s="14">
        <v>27.859691000000002</v>
      </c>
      <c r="C38" s="14">
        <v>114.74761100000001</v>
      </c>
      <c r="D38" s="13" t="s">
        <v>74</v>
      </c>
      <c r="E38" s="15"/>
      <c r="F38" s="15"/>
      <c r="G38" s="13"/>
    </row>
    <row r="39" spans="1:7" ht="15.75" customHeight="1">
      <c r="A39" s="13" t="s">
        <v>116</v>
      </c>
      <c r="B39" s="14">
        <v>28.161762</v>
      </c>
      <c r="C39" s="14">
        <v>121.095623</v>
      </c>
      <c r="D39" s="13" t="s">
        <v>74</v>
      </c>
      <c r="E39" s="15" t="s">
        <v>98</v>
      </c>
      <c r="F39" s="15"/>
      <c r="G39" s="13"/>
    </row>
    <row r="40" spans="1:7" ht="15.75" customHeight="1">
      <c r="A40" s="13" t="s">
        <v>117</v>
      </c>
      <c r="B40" s="14">
        <v>28.216826000000001</v>
      </c>
      <c r="C40" s="14">
        <v>111.66077199999999</v>
      </c>
      <c r="D40" s="13" t="s">
        <v>74</v>
      </c>
      <c r="E40" s="15"/>
      <c r="F40" s="15"/>
      <c r="G40" s="13"/>
    </row>
    <row r="41" spans="1:7" ht="15.75" customHeight="1">
      <c r="A41" s="13" t="s">
        <v>118</v>
      </c>
      <c r="B41" s="14">
        <v>28.301628000000001</v>
      </c>
      <c r="C41" s="14">
        <v>116.445885</v>
      </c>
      <c r="D41" s="13" t="s">
        <v>74</v>
      </c>
      <c r="E41" s="15"/>
      <c r="F41" s="15"/>
      <c r="G41" s="13"/>
    </row>
    <row r="42" spans="1:7" ht="15.75" customHeight="1">
      <c r="A42" s="13" t="s">
        <v>119</v>
      </c>
      <c r="B42" s="14">
        <v>28.492576</v>
      </c>
      <c r="C42" s="14">
        <v>115.951121</v>
      </c>
      <c r="D42" s="13" t="s">
        <v>74</v>
      </c>
      <c r="E42" s="15" t="s">
        <v>98</v>
      </c>
      <c r="F42" s="15"/>
      <c r="G42" s="13"/>
    </row>
    <row r="43" spans="1:7" ht="15.75" customHeight="1">
      <c r="A43" s="13" t="s">
        <v>120</v>
      </c>
      <c r="B43" s="14">
        <v>28.833796</v>
      </c>
      <c r="C43" s="14">
        <v>115.958428</v>
      </c>
      <c r="D43" s="13" t="s">
        <v>74</v>
      </c>
      <c r="E43" s="15" t="s">
        <v>98</v>
      </c>
      <c r="F43" s="15"/>
      <c r="G43" s="13"/>
    </row>
    <row r="44" spans="1:7" ht="15.75" customHeight="1">
      <c r="A44" s="13" t="s">
        <v>121</v>
      </c>
      <c r="B44" s="14">
        <v>29.334240000000001</v>
      </c>
      <c r="C44" s="14">
        <v>119.05024400000001</v>
      </c>
      <c r="D44" s="13"/>
      <c r="E44" s="15"/>
      <c r="F44" s="15"/>
      <c r="G44" s="13"/>
    </row>
    <row r="45" spans="1:7" ht="15.75" customHeight="1">
      <c r="A45" s="13" t="s">
        <v>122</v>
      </c>
      <c r="B45" s="14">
        <v>29.489809999999999</v>
      </c>
      <c r="C45" s="14">
        <v>121.504058</v>
      </c>
      <c r="D45" s="13"/>
      <c r="E45" s="15"/>
      <c r="F45" s="15"/>
      <c r="G45" s="13"/>
    </row>
    <row r="46" spans="1:7" ht="15.75" customHeight="1">
      <c r="A46" s="13" t="s">
        <v>123</v>
      </c>
      <c r="B46" s="14">
        <v>29.50057</v>
      </c>
      <c r="C46" s="14">
        <v>121.65259500000001</v>
      </c>
      <c r="D46" s="13"/>
      <c r="E46" s="15"/>
      <c r="F46" s="15"/>
      <c r="G46" s="13"/>
    </row>
    <row r="47" spans="1:7" ht="15.75" customHeight="1">
      <c r="A47" s="13" t="s">
        <v>124</v>
      </c>
      <c r="B47" s="14">
        <v>29.605146000000001</v>
      </c>
      <c r="C47" s="14">
        <v>116.124686</v>
      </c>
      <c r="D47" s="13"/>
      <c r="E47" s="15"/>
      <c r="F47" s="15"/>
      <c r="G47" s="13"/>
    </row>
    <row r="48" spans="1:7" ht="15.75" customHeight="1">
      <c r="A48" s="13" t="s">
        <v>125</v>
      </c>
      <c r="B48" s="14">
        <v>29.907603999999999</v>
      </c>
      <c r="C48" s="14">
        <v>118.47323400000001</v>
      </c>
      <c r="D48" s="13"/>
      <c r="E48" s="15"/>
      <c r="F48" s="15"/>
      <c r="G48" s="13"/>
    </row>
    <row r="49" spans="1:7" ht="15.75" customHeight="1">
      <c r="A49" s="13" t="s">
        <v>126</v>
      </c>
      <c r="B49" s="14">
        <v>29.931804</v>
      </c>
      <c r="C49" s="14">
        <v>121.855355</v>
      </c>
      <c r="D49" s="13"/>
      <c r="E49" s="15"/>
      <c r="F49" s="15"/>
      <c r="G49" s="13"/>
    </row>
    <row r="50" spans="1:7" ht="15.75" customHeight="1">
      <c r="A50" s="13" t="s">
        <v>127</v>
      </c>
      <c r="B50" s="14">
        <v>30.010728</v>
      </c>
      <c r="C50" s="14">
        <v>120.804755</v>
      </c>
      <c r="D50" s="13"/>
      <c r="E50" s="15"/>
      <c r="F50" s="15"/>
      <c r="G50" s="13"/>
    </row>
    <row r="51" spans="1:7" ht="15.75" customHeight="1">
      <c r="A51" s="13" t="s">
        <v>128</v>
      </c>
      <c r="B51" s="14">
        <v>31.355912</v>
      </c>
      <c r="C51" s="14">
        <v>121.51706799999999</v>
      </c>
      <c r="D51" s="13"/>
      <c r="E51" s="15"/>
      <c r="F51" s="15"/>
      <c r="G51" s="13"/>
    </row>
    <row r="52" spans="1:7" ht="15.75" customHeight="1">
      <c r="A52" s="13" t="s">
        <v>129</v>
      </c>
      <c r="B52" s="14">
        <v>31.479261000000001</v>
      </c>
      <c r="C52" s="14">
        <v>121.213155</v>
      </c>
      <c r="D52" s="13"/>
      <c r="E52" s="15"/>
      <c r="F52" s="15"/>
      <c r="G52" s="13"/>
    </row>
    <row r="53" spans="1:7" ht="15.75" customHeight="1">
      <c r="A53" s="13" t="s">
        <v>130</v>
      </c>
      <c r="B53" s="14">
        <v>31.748598999999999</v>
      </c>
      <c r="C53" s="14">
        <v>116.33138599999999</v>
      </c>
      <c r="D53" s="13"/>
      <c r="E53" s="15"/>
      <c r="F53" s="15"/>
      <c r="G53" s="13"/>
    </row>
    <row r="54" spans="1:7" ht="15.75" customHeight="1">
      <c r="A54" s="13" t="s">
        <v>131</v>
      </c>
      <c r="B54" s="14">
        <v>31.767859999999999</v>
      </c>
      <c r="C54" s="14">
        <v>118.491851</v>
      </c>
      <c r="D54" s="13"/>
      <c r="E54" s="15"/>
      <c r="F54" s="15"/>
      <c r="G54" s="13"/>
    </row>
    <row r="55" spans="1:7" ht="15.75" customHeight="1">
      <c r="A55" s="13" t="s">
        <v>132</v>
      </c>
      <c r="B55" s="14">
        <v>31.789149999999999</v>
      </c>
      <c r="C55" s="14">
        <v>121.10200500000001</v>
      </c>
      <c r="D55" s="13"/>
      <c r="E55" s="15"/>
      <c r="F55" s="15"/>
      <c r="G55" s="13"/>
    </row>
    <row r="56" spans="1:7" ht="15.75" customHeight="1">
      <c r="A56" s="13" t="s">
        <v>133</v>
      </c>
      <c r="B56" s="14">
        <v>32.004975000000002</v>
      </c>
      <c r="C56" s="14">
        <v>117.248183</v>
      </c>
      <c r="D56" s="13"/>
      <c r="E56" s="15"/>
      <c r="F56" s="15"/>
      <c r="G56" s="13"/>
    </row>
    <row r="57" spans="1:7" ht="15.75" customHeight="1">
      <c r="A57" s="13" t="s">
        <v>134</v>
      </c>
      <c r="B57" s="14">
        <v>32.317452000000003</v>
      </c>
      <c r="C57" s="14">
        <v>119.82548300000001</v>
      </c>
      <c r="D57" s="13"/>
      <c r="E57" s="15"/>
      <c r="F57" s="15"/>
      <c r="G57" s="13"/>
    </row>
    <row r="58" spans="1:7" ht="15.75" customHeight="1">
      <c r="A58" s="13" t="s">
        <v>135</v>
      </c>
      <c r="B58" s="14">
        <v>32.695577</v>
      </c>
      <c r="C58" s="14">
        <v>116.74814600000001</v>
      </c>
      <c r="D58" s="13"/>
      <c r="E58" s="15"/>
      <c r="F58" s="15"/>
      <c r="G58" s="13"/>
    </row>
    <row r="59" spans="1:7" ht="15.75" customHeight="1">
      <c r="A59" s="13" t="s">
        <v>136</v>
      </c>
      <c r="B59" s="14">
        <v>32.923637999999997</v>
      </c>
      <c r="C59" s="14">
        <v>117.439757</v>
      </c>
      <c r="D59" s="13"/>
      <c r="E59" s="15"/>
      <c r="F59" s="15"/>
      <c r="G59" s="13"/>
    </row>
    <row r="60" spans="1:7" ht="15.75" customHeight="1">
      <c r="A60" s="13" t="s">
        <v>137</v>
      </c>
      <c r="B60" s="14">
        <v>33.417668999999997</v>
      </c>
      <c r="C60" s="14">
        <v>119.04240799999999</v>
      </c>
      <c r="D60" s="13"/>
      <c r="E60" s="15"/>
      <c r="F60" s="15"/>
      <c r="G60" s="13"/>
    </row>
    <row r="61" spans="1:7" ht="15.75" customHeight="1">
      <c r="A61" s="13" t="s">
        <v>138</v>
      </c>
      <c r="B61" s="14">
        <v>33.596742999999996</v>
      </c>
      <c r="C61" s="14">
        <v>118.966544</v>
      </c>
      <c r="D61" s="13"/>
      <c r="E61" s="15"/>
      <c r="F61" s="15"/>
      <c r="G61" s="13"/>
    </row>
    <row r="62" spans="1:7" ht="15.75" customHeight="1">
      <c r="A62" s="13" t="s">
        <v>139</v>
      </c>
      <c r="B62" s="14">
        <v>35.614648000000003</v>
      </c>
      <c r="C62" s="14">
        <v>117.44290700000001</v>
      </c>
      <c r="D62" s="13"/>
      <c r="E62" s="15"/>
      <c r="F62" s="15"/>
      <c r="G62" s="13"/>
    </row>
    <row r="63" spans="1:7" ht="15.75" customHeight="1">
      <c r="A63" s="13" t="s">
        <v>140</v>
      </c>
      <c r="B63" s="14">
        <v>28.618065999999999</v>
      </c>
      <c r="C63" s="14">
        <v>115.96410899999999</v>
      </c>
      <c r="D63" s="13"/>
      <c r="E63" s="15"/>
      <c r="F63" s="15"/>
      <c r="G63" s="13"/>
    </row>
    <row r="64" spans="1:7" ht="15.75" customHeight="1">
      <c r="A64" s="13" t="s">
        <v>141</v>
      </c>
      <c r="B64" s="14">
        <v>29.810669000000001</v>
      </c>
      <c r="C64" s="14">
        <v>115.58005199999999</v>
      </c>
      <c r="D64" s="13"/>
      <c r="E64" s="15"/>
      <c r="F64" s="15"/>
      <c r="G64" s="13"/>
    </row>
    <row r="65" spans="1:7" ht="15.75" customHeight="1">
      <c r="A65" s="13" t="s">
        <v>142</v>
      </c>
      <c r="B65" s="14">
        <v>29.917936000000001</v>
      </c>
      <c r="C65" s="14">
        <v>115.42094899999999</v>
      </c>
      <c r="D65" s="13"/>
      <c r="E65" s="15"/>
      <c r="F65" s="15"/>
      <c r="G65" s="13"/>
    </row>
    <row r="66" spans="1:7" ht="15.75" customHeight="1">
      <c r="A66" s="13" t="s">
        <v>143</v>
      </c>
      <c r="B66" s="14">
        <v>30.273755999999999</v>
      </c>
      <c r="C66" s="14">
        <v>114.32872999999999</v>
      </c>
      <c r="D66" s="13"/>
      <c r="E66" s="15"/>
      <c r="F66" s="15"/>
      <c r="G66" s="13"/>
    </row>
    <row r="67" spans="1:7" ht="15.75" customHeight="1">
      <c r="A67" s="13" t="s">
        <v>144</v>
      </c>
      <c r="B67" s="14">
        <v>30.602160000000001</v>
      </c>
      <c r="C67" s="14">
        <v>114.138749</v>
      </c>
      <c r="D67" s="13"/>
      <c r="E67" s="15"/>
      <c r="F67" s="15"/>
      <c r="G67" s="13"/>
    </row>
    <row r="68" spans="1:7" ht="15.75" customHeight="1">
      <c r="A68" s="13" t="s">
        <v>145</v>
      </c>
      <c r="B68" s="14">
        <v>30.976399000000001</v>
      </c>
      <c r="C68" s="14">
        <v>103.90838100000001</v>
      </c>
      <c r="D68" s="13"/>
      <c r="E68" s="15"/>
      <c r="F68" s="15"/>
      <c r="G68" s="13"/>
    </row>
    <row r="69" spans="1:7" ht="15.75" customHeight="1">
      <c r="A69" s="13" t="s">
        <v>146</v>
      </c>
      <c r="B69" s="14">
        <v>32.268447999999999</v>
      </c>
      <c r="C69" s="14">
        <v>119.41129100000001</v>
      </c>
      <c r="D69" s="13"/>
      <c r="E69" s="15"/>
      <c r="F69" s="15"/>
      <c r="G69" s="13"/>
    </row>
    <row r="70" spans="1:7" ht="15.75" customHeight="1">
      <c r="A70" s="13" t="s">
        <v>147</v>
      </c>
      <c r="B70" s="14">
        <v>19.235544000000001</v>
      </c>
      <c r="C70" s="14">
        <v>108.999663</v>
      </c>
      <c r="D70" s="13"/>
      <c r="E70" s="15"/>
      <c r="F70" s="15"/>
      <c r="G70" s="13"/>
    </row>
    <row r="71" spans="1:7" ht="15.75" customHeight="1">
      <c r="A71" s="13" t="s">
        <v>148</v>
      </c>
      <c r="B71" s="14">
        <v>22.742819000000001</v>
      </c>
      <c r="C71" s="14">
        <v>111.732139</v>
      </c>
      <c r="D71" s="13"/>
      <c r="E71" s="15"/>
      <c r="F71" s="15"/>
      <c r="G71" s="13"/>
    </row>
    <row r="72" spans="1:7" ht="15.75" customHeight="1">
      <c r="A72" s="13" t="s">
        <v>149</v>
      </c>
      <c r="B72" s="14">
        <v>23.053386</v>
      </c>
      <c r="C72" s="14">
        <v>111.998378</v>
      </c>
      <c r="D72" s="13"/>
      <c r="E72" s="15"/>
      <c r="F72" s="15"/>
      <c r="G72" s="13"/>
    </row>
    <row r="73" spans="1:7" ht="15.75" customHeight="1">
      <c r="A73" s="13" t="s">
        <v>150</v>
      </c>
      <c r="B73" s="14">
        <v>25.751919000000001</v>
      </c>
      <c r="C73" s="14">
        <v>112.774096</v>
      </c>
      <c r="D73" s="13"/>
      <c r="E73" s="15"/>
      <c r="F73" s="15"/>
      <c r="G73" s="13"/>
    </row>
    <row r="74" spans="1:7" ht="15.75" customHeight="1">
      <c r="A74" s="13" t="s">
        <v>151</v>
      </c>
      <c r="B74" s="14">
        <v>25.844446000000001</v>
      </c>
      <c r="C74" s="14">
        <v>115.865441</v>
      </c>
      <c r="D74" s="13"/>
      <c r="E74" s="15"/>
      <c r="F74" s="15"/>
      <c r="G74" s="13"/>
    </row>
    <row r="75" spans="1:7" ht="15.75" customHeight="1">
      <c r="A75" s="13" t="s">
        <v>152</v>
      </c>
      <c r="B75" s="14">
        <v>25.959229000000001</v>
      </c>
      <c r="C75" s="14">
        <v>113.238784</v>
      </c>
      <c r="D75" s="13"/>
      <c r="E75" s="15"/>
      <c r="F75" s="15"/>
      <c r="G75" s="13"/>
    </row>
    <row r="76" spans="1:7" ht="15.75" customHeight="1">
      <c r="A76" s="13" t="s">
        <v>153</v>
      </c>
      <c r="B76" s="14">
        <v>26.340873999999999</v>
      </c>
      <c r="C76" s="14">
        <v>112.811689</v>
      </c>
      <c r="D76" s="13"/>
      <c r="E76" s="15"/>
      <c r="F76" s="15"/>
      <c r="G76" s="13"/>
    </row>
    <row r="77" spans="1:7" ht="15.75" customHeight="1">
      <c r="A77" s="13" t="s">
        <v>154</v>
      </c>
      <c r="B77" s="14">
        <v>27.697284</v>
      </c>
      <c r="C77" s="14">
        <v>113.825503</v>
      </c>
      <c r="D77" s="13"/>
      <c r="E77" s="15"/>
      <c r="F77" s="15"/>
      <c r="G77" s="13"/>
    </row>
    <row r="78" spans="1:7" ht="15.75" customHeight="1">
      <c r="A78" s="13" t="s">
        <v>155</v>
      </c>
      <c r="B78" s="14">
        <v>27.963996999999999</v>
      </c>
      <c r="C78" s="14">
        <v>113.216266</v>
      </c>
      <c r="D78" s="13"/>
      <c r="E78" s="15"/>
      <c r="F78" s="15"/>
      <c r="G78" s="13"/>
    </row>
    <row r="79" spans="1:7" ht="15.75" customHeight="1">
      <c r="A79" s="13" t="s">
        <v>156</v>
      </c>
      <c r="B79" s="14">
        <v>27.983792999999999</v>
      </c>
      <c r="C79" s="14">
        <v>112.84705599999999</v>
      </c>
      <c r="D79" s="13"/>
      <c r="E79" s="15"/>
      <c r="F79" s="15"/>
      <c r="G79" s="13"/>
    </row>
    <row r="80" spans="1:7" ht="15.75" customHeight="1">
      <c r="A80" s="13" t="s">
        <v>157</v>
      </c>
      <c r="B80" s="14">
        <v>28.264659000000002</v>
      </c>
      <c r="C80" s="14">
        <v>117.14525500000001</v>
      </c>
      <c r="D80" s="13"/>
      <c r="E80" s="15"/>
      <c r="F80" s="15"/>
      <c r="G80" s="13"/>
    </row>
    <row r="81" spans="1:7" ht="15.75" customHeight="1">
      <c r="A81" s="13" t="s">
        <v>158</v>
      </c>
      <c r="B81" s="14">
        <v>28.941969</v>
      </c>
      <c r="C81" s="14">
        <v>118.49198199999999</v>
      </c>
      <c r="D81" s="13"/>
      <c r="E81" s="15"/>
      <c r="F81" s="15"/>
      <c r="G81" s="13"/>
    </row>
    <row r="82" spans="1:7" ht="15.75" customHeight="1">
      <c r="A82" s="13" t="s">
        <v>159</v>
      </c>
      <c r="B82" s="14">
        <v>29.311703000000001</v>
      </c>
      <c r="C82" s="14">
        <v>111.315189</v>
      </c>
      <c r="D82" s="13"/>
      <c r="E82" s="15"/>
      <c r="F82" s="15"/>
      <c r="G82" s="13"/>
    </row>
    <row r="83" spans="1:7" ht="15.75" customHeight="1">
      <c r="A83" s="13" t="s">
        <v>160</v>
      </c>
      <c r="B83" s="14">
        <v>29.679576000000001</v>
      </c>
      <c r="C83" s="14">
        <v>118.237402</v>
      </c>
      <c r="D83" s="13"/>
      <c r="E83" s="15"/>
      <c r="F83" s="15"/>
      <c r="G83" s="13"/>
    </row>
    <row r="84" spans="1:7" ht="15.75" customHeight="1">
      <c r="A84" s="13" t="s">
        <v>161</v>
      </c>
      <c r="B84" s="14">
        <v>29.814858000000001</v>
      </c>
      <c r="C84" s="14">
        <v>120.347015</v>
      </c>
      <c r="D84" s="13"/>
      <c r="E84" s="15"/>
      <c r="F84" s="15"/>
      <c r="G84" s="13"/>
    </row>
    <row r="85" spans="1:7" ht="15.75" customHeight="1">
      <c r="A85" s="13" t="s">
        <v>162</v>
      </c>
      <c r="B85" s="14">
        <v>29.827321000000001</v>
      </c>
      <c r="C85" s="14">
        <v>119.686369</v>
      </c>
      <c r="D85" s="13"/>
      <c r="E85" s="15"/>
      <c r="F85" s="15"/>
      <c r="G85" s="13"/>
    </row>
    <row r="86" spans="1:7" ht="15.75" customHeight="1">
      <c r="A86" s="13" t="s">
        <v>163</v>
      </c>
      <c r="B86" s="14">
        <v>29.875153000000001</v>
      </c>
      <c r="C86" s="14">
        <v>119.742454</v>
      </c>
      <c r="D86" s="13"/>
      <c r="E86" s="15"/>
      <c r="F86" s="15"/>
      <c r="G86" s="13"/>
    </row>
    <row r="87" spans="1:7" ht="15.75" customHeight="1">
      <c r="A87" s="13" t="s">
        <v>164</v>
      </c>
      <c r="B87" s="14">
        <v>30.148734000000001</v>
      </c>
      <c r="C87" s="14">
        <v>121.214294</v>
      </c>
      <c r="D87" s="13"/>
      <c r="E87" s="15"/>
      <c r="F87" s="15"/>
      <c r="G87" s="13"/>
    </row>
    <row r="88" spans="1:7" ht="15.75" customHeight="1">
      <c r="A88" s="13" t="s">
        <v>165</v>
      </c>
      <c r="B88" s="14">
        <v>30.559767999999998</v>
      </c>
      <c r="C88" s="14">
        <v>120.09114</v>
      </c>
      <c r="D88" s="13"/>
      <c r="E88" s="15"/>
      <c r="F88" s="15"/>
      <c r="G88" s="13"/>
    </row>
    <row r="89" spans="1:7" ht="15.75" customHeight="1">
      <c r="A89" s="13" t="s">
        <v>166</v>
      </c>
      <c r="B89" s="14">
        <v>30.581060999999998</v>
      </c>
      <c r="C89" s="14">
        <v>120.189699</v>
      </c>
      <c r="D89" s="13"/>
      <c r="E89" s="15"/>
      <c r="F89" s="15"/>
      <c r="G89" s="13"/>
    </row>
    <row r="90" spans="1:7" ht="15.75" customHeight="1">
      <c r="A90" s="13" t="s">
        <v>167</v>
      </c>
      <c r="B90" s="14">
        <v>30.633486999999999</v>
      </c>
      <c r="C90" s="14">
        <v>120.234028</v>
      </c>
      <c r="D90" s="13"/>
      <c r="E90" s="15"/>
      <c r="F90" s="15"/>
      <c r="G90" s="13"/>
    </row>
    <row r="91" spans="1:7" ht="15.75" customHeight="1">
      <c r="A91" s="13" t="s">
        <v>168</v>
      </c>
      <c r="B91" s="14">
        <v>30.648885</v>
      </c>
      <c r="C91" s="14">
        <v>120.366445</v>
      </c>
      <c r="D91" s="13"/>
      <c r="E91" s="15"/>
      <c r="F91" s="15"/>
      <c r="G91" s="13"/>
    </row>
    <row r="92" spans="1:7" ht="15.75" customHeight="1">
      <c r="A92" s="13" t="s">
        <v>169</v>
      </c>
      <c r="B92" s="14">
        <v>30.971</v>
      </c>
      <c r="C92" s="14">
        <v>120.77461700000001</v>
      </c>
      <c r="D92" s="13"/>
      <c r="E92" s="15"/>
      <c r="F92" s="15"/>
      <c r="G92" s="13"/>
    </row>
    <row r="93" spans="1:7" ht="15.75" customHeight="1">
      <c r="A93" s="13" t="s">
        <v>170</v>
      </c>
      <c r="B93" s="14">
        <v>31.091000999999999</v>
      </c>
      <c r="C93" s="14">
        <v>119.68622000000001</v>
      </c>
      <c r="D93" s="13"/>
      <c r="E93" s="15"/>
      <c r="F93" s="15"/>
      <c r="G93" s="13"/>
    </row>
    <row r="94" spans="1:7" ht="15.75" customHeight="1">
      <c r="A94" s="13" t="s">
        <v>171</v>
      </c>
      <c r="B94" s="14">
        <v>31.109304000000002</v>
      </c>
      <c r="C94" s="14">
        <v>119.721986</v>
      </c>
      <c r="D94" s="13"/>
      <c r="E94" s="15"/>
      <c r="F94" s="15"/>
      <c r="G94" s="13"/>
    </row>
    <row r="95" spans="1:7" ht="15.75" customHeight="1">
      <c r="A95" s="13" t="s">
        <v>172</v>
      </c>
      <c r="B95" s="14">
        <v>31.518947000000001</v>
      </c>
      <c r="C95" s="14">
        <v>117.752078</v>
      </c>
      <c r="D95" s="13"/>
      <c r="E95" s="15"/>
      <c r="F95" s="15"/>
      <c r="G95" s="13"/>
    </row>
    <row r="96" spans="1:7" ht="15.75" customHeight="1">
      <c r="A96" s="13" t="s">
        <v>173</v>
      </c>
      <c r="B96" s="14">
        <v>33.099215000000001</v>
      </c>
      <c r="C96" s="14">
        <v>106.992661</v>
      </c>
      <c r="D96" s="13"/>
      <c r="E96" s="15"/>
      <c r="F96" s="15"/>
      <c r="G96" s="13"/>
    </row>
    <row r="97" spans="1:7" ht="15.75" customHeight="1">
      <c r="A97" s="13" t="s">
        <v>174</v>
      </c>
      <c r="B97" s="14">
        <v>36.087736</v>
      </c>
      <c r="C97" s="14">
        <v>114.068821</v>
      </c>
      <c r="D97" s="13"/>
      <c r="E97" s="15"/>
      <c r="F97" s="15"/>
      <c r="G97" s="13"/>
    </row>
    <row r="98" spans="1:7" ht="15.75" customHeight="1">
      <c r="A98" s="13" t="s">
        <v>175</v>
      </c>
      <c r="B98" s="14">
        <v>36.759877000000003</v>
      </c>
      <c r="C98" s="14">
        <v>118.40628</v>
      </c>
      <c r="D98" s="13"/>
      <c r="E98" s="15"/>
      <c r="F98" s="15"/>
      <c r="G98" s="13"/>
    </row>
    <row r="99" spans="1:7" ht="15.75" customHeight="1">
      <c r="A99" s="13" t="s">
        <v>176</v>
      </c>
      <c r="B99" s="14">
        <v>26.603677999999999</v>
      </c>
      <c r="C99" s="14">
        <v>111.471374</v>
      </c>
      <c r="D99" s="13"/>
      <c r="E99" s="15"/>
      <c r="F99" s="15"/>
      <c r="G99" s="13"/>
    </row>
    <row r="100" spans="1:7" ht="15.75" customHeight="1">
      <c r="A100" s="13" t="s">
        <v>177</v>
      </c>
      <c r="B100" s="14">
        <v>-4.1553399999999998</v>
      </c>
      <c r="C100" s="14">
        <v>13.545242999999999</v>
      </c>
      <c r="D100" s="13"/>
      <c r="E100" s="15"/>
      <c r="F100" s="15"/>
      <c r="G100" s="13"/>
    </row>
    <row r="101" spans="1:7" ht="15.75" customHeight="1">
      <c r="A101" s="13" t="s">
        <v>178</v>
      </c>
      <c r="B101" s="14">
        <v>10.199790999999999</v>
      </c>
      <c r="C101" s="14">
        <v>-85.182032000000007</v>
      </c>
      <c r="D101" s="13"/>
      <c r="E101" s="15"/>
      <c r="F101" s="15"/>
      <c r="G101" s="13"/>
    </row>
    <row r="102" spans="1:7" ht="15.75" customHeight="1">
      <c r="A102" s="13" t="s">
        <v>179</v>
      </c>
      <c r="B102" s="14">
        <v>35.324213</v>
      </c>
      <c r="C102" s="14">
        <v>34.006431999999997</v>
      </c>
      <c r="D102" s="13"/>
      <c r="E102" s="15"/>
      <c r="F102" s="15"/>
      <c r="G102" s="13"/>
    </row>
    <row r="103" spans="1:7" ht="15.75" customHeight="1">
      <c r="A103" s="13" t="s">
        <v>180</v>
      </c>
      <c r="B103" s="14">
        <v>49.558912999999997</v>
      </c>
      <c r="C103" s="14">
        <v>17.766342000000002</v>
      </c>
      <c r="D103" s="13"/>
      <c r="E103" s="15"/>
      <c r="F103" s="15"/>
      <c r="G103" s="13"/>
    </row>
    <row r="104" spans="1:7" ht="15.75" customHeight="1">
      <c r="A104" s="13" t="s">
        <v>181</v>
      </c>
      <c r="B104" s="14">
        <v>18.506193</v>
      </c>
      <c r="C104" s="14">
        <v>-69.339804999999998</v>
      </c>
      <c r="D104" s="13"/>
      <c r="E104" s="15"/>
      <c r="F104" s="15"/>
      <c r="G104" s="13"/>
    </row>
    <row r="105" spans="1:7" ht="15.75" customHeight="1">
      <c r="A105" s="13" t="s">
        <v>182</v>
      </c>
      <c r="B105" s="14">
        <v>30.881107</v>
      </c>
      <c r="C105" s="14">
        <v>29.465164999999999</v>
      </c>
      <c r="D105" s="13"/>
      <c r="E105" s="15"/>
      <c r="F105" s="15"/>
      <c r="G105" s="13"/>
    </row>
    <row r="106" spans="1:7" ht="15.75" customHeight="1">
      <c r="A106" s="13" t="s">
        <v>183</v>
      </c>
      <c r="B106" s="14">
        <v>30.724086</v>
      </c>
      <c r="C106" s="14">
        <v>33.772928999999998</v>
      </c>
      <c r="D106" s="13"/>
      <c r="E106" s="15"/>
      <c r="F106" s="15"/>
      <c r="G106" s="13"/>
    </row>
    <row r="107" spans="1:7" ht="15.75" customHeight="1">
      <c r="A107" s="13" t="s">
        <v>184</v>
      </c>
      <c r="B107" s="14">
        <v>29.12715</v>
      </c>
      <c r="C107" s="14">
        <v>31.268795999999998</v>
      </c>
      <c r="D107" s="13"/>
      <c r="E107" s="15"/>
      <c r="F107" s="15"/>
      <c r="G107" s="13"/>
    </row>
    <row r="108" spans="1:7" ht="15.75" customHeight="1">
      <c r="A108" s="13" t="s">
        <v>185</v>
      </c>
      <c r="B108" s="14">
        <v>14.327109</v>
      </c>
      <c r="C108" s="14">
        <v>-89.500664999999998</v>
      </c>
      <c r="D108" s="13"/>
      <c r="E108" s="15"/>
      <c r="F108" s="15"/>
      <c r="G108" s="13"/>
    </row>
    <row r="109" spans="1:7" ht="15.75" customHeight="1">
      <c r="A109" s="13" t="s">
        <v>186</v>
      </c>
      <c r="B109" s="14">
        <v>9.4217200000000005</v>
      </c>
      <c r="C109" s="14">
        <v>38.341658000000002</v>
      </c>
      <c r="D109" s="13"/>
      <c r="E109" s="15"/>
      <c r="F109" s="15"/>
      <c r="G109" s="13"/>
    </row>
    <row r="110" spans="1:7" ht="15.75" customHeight="1">
      <c r="A110" s="13" t="s">
        <v>187</v>
      </c>
      <c r="B110" s="14">
        <v>48.980311999999998</v>
      </c>
      <c r="C110" s="14">
        <v>1.8201369999999999</v>
      </c>
      <c r="D110" s="13"/>
      <c r="E110" s="15"/>
      <c r="F110" s="15"/>
      <c r="G110" s="13"/>
    </row>
    <row r="111" spans="1:7" ht="15.75" customHeight="1">
      <c r="A111" s="13" t="s">
        <v>188</v>
      </c>
      <c r="B111" s="14">
        <v>50.520752000000002</v>
      </c>
      <c r="C111" s="14">
        <v>6.5602660000000004</v>
      </c>
      <c r="D111" s="13"/>
      <c r="E111" s="15"/>
      <c r="F111" s="15"/>
      <c r="G111" s="13"/>
    </row>
    <row r="112" spans="1:7" ht="15.75" customHeight="1">
      <c r="A112" s="13" t="s">
        <v>189</v>
      </c>
      <c r="B112" s="14">
        <v>51.270124000000003</v>
      </c>
      <c r="C112" s="14">
        <v>11.660638000000001</v>
      </c>
      <c r="D112" s="13"/>
      <c r="E112" s="15"/>
      <c r="F112" s="15"/>
      <c r="G112" s="13"/>
    </row>
    <row r="113" spans="1:7" ht="15.75" customHeight="1">
      <c r="A113" s="13" t="s">
        <v>190</v>
      </c>
      <c r="B113" s="14">
        <v>5.6219910000000004</v>
      </c>
      <c r="C113" s="14">
        <v>-1.4344000000000001E-2</v>
      </c>
      <c r="D113" s="13"/>
      <c r="E113" s="15"/>
      <c r="F113" s="15"/>
      <c r="G113" s="13"/>
    </row>
    <row r="114" spans="1:7" ht="15.75" customHeight="1">
      <c r="A114" s="13" t="s">
        <v>191</v>
      </c>
      <c r="B114" s="14">
        <v>13.969258</v>
      </c>
      <c r="C114" s="14">
        <v>-90.794927000000001</v>
      </c>
      <c r="D114" s="13"/>
      <c r="E114" s="15"/>
      <c r="F114" s="15"/>
      <c r="G114" s="13"/>
    </row>
    <row r="115" spans="1:7" ht="15.75" customHeight="1">
      <c r="A115" s="13" t="s">
        <v>192</v>
      </c>
      <c r="B115" s="14">
        <v>20.928243999999999</v>
      </c>
      <c r="C115" s="14">
        <v>78.922224</v>
      </c>
      <c r="D115" s="13"/>
      <c r="E115" s="15"/>
      <c r="F115" s="15"/>
      <c r="G115" s="13"/>
    </row>
    <row r="116" spans="1:7" ht="15.75" customHeight="1">
      <c r="A116" s="13" t="s">
        <v>193</v>
      </c>
      <c r="B116" s="14">
        <v>23.562013</v>
      </c>
      <c r="C116" s="14">
        <v>87.233540000000005</v>
      </c>
      <c r="D116" s="13"/>
      <c r="E116" s="15"/>
      <c r="F116" s="15"/>
      <c r="G116" s="13"/>
    </row>
    <row r="117" spans="1:7" ht="15.75" customHeight="1">
      <c r="A117" s="13" t="s">
        <v>194</v>
      </c>
      <c r="B117" s="14">
        <v>24.254954999999999</v>
      </c>
      <c r="C117" s="14">
        <v>80.797653999999994</v>
      </c>
      <c r="D117" s="13"/>
      <c r="E117" s="15"/>
      <c r="F117" s="15"/>
      <c r="G117" s="13"/>
    </row>
    <row r="118" spans="1:7" ht="15.75" customHeight="1">
      <c r="A118" s="13" t="s">
        <v>195</v>
      </c>
      <c r="B118" s="14">
        <v>24.595585</v>
      </c>
      <c r="C118" s="14">
        <v>80.858323999999996</v>
      </c>
      <c r="D118" s="13"/>
      <c r="E118" s="15"/>
      <c r="F118" s="15"/>
      <c r="G118" s="13"/>
    </row>
    <row r="119" spans="1:7" ht="15.75" customHeight="1">
      <c r="A119" s="13" t="s">
        <v>196</v>
      </c>
      <c r="B119" s="14">
        <v>24.930921000000001</v>
      </c>
      <c r="C119" s="14">
        <v>74.634163999999998</v>
      </c>
      <c r="D119" s="13"/>
      <c r="E119" s="15"/>
      <c r="F119" s="15"/>
      <c r="G119" s="13"/>
    </row>
    <row r="120" spans="1:7" ht="15.75" customHeight="1">
      <c r="A120" s="13" t="s">
        <v>197</v>
      </c>
      <c r="B120" s="14">
        <v>26.253458999999999</v>
      </c>
      <c r="C120" s="14">
        <v>81.250947999999994</v>
      </c>
      <c r="D120" s="13"/>
      <c r="E120" s="15"/>
      <c r="F120" s="15"/>
      <c r="G120" s="13"/>
    </row>
    <row r="121" spans="1:7" ht="15.75" customHeight="1">
      <c r="A121" s="13" t="s">
        <v>198</v>
      </c>
      <c r="B121" s="14">
        <v>26.404843</v>
      </c>
      <c r="C121" s="14">
        <v>81.130322000000007</v>
      </c>
      <c r="D121" s="13"/>
      <c r="E121" s="15"/>
      <c r="F121" s="15"/>
      <c r="G121" s="13"/>
    </row>
    <row r="122" spans="1:7" ht="15.75" customHeight="1">
      <c r="A122" s="13" t="s">
        <v>199</v>
      </c>
      <c r="B122" s="14">
        <v>19.724394</v>
      </c>
      <c r="C122" s="14">
        <v>79.176074999999997</v>
      </c>
      <c r="D122" s="13"/>
      <c r="E122" s="15"/>
      <c r="F122" s="15"/>
      <c r="G122" s="13"/>
    </row>
    <row r="123" spans="1:7" ht="15.75" customHeight="1">
      <c r="A123" s="13" t="s">
        <v>200</v>
      </c>
      <c r="B123" s="14">
        <v>21.497474</v>
      </c>
      <c r="C123" s="14">
        <v>81.782790000000006</v>
      </c>
      <c r="D123" s="13"/>
      <c r="E123" s="15"/>
      <c r="F123" s="15"/>
      <c r="G123" s="13"/>
    </row>
    <row r="124" spans="1:7" ht="15.75" customHeight="1">
      <c r="A124" s="13" t="s">
        <v>201</v>
      </c>
      <c r="B124" s="14">
        <v>24.202643999999999</v>
      </c>
      <c r="C124" s="14">
        <v>80.799867000000006</v>
      </c>
      <c r="D124" s="13"/>
      <c r="E124" s="15"/>
      <c r="F124" s="15"/>
      <c r="G124" s="13"/>
    </row>
    <row r="125" spans="1:7" ht="15.75" customHeight="1">
      <c r="A125" s="13" t="s">
        <v>202</v>
      </c>
      <c r="B125" s="14">
        <v>24.388462000000001</v>
      </c>
      <c r="C125" s="14">
        <v>88.083236999999997</v>
      </c>
      <c r="D125" s="13"/>
      <c r="E125" s="15"/>
      <c r="F125" s="15"/>
      <c r="G125" s="13"/>
    </row>
    <row r="126" spans="1:7" ht="15.75" customHeight="1">
      <c r="A126" s="13" t="s">
        <v>203</v>
      </c>
      <c r="B126" s="14">
        <v>10.712664</v>
      </c>
      <c r="C126" s="14">
        <v>78.093190000000007</v>
      </c>
      <c r="D126" s="13"/>
      <c r="E126" s="15"/>
      <c r="F126" s="15"/>
      <c r="G126" s="13"/>
    </row>
    <row r="127" spans="1:7" ht="15.75" customHeight="1">
      <c r="A127" s="13" t="s">
        <v>204</v>
      </c>
      <c r="B127" s="14">
        <v>10.937116</v>
      </c>
      <c r="C127" s="14">
        <v>78.152888000000004</v>
      </c>
      <c r="D127" s="13"/>
      <c r="E127" s="15"/>
      <c r="F127" s="15"/>
      <c r="G127" s="13"/>
    </row>
    <row r="128" spans="1:7" ht="15.75" customHeight="1">
      <c r="A128" s="13" t="s">
        <v>205</v>
      </c>
      <c r="B128" s="14">
        <v>13.260661000000001</v>
      </c>
      <c r="C128" s="14">
        <v>80.306353999999999</v>
      </c>
      <c r="D128" s="13"/>
      <c r="E128" s="15"/>
      <c r="F128" s="15"/>
      <c r="G128" s="13"/>
    </row>
    <row r="129" spans="1:7" ht="15.75" customHeight="1">
      <c r="A129" s="13" t="s">
        <v>206</v>
      </c>
      <c r="B129" s="14">
        <v>14.60521</v>
      </c>
      <c r="C129" s="14">
        <v>78.522478000000007</v>
      </c>
      <c r="D129" s="13"/>
      <c r="E129" s="15"/>
      <c r="F129" s="15"/>
      <c r="G129" s="13"/>
    </row>
    <row r="130" spans="1:7" ht="15.75" customHeight="1">
      <c r="A130" s="13" t="s">
        <v>207</v>
      </c>
      <c r="B130" s="14">
        <v>17.540668</v>
      </c>
      <c r="C130" s="14">
        <v>76.034869</v>
      </c>
      <c r="D130" s="13"/>
      <c r="E130" s="15"/>
      <c r="F130" s="15"/>
      <c r="G130" s="13"/>
    </row>
    <row r="131" spans="1:7" ht="15.75" customHeight="1">
      <c r="A131" s="13" t="s">
        <v>208</v>
      </c>
      <c r="B131" s="14">
        <v>8.7888500000000001</v>
      </c>
      <c r="C131" s="14">
        <v>77.730918000000003</v>
      </c>
      <c r="D131" s="13"/>
      <c r="E131" s="15"/>
      <c r="F131" s="15"/>
      <c r="G131" s="13"/>
    </row>
    <row r="132" spans="1:7" ht="15.75" customHeight="1">
      <c r="A132" s="13" t="s">
        <v>209</v>
      </c>
      <c r="B132" s="14">
        <v>11.357619</v>
      </c>
      <c r="C132" s="14">
        <v>79.223044999999999</v>
      </c>
      <c r="D132" s="13"/>
      <c r="E132" s="15"/>
      <c r="F132" s="15"/>
      <c r="G132" s="13"/>
    </row>
    <row r="133" spans="1:7" ht="15.75" customHeight="1">
      <c r="A133" s="13" t="s">
        <v>210</v>
      </c>
      <c r="B133" s="14">
        <v>11.454468</v>
      </c>
      <c r="C133" s="14">
        <v>77.828686000000005</v>
      </c>
      <c r="D133" s="13"/>
      <c r="E133" s="15"/>
      <c r="F133" s="15"/>
      <c r="G133" s="13"/>
    </row>
    <row r="134" spans="1:7" ht="15.75" customHeight="1">
      <c r="A134" s="13" t="s">
        <v>211</v>
      </c>
      <c r="B134" s="14">
        <v>13.241161</v>
      </c>
      <c r="C134" s="14">
        <v>80.291686999999996</v>
      </c>
      <c r="D134" s="13"/>
      <c r="E134" s="15"/>
      <c r="F134" s="15"/>
      <c r="G134" s="13"/>
    </row>
    <row r="135" spans="1:7" ht="15.75" customHeight="1">
      <c r="A135" s="13" t="s">
        <v>212</v>
      </c>
      <c r="B135" s="14">
        <v>14.642946999999999</v>
      </c>
      <c r="C135" s="14">
        <v>78.528902000000002</v>
      </c>
      <c r="D135" s="13"/>
      <c r="E135" s="15"/>
      <c r="F135" s="15"/>
      <c r="G135" s="13"/>
    </row>
    <row r="136" spans="1:7" ht="15.75" customHeight="1">
      <c r="A136" s="13" t="s">
        <v>213</v>
      </c>
      <c r="B136" s="14">
        <v>14.665692999999999</v>
      </c>
      <c r="C136" s="14">
        <v>78.457835000000003</v>
      </c>
      <c r="D136" s="13"/>
      <c r="E136" s="15"/>
      <c r="F136" s="15"/>
      <c r="G136" s="13"/>
    </row>
    <row r="137" spans="1:7" ht="15.75" customHeight="1">
      <c r="A137" s="13" t="s">
        <v>214</v>
      </c>
      <c r="B137" s="14">
        <v>16.696363000000002</v>
      </c>
      <c r="C137" s="14">
        <v>79.648627000000005</v>
      </c>
      <c r="D137" s="13"/>
      <c r="E137" s="15"/>
      <c r="F137" s="15"/>
      <c r="G137" s="13"/>
    </row>
    <row r="138" spans="1:7" ht="15.75" customHeight="1">
      <c r="A138" s="13" t="s">
        <v>215</v>
      </c>
      <c r="B138" s="14">
        <v>17.308164999999999</v>
      </c>
      <c r="C138" s="14">
        <v>77.474323999999996</v>
      </c>
      <c r="D138" s="13"/>
      <c r="E138" s="15"/>
      <c r="F138" s="15"/>
      <c r="G138" s="13"/>
    </row>
    <row r="139" spans="1:7" ht="15.75" customHeight="1">
      <c r="A139" s="13" t="s">
        <v>216</v>
      </c>
      <c r="B139" s="14">
        <v>18.861882999999999</v>
      </c>
      <c r="C139" s="14">
        <v>76.542924999999997</v>
      </c>
      <c r="D139" s="13"/>
      <c r="E139" s="15"/>
      <c r="F139" s="15"/>
      <c r="G139" s="13"/>
    </row>
    <row r="140" spans="1:7" ht="15.75" customHeight="1">
      <c r="A140" s="13" t="s">
        <v>217</v>
      </c>
      <c r="B140" s="14">
        <v>23.603058999999998</v>
      </c>
      <c r="C140" s="14">
        <v>74.256034</v>
      </c>
      <c r="D140" s="13"/>
      <c r="E140" s="15"/>
      <c r="F140" s="15"/>
      <c r="G140" s="13"/>
    </row>
    <row r="141" spans="1:7" ht="15.75" customHeight="1">
      <c r="A141" s="13" t="s">
        <v>218</v>
      </c>
      <c r="B141" s="14">
        <v>15.179579</v>
      </c>
      <c r="C141" s="14">
        <v>76.700305999999998</v>
      </c>
      <c r="D141" s="13"/>
      <c r="E141" s="15"/>
      <c r="F141" s="15"/>
      <c r="G141" s="13"/>
    </row>
    <row r="142" spans="1:7" ht="15.75" customHeight="1">
      <c r="A142" s="13" t="s">
        <v>219</v>
      </c>
      <c r="B142" s="14">
        <v>15.686282</v>
      </c>
      <c r="C142" s="14">
        <v>78.458990999999997</v>
      </c>
      <c r="D142" s="13"/>
      <c r="E142" s="15"/>
      <c r="F142" s="15"/>
      <c r="G142" s="13"/>
    </row>
    <row r="143" spans="1:7" ht="15.75" customHeight="1">
      <c r="A143" s="13" t="s">
        <v>220</v>
      </c>
      <c r="B143" s="14">
        <v>18.682155000000002</v>
      </c>
      <c r="C143" s="14">
        <v>73.038030000000006</v>
      </c>
      <c r="D143" s="13"/>
      <c r="E143" s="15"/>
      <c r="F143" s="15"/>
      <c r="G143" s="13"/>
    </row>
    <row r="144" spans="1:7" ht="15.75" customHeight="1">
      <c r="A144" s="13" t="s">
        <v>221</v>
      </c>
      <c r="B144" s="14">
        <v>22.576170999999999</v>
      </c>
      <c r="C144" s="14">
        <v>87.309608999999995</v>
      </c>
      <c r="D144" s="13"/>
      <c r="E144" s="15"/>
      <c r="F144" s="15"/>
      <c r="G144" s="13"/>
    </row>
    <row r="145" spans="1:7" ht="15.75" customHeight="1">
      <c r="A145" s="13" t="s">
        <v>222</v>
      </c>
      <c r="B145" s="14">
        <v>9.7485289999999996</v>
      </c>
      <c r="C145" s="14">
        <v>76.362414000000001</v>
      </c>
      <c r="D145" s="13"/>
      <c r="E145" s="15"/>
      <c r="F145" s="15"/>
      <c r="G145" s="13"/>
    </row>
    <row r="146" spans="1:7" ht="15.75" customHeight="1">
      <c r="A146" s="13" t="s">
        <v>223</v>
      </c>
      <c r="B146" s="14">
        <v>10.848197000000001</v>
      </c>
      <c r="C146" s="14">
        <v>76.835789000000005</v>
      </c>
      <c r="D146" s="13"/>
      <c r="E146" s="15"/>
      <c r="F146" s="15"/>
      <c r="G146" s="13"/>
    </row>
    <row r="147" spans="1:7" ht="15.75" customHeight="1">
      <c r="A147" s="13" t="s">
        <v>224</v>
      </c>
      <c r="B147" s="14">
        <v>19.787466999999999</v>
      </c>
      <c r="C147" s="14">
        <v>79.064451000000005</v>
      </c>
      <c r="D147" s="13"/>
      <c r="E147" s="15"/>
      <c r="F147" s="15"/>
      <c r="G147" s="13"/>
    </row>
    <row r="148" spans="1:7" ht="15.75" customHeight="1">
      <c r="A148" s="13" t="s">
        <v>225</v>
      </c>
      <c r="B148" s="14">
        <v>14.27251</v>
      </c>
      <c r="C148" s="14">
        <v>80.115080000000006</v>
      </c>
      <c r="D148" s="13"/>
      <c r="E148" s="15"/>
      <c r="F148" s="15"/>
      <c r="G148" s="13"/>
    </row>
    <row r="149" spans="1:7" ht="15.75" customHeight="1">
      <c r="A149" s="13" t="s">
        <v>226</v>
      </c>
      <c r="B149" s="14">
        <v>14.951422000000001</v>
      </c>
      <c r="C149" s="14">
        <v>78.075823999999997</v>
      </c>
      <c r="D149" s="13"/>
      <c r="E149" s="15"/>
      <c r="F149" s="15"/>
      <c r="G149" s="13"/>
    </row>
    <row r="150" spans="1:7" ht="15.75" customHeight="1">
      <c r="A150" s="13" t="s">
        <v>227</v>
      </c>
      <c r="B150" s="14">
        <v>15.061605999999999</v>
      </c>
      <c r="C150" s="14">
        <v>77.950936999999996</v>
      </c>
      <c r="D150" s="13"/>
      <c r="E150" s="15"/>
      <c r="F150" s="15"/>
      <c r="G150" s="13"/>
    </row>
    <row r="151" spans="1:7" ht="15.75" customHeight="1">
      <c r="A151" s="13" t="s">
        <v>228</v>
      </c>
      <c r="B151" s="14">
        <v>16.718672000000002</v>
      </c>
      <c r="C151" s="14">
        <v>79.694800999999998</v>
      </c>
      <c r="D151" s="13"/>
      <c r="E151" s="15"/>
      <c r="F151" s="15"/>
      <c r="G151" s="13"/>
    </row>
    <row r="152" spans="1:7" ht="15.75" customHeight="1">
      <c r="A152" s="13" t="s">
        <v>229</v>
      </c>
      <c r="B152" s="14">
        <v>17.296071000000001</v>
      </c>
      <c r="C152" s="14">
        <v>77.504923000000005</v>
      </c>
      <c r="D152" s="13"/>
      <c r="E152" s="15"/>
      <c r="F152" s="15"/>
      <c r="G152" s="13"/>
    </row>
    <row r="153" spans="1:7" ht="15.75" customHeight="1">
      <c r="A153" s="13" t="s">
        <v>230</v>
      </c>
      <c r="B153" s="14">
        <v>18.473438000000002</v>
      </c>
      <c r="C153" s="14">
        <v>74.484301000000002</v>
      </c>
      <c r="D153" s="13"/>
      <c r="E153" s="15"/>
      <c r="F153" s="15"/>
      <c r="G153" s="13"/>
    </row>
    <row r="154" spans="1:7" ht="15.75" customHeight="1">
      <c r="A154" s="13" t="s">
        <v>231</v>
      </c>
      <c r="B154" s="14">
        <v>9.4557029999999997</v>
      </c>
      <c r="C154" s="14">
        <v>77.927796000000001</v>
      </c>
      <c r="D154" s="13"/>
      <c r="E154" s="15"/>
      <c r="F154" s="15"/>
      <c r="G154" s="13"/>
    </row>
    <row r="155" spans="1:7" ht="15.75" customHeight="1">
      <c r="A155" s="13" t="s">
        <v>232</v>
      </c>
      <c r="B155" s="14">
        <v>11.177106999999999</v>
      </c>
      <c r="C155" s="14">
        <v>79.089110000000005</v>
      </c>
      <c r="D155" s="13"/>
      <c r="E155" s="15"/>
      <c r="F155" s="15"/>
      <c r="G155" s="13"/>
    </row>
    <row r="156" spans="1:7" ht="15.75" customHeight="1">
      <c r="A156" s="13" t="s">
        <v>233</v>
      </c>
      <c r="B156" s="14">
        <v>11.361772</v>
      </c>
      <c r="C156" s="14">
        <v>79.232040999999995</v>
      </c>
      <c r="D156" s="13"/>
      <c r="E156" s="15"/>
      <c r="F156" s="15"/>
      <c r="G156" s="13"/>
    </row>
    <row r="157" spans="1:7" ht="15.75" customHeight="1">
      <c r="A157" s="13" t="s">
        <v>234</v>
      </c>
      <c r="B157" s="14">
        <v>11.634285999999999</v>
      </c>
      <c r="C157" s="14">
        <v>78.403619000000006</v>
      </c>
      <c r="D157" s="13"/>
      <c r="E157" s="15"/>
      <c r="F157" s="15"/>
      <c r="G157" s="13"/>
    </row>
    <row r="158" spans="1:7" ht="15.75" customHeight="1">
      <c r="A158" s="13" t="s">
        <v>235</v>
      </c>
      <c r="B158" s="14">
        <v>12.643418</v>
      </c>
      <c r="C158" s="14">
        <v>79.699460000000002</v>
      </c>
      <c r="D158" s="13"/>
      <c r="E158" s="15"/>
      <c r="F158" s="15"/>
      <c r="G158" s="13"/>
    </row>
    <row r="159" spans="1:7" ht="15.75" customHeight="1">
      <c r="A159" s="13" t="s">
        <v>236</v>
      </c>
      <c r="B159" s="14">
        <v>13.758782999999999</v>
      </c>
      <c r="C159" s="14">
        <v>76.422106999999997</v>
      </c>
      <c r="D159" s="13"/>
      <c r="E159" s="15"/>
      <c r="F159" s="15"/>
      <c r="G159" s="13"/>
    </row>
    <row r="160" spans="1:7" ht="15.75" customHeight="1">
      <c r="A160" s="13" t="s">
        <v>237</v>
      </c>
      <c r="B160" s="14">
        <v>16.875719</v>
      </c>
      <c r="C160" s="14">
        <v>80.121499999999997</v>
      </c>
      <c r="D160" s="13"/>
      <c r="E160" s="15"/>
      <c r="F160" s="15"/>
      <c r="G160" s="13"/>
    </row>
    <row r="161" spans="1:7" ht="15.75" customHeight="1">
      <c r="A161" s="13" t="s">
        <v>238</v>
      </c>
      <c r="B161" s="14">
        <v>17.617542</v>
      </c>
      <c r="C161" s="14">
        <v>82.891221999999999</v>
      </c>
      <c r="D161" s="13"/>
      <c r="E161" s="15"/>
      <c r="F161" s="15"/>
      <c r="G161" s="13"/>
    </row>
    <row r="162" spans="1:7" ht="15.75" customHeight="1">
      <c r="A162" s="13" t="s">
        <v>239</v>
      </c>
      <c r="B162" s="14">
        <v>22.423362000000001</v>
      </c>
      <c r="C162" s="14">
        <v>87.862852000000004</v>
      </c>
      <c r="D162" s="13"/>
      <c r="E162" s="15"/>
      <c r="F162" s="15"/>
      <c r="G162" s="13"/>
    </row>
    <row r="163" spans="1:7" ht="15.75" customHeight="1">
      <c r="A163" s="13" t="s">
        <v>240</v>
      </c>
      <c r="B163" s="14">
        <v>15.075324999999999</v>
      </c>
      <c r="C163" s="14">
        <v>77.982725000000002</v>
      </c>
      <c r="D163" s="13"/>
      <c r="E163" s="15"/>
      <c r="F163" s="15"/>
      <c r="G163" s="13"/>
    </row>
    <row r="164" spans="1:7" ht="15.75" customHeight="1">
      <c r="A164" s="13" t="s">
        <v>241</v>
      </c>
      <c r="B164" s="14">
        <v>14.586917</v>
      </c>
      <c r="C164" s="14">
        <v>78.579757000000001</v>
      </c>
      <c r="D164" s="13"/>
      <c r="E164" s="15"/>
      <c r="F164" s="15"/>
      <c r="G164" s="13"/>
    </row>
    <row r="165" spans="1:7" ht="15.75" customHeight="1">
      <c r="A165" s="13" t="s">
        <v>242</v>
      </c>
      <c r="B165" s="14">
        <v>17.303446999999998</v>
      </c>
      <c r="C165" s="14">
        <v>77.436149999999998</v>
      </c>
      <c r="D165" s="13"/>
      <c r="E165" s="15"/>
      <c r="F165" s="15"/>
      <c r="G165" s="13"/>
    </row>
    <row r="166" spans="1:7" ht="15.75" customHeight="1">
      <c r="A166" s="13" t="s">
        <v>243</v>
      </c>
      <c r="B166" s="14">
        <v>29.253012999999999</v>
      </c>
      <c r="C166" s="14">
        <v>54.475132000000002</v>
      </c>
      <c r="D166" s="13"/>
      <c r="E166" s="15"/>
      <c r="F166" s="15"/>
      <c r="G166" s="13"/>
    </row>
    <row r="167" spans="1:7" ht="15.75" customHeight="1">
      <c r="A167" s="13" t="s">
        <v>244</v>
      </c>
      <c r="B167" s="14">
        <v>37.452818000000001</v>
      </c>
      <c r="C167" s="14">
        <v>57.686191000000001</v>
      </c>
      <c r="D167" s="13"/>
      <c r="E167" s="15"/>
      <c r="F167" s="15"/>
      <c r="G167" s="13"/>
    </row>
    <row r="168" spans="1:7" ht="15.75" customHeight="1">
      <c r="A168" s="13" t="s">
        <v>245</v>
      </c>
      <c r="B168" s="14">
        <v>33.591386</v>
      </c>
      <c r="C168" s="14">
        <v>42.504562999999997</v>
      </c>
      <c r="D168" s="13"/>
      <c r="E168" s="15"/>
      <c r="F168" s="15"/>
      <c r="G168" s="13"/>
    </row>
    <row r="169" spans="1:7" ht="15.75" customHeight="1">
      <c r="A169" s="13" t="s">
        <v>246</v>
      </c>
      <c r="B169" s="14">
        <v>34.257401999999999</v>
      </c>
      <c r="C169" s="14">
        <v>41.212474</v>
      </c>
      <c r="D169" s="13"/>
      <c r="E169" s="15"/>
      <c r="F169" s="15"/>
      <c r="G169" s="13"/>
    </row>
    <row r="170" spans="1:7" ht="15.75" customHeight="1">
      <c r="A170" s="13" t="s">
        <v>247</v>
      </c>
      <c r="B170" s="14">
        <v>32.343069</v>
      </c>
      <c r="C170" s="14">
        <v>43.327069000000002</v>
      </c>
      <c r="D170" s="13"/>
      <c r="E170" s="15"/>
      <c r="F170" s="15"/>
      <c r="G170" s="13"/>
    </row>
    <row r="171" spans="1:7" ht="15.75" customHeight="1">
      <c r="A171" s="13" t="s">
        <v>248</v>
      </c>
      <c r="B171" s="14">
        <v>35.605184999999999</v>
      </c>
      <c r="C171" s="14">
        <v>45.084727000000001</v>
      </c>
      <c r="D171" s="13"/>
      <c r="E171" s="15"/>
      <c r="F171" s="15"/>
      <c r="G171" s="13"/>
    </row>
    <row r="172" spans="1:7" ht="15.75" customHeight="1">
      <c r="A172" s="13" t="s">
        <v>249</v>
      </c>
      <c r="B172" s="14">
        <v>30.035080000000001</v>
      </c>
      <c r="C172" s="14">
        <v>47.944941</v>
      </c>
      <c r="D172" s="13"/>
      <c r="E172" s="15"/>
      <c r="F172" s="15"/>
      <c r="G172" s="13"/>
    </row>
    <row r="173" spans="1:7" ht="15.75" customHeight="1">
      <c r="A173" s="13" t="s">
        <v>250</v>
      </c>
      <c r="B173" s="14">
        <v>31.226161000000001</v>
      </c>
      <c r="C173" s="14">
        <v>45.002316</v>
      </c>
      <c r="D173" s="13"/>
      <c r="E173" s="15"/>
      <c r="F173" s="15"/>
      <c r="G173" s="13"/>
    </row>
    <row r="174" spans="1:7" ht="15.75" customHeight="1">
      <c r="A174" s="13" t="s">
        <v>251</v>
      </c>
      <c r="B174" s="14">
        <v>31.300077000000002</v>
      </c>
      <c r="C174" s="14">
        <v>45.299681999999997</v>
      </c>
      <c r="D174" s="13"/>
      <c r="E174" s="15"/>
      <c r="F174" s="15"/>
      <c r="G174" s="13"/>
    </row>
    <row r="175" spans="1:7" ht="15.75" customHeight="1">
      <c r="A175" s="13" t="s">
        <v>252</v>
      </c>
      <c r="B175" s="14">
        <v>31.962637000000001</v>
      </c>
      <c r="C175" s="14">
        <v>44.435263999999997</v>
      </c>
      <c r="D175" s="13"/>
      <c r="E175" s="15"/>
      <c r="F175" s="15"/>
      <c r="G175" s="13"/>
    </row>
    <row r="176" spans="1:7" ht="15.75" customHeight="1">
      <c r="A176" s="13" t="s">
        <v>253</v>
      </c>
      <c r="B176" s="14">
        <v>31.967338000000002</v>
      </c>
      <c r="C176" s="14">
        <v>44.443370000000002</v>
      </c>
      <c r="D176" s="13"/>
      <c r="E176" s="15"/>
      <c r="F176" s="15"/>
      <c r="G176" s="13"/>
    </row>
    <row r="177" spans="1:7" ht="15.75" customHeight="1">
      <c r="A177" s="13" t="s">
        <v>254</v>
      </c>
      <c r="B177" s="14">
        <v>32.737861000000002</v>
      </c>
      <c r="C177" s="14">
        <v>44.271693999999997</v>
      </c>
      <c r="D177" s="13"/>
      <c r="E177" s="15"/>
      <c r="F177" s="15"/>
      <c r="G177" s="13"/>
    </row>
    <row r="178" spans="1:7" ht="15.75" customHeight="1">
      <c r="A178" s="13" t="s">
        <v>255</v>
      </c>
      <c r="B178" s="14">
        <v>37.193679000000003</v>
      </c>
      <c r="C178" s="14">
        <v>15.181599</v>
      </c>
      <c r="D178" s="13"/>
      <c r="E178" s="15"/>
      <c r="F178" s="15"/>
      <c r="G178" s="13"/>
    </row>
    <row r="179" spans="1:7" ht="15.75" customHeight="1">
      <c r="A179" s="13" t="s">
        <v>256</v>
      </c>
      <c r="B179" s="14">
        <v>40.556227</v>
      </c>
      <c r="C179" s="14">
        <v>9.6721350000000008</v>
      </c>
      <c r="D179" s="13"/>
      <c r="E179" s="15"/>
      <c r="F179" s="15"/>
      <c r="G179" s="13"/>
    </row>
    <row r="180" spans="1:7" ht="15.75" customHeight="1">
      <c r="A180" s="13" t="s">
        <v>257</v>
      </c>
      <c r="B180" s="14">
        <v>41.314177999999998</v>
      </c>
      <c r="C180" s="14">
        <v>16.291376</v>
      </c>
      <c r="D180" s="13"/>
      <c r="E180" s="15"/>
      <c r="F180" s="15"/>
      <c r="G180" s="13"/>
    </row>
    <row r="181" spans="1:7" ht="15.75" customHeight="1">
      <c r="A181" s="13" t="s">
        <v>258</v>
      </c>
      <c r="B181" s="14">
        <v>42.007213</v>
      </c>
      <c r="C181" s="14">
        <v>12.7164</v>
      </c>
      <c r="D181" s="13"/>
      <c r="E181" s="15"/>
      <c r="F181" s="15"/>
      <c r="G181" s="13"/>
    </row>
    <row r="182" spans="1:7" ht="15.75" customHeight="1">
      <c r="A182" s="13" t="s">
        <v>259</v>
      </c>
      <c r="B182" s="14">
        <v>43.855015999999999</v>
      </c>
      <c r="C182" s="14">
        <v>11.180725000000001</v>
      </c>
      <c r="D182" s="13"/>
      <c r="E182" s="15"/>
      <c r="F182" s="15"/>
      <c r="G182" s="13"/>
    </row>
    <row r="183" spans="1:7" ht="15.75" customHeight="1">
      <c r="A183" s="13" t="s">
        <v>260</v>
      </c>
      <c r="B183" s="14">
        <v>44.302531999999999</v>
      </c>
      <c r="C183" s="14">
        <v>7.5075710000000004</v>
      </c>
      <c r="D183" s="13"/>
      <c r="E183" s="15"/>
      <c r="F183" s="15"/>
      <c r="G183" s="13"/>
    </row>
    <row r="184" spans="1:7" ht="15.75" customHeight="1">
      <c r="A184" s="13" t="s">
        <v>261</v>
      </c>
      <c r="B184" s="14">
        <v>44.793450999999997</v>
      </c>
      <c r="C184" s="14">
        <v>9.8107240000000004</v>
      </c>
      <c r="D184" s="13"/>
      <c r="E184" s="15"/>
      <c r="F184" s="15"/>
      <c r="G184" s="13"/>
    </row>
    <row r="185" spans="1:7" ht="15.75" customHeight="1">
      <c r="A185" s="13" t="s">
        <v>262</v>
      </c>
      <c r="B185" s="14">
        <v>45.190403000000003</v>
      </c>
      <c r="C185" s="14">
        <v>8.287547</v>
      </c>
      <c r="D185" s="13"/>
      <c r="E185" s="15"/>
      <c r="F185" s="15"/>
      <c r="G185" s="13"/>
    </row>
    <row r="186" spans="1:7" ht="15.75" customHeight="1">
      <c r="A186" s="13" t="s">
        <v>263</v>
      </c>
      <c r="B186" s="14">
        <v>45.253599000000001</v>
      </c>
      <c r="C186" s="14">
        <v>11.751795</v>
      </c>
      <c r="D186" s="13"/>
      <c r="E186" s="15"/>
      <c r="F186" s="15"/>
      <c r="G186" s="13"/>
    </row>
    <row r="187" spans="1:7" ht="15.75" customHeight="1">
      <c r="A187" s="13" t="s">
        <v>264</v>
      </c>
      <c r="B187" s="14">
        <v>46.177259999999997</v>
      </c>
      <c r="C187" s="14">
        <v>12.740098</v>
      </c>
      <c r="D187" s="13"/>
      <c r="E187" s="15"/>
      <c r="F187" s="15"/>
      <c r="G187" s="13"/>
    </row>
    <row r="188" spans="1:7" ht="15.75" customHeight="1">
      <c r="A188" s="13" t="s">
        <v>265</v>
      </c>
      <c r="B188" s="14">
        <v>33.402979999999999</v>
      </c>
      <c r="C188" s="14">
        <v>133.301771</v>
      </c>
      <c r="D188" s="13"/>
      <c r="E188" s="15"/>
      <c r="F188" s="15"/>
      <c r="G188" s="13"/>
    </row>
    <row r="189" spans="1:7" ht="15.75" customHeight="1">
      <c r="A189" s="13" t="s">
        <v>266</v>
      </c>
      <c r="B189" s="14">
        <v>34.754393999999998</v>
      </c>
      <c r="C189" s="14">
        <v>134.36334199999999</v>
      </c>
      <c r="D189" s="13"/>
      <c r="E189" s="15"/>
      <c r="F189" s="15"/>
      <c r="G189" s="13"/>
    </row>
    <row r="190" spans="1:7" ht="15.75" customHeight="1">
      <c r="A190" s="13" t="s">
        <v>267</v>
      </c>
      <c r="B190" s="14">
        <v>35.501390999999998</v>
      </c>
      <c r="C190" s="14">
        <v>136.660357</v>
      </c>
      <c r="D190" s="13"/>
      <c r="E190" s="15"/>
      <c r="F190" s="15"/>
      <c r="G190" s="13"/>
    </row>
    <row r="191" spans="1:7" ht="15.75" customHeight="1">
      <c r="A191" s="13" t="s">
        <v>268</v>
      </c>
      <c r="B191" s="14">
        <v>36.404864000000003</v>
      </c>
      <c r="C191" s="14">
        <v>139.617052</v>
      </c>
      <c r="D191" s="13"/>
      <c r="E191" s="15"/>
      <c r="F191" s="15"/>
      <c r="G191" s="13"/>
    </row>
    <row r="192" spans="1:7" ht="15.75" customHeight="1">
      <c r="A192" s="13" t="s">
        <v>269</v>
      </c>
      <c r="B192" s="14">
        <v>40.515509000000002</v>
      </c>
      <c r="C192" s="14">
        <v>141.52183099999999</v>
      </c>
      <c r="D192" s="13"/>
      <c r="E192" s="15"/>
      <c r="F192" s="15"/>
      <c r="G192" s="13"/>
    </row>
    <row r="193" spans="1:7" ht="15.75" customHeight="1">
      <c r="A193" s="13" t="s">
        <v>270</v>
      </c>
      <c r="B193" s="14">
        <v>30.67859</v>
      </c>
      <c r="C193" s="14">
        <v>35.631965000000001</v>
      </c>
      <c r="D193" s="13"/>
      <c r="E193" s="15"/>
      <c r="F193" s="15"/>
      <c r="G193" s="13"/>
    </row>
    <row r="194" spans="1:7" ht="15.75" customHeight="1">
      <c r="A194" s="13" t="s">
        <v>271</v>
      </c>
      <c r="B194" s="14">
        <v>42.292318000000002</v>
      </c>
      <c r="C194" s="14">
        <v>69.647017000000005</v>
      </c>
      <c r="D194" s="13"/>
      <c r="E194" s="15"/>
      <c r="F194" s="15"/>
      <c r="G194" s="13"/>
    </row>
    <row r="195" spans="1:7" ht="15.75" customHeight="1">
      <c r="A195" s="13" t="s">
        <v>272</v>
      </c>
      <c r="B195" s="14">
        <v>44.089136000000003</v>
      </c>
      <c r="C195" s="14">
        <v>52.120629000000001</v>
      </c>
      <c r="D195" s="13"/>
      <c r="E195" s="15"/>
      <c r="F195" s="15"/>
      <c r="G195" s="13"/>
    </row>
    <row r="196" spans="1:7" ht="15.75" customHeight="1">
      <c r="A196" s="13" t="s">
        <v>273</v>
      </c>
      <c r="B196" s="14">
        <v>49.642960000000002</v>
      </c>
      <c r="C196" s="14">
        <v>83.575125999999997</v>
      </c>
      <c r="D196" s="13"/>
      <c r="E196" s="15"/>
      <c r="F196" s="15"/>
      <c r="G196" s="13"/>
    </row>
    <row r="197" spans="1:7" ht="15.75" customHeight="1">
      <c r="A197" s="13" t="s">
        <v>274</v>
      </c>
      <c r="B197" s="14">
        <v>34.937106</v>
      </c>
      <c r="C197" s="14">
        <v>127.763227</v>
      </c>
      <c r="D197" s="13"/>
      <c r="E197" s="15"/>
      <c r="F197" s="15"/>
      <c r="G197" s="13"/>
    </row>
    <row r="198" spans="1:7" ht="15.75" customHeight="1">
      <c r="A198" s="13" t="s">
        <v>275</v>
      </c>
      <c r="B198" s="14">
        <v>35.076138</v>
      </c>
      <c r="C198" s="14">
        <v>129.00650400000001</v>
      </c>
      <c r="D198" s="13"/>
      <c r="E198" s="15"/>
      <c r="F198" s="15"/>
      <c r="G198" s="13"/>
    </row>
    <row r="199" spans="1:7" ht="15.75" customHeight="1">
      <c r="A199" s="13" t="s">
        <v>276</v>
      </c>
      <c r="B199" s="14">
        <v>37.427430999999999</v>
      </c>
      <c r="C199" s="14">
        <v>129.17979099999999</v>
      </c>
      <c r="D199" s="13"/>
      <c r="E199" s="15"/>
      <c r="F199" s="15"/>
      <c r="G199" s="13"/>
    </row>
    <row r="200" spans="1:7" ht="15.75" customHeight="1">
      <c r="A200" s="13" t="s">
        <v>277</v>
      </c>
      <c r="B200" s="14">
        <v>37.495173999999999</v>
      </c>
      <c r="C200" s="14">
        <v>129.13202000000001</v>
      </c>
      <c r="D200" s="13"/>
      <c r="E200" s="15"/>
      <c r="F200" s="15"/>
      <c r="G200" s="13"/>
    </row>
    <row r="201" spans="1:7" ht="15.75" customHeight="1">
      <c r="A201" s="13" t="s">
        <v>278</v>
      </c>
      <c r="B201" s="14">
        <v>37.186616999999998</v>
      </c>
      <c r="C201" s="14">
        <v>128.32207600000001</v>
      </c>
      <c r="D201" s="13"/>
      <c r="E201" s="15"/>
      <c r="F201" s="15"/>
      <c r="G201" s="13"/>
    </row>
    <row r="202" spans="1:7" ht="15.75" customHeight="1">
      <c r="A202" s="13" t="s">
        <v>279</v>
      </c>
      <c r="B202" s="14">
        <v>37.483696000000002</v>
      </c>
      <c r="C202" s="14">
        <v>129.05342899999999</v>
      </c>
      <c r="D202" s="13"/>
      <c r="E202" s="15"/>
      <c r="F202" s="15"/>
      <c r="G202" s="13"/>
    </row>
    <row r="203" spans="1:7" ht="15.75" customHeight="1">
      <c r="A203" s="13" t="s">
        <v>280</v>
      </c>
      <c r="B203" s="14">
        <v>56.690803000000002</v>
      </c>
      <c r="C203" s="14">
        <v>22.592286999999999</v>
      </c>
      <c r="D203" s="13"/>
      <c r="E203" s="15"/>
      <c r="F203" s="15"/>
      <c r="G203" s="13"/>
    </row>
    <row r="204" spans="1:7" ht="15.75" customHeight="1">
      <c r="A204" s="13" t="s">
        <v>281</v>
      </c>
      <c r="B204" s="14">
        <v>33.628264999999999</v>
      </c>
      <c r="C204" s="14">
        <v>35.422609000000001</v>
      </c>
      <c r="D204" s="13"/>
      <c r="E204" s="15"/>
      <c r="F204" s="15"/>
      <c r="G204" s="13"/>
    </row>
    <row r="205" spans="1:7" ht="15.75" customHeight="1">
      <c r="A205" s="13" t="s">
        <v>282</v>
      </c>
      <c r="B205" s="14">
        <v>18.798161</v>
      </c>
      <c r="C205" s="14">
        <v>-99.179187999999996</v>
      </c>
      <c r="D205" s="13"/>
      <c r="E205" s="15"/>
      <c r="F205" s="15"/>
      <c r="G205" s="13"/>
    </row>
    <row r="206" spans="1:7" ht="15.75" customHeight="1">
      <c r="A206" s="13" t="s">
        <v>283</v>
      </c>
      <c r="B206" s="14">
        <v>19.343802</v>
      </c>
      <c r="C206" s="14">
        <v>-96.70478</v>
      </c>
      <c r="D206" s="13"/>
      <c r="E206" s="15"/>
      <c r="F206" s="15"/>
      <c r="G206" s="13"/>
    </row>
    <row r="207" spans="1:7" ht="15.75" customHeight="1">
      <c r="A207" s="13" t="s">
        <v>284</v>
      </c>
      <c r="B207" s="14">
        <v>22.474087000000001</v>
      </c>
      <c r="C207" s="14">
        <v>-100.37897700000001</v>
      </c>
      <c r="D207" s="13"/>
      <c r="E207" s="15"/>
      <c r="F207" s="15"/>
      <c r="G207" s="13"/>
    </row>
    <row r="208" spans="1:7" ht="15.75" customHeight="1">
      <c r="A208" s="18">
        <v>36951</v>
      </c>
      <c r="B208" s="14">
        <v>27.077753000000001</v>
      </c>
      <c r="C208" s="14">
        <v>-13.418374</v>
      </c>
      <c r="D208" s="13"/>
      <c r="E208" s="15"/>
      <c r="F208" s="15"/>
      <c r="G208" s="13"/>
    </row>
    <row r="209" spans="1:7" ht="15.75" customHeight="1">
      <c r="A209" s="18">
        <v>37316</v>
      </c>
      <c r="B209" s="14">
        <v>30.220295</v>
      </c>
      <c r="C209" s="14">
        <v>-9.1527399999999997</v>
      </c>
      <c r="D209" s="13"/>
      <c r="E209" s="15"/>
      <c r="F209" s="15"/>
      <c r="G209" s="13"/>
    </row>
    <row r="210" spans="1:7" ht="15.75" customHeight="1">
      <c r="A210" s="18">
        <v>37681</v>
      </c>
      <c r="B210" s="14">
        <v>31.585239999999999</v>
      </c>
      <c r="C210" s="14">
        <v>-8.5023839999999993</v>
      </c>
      <c r="D210" s="13"/>
      <c r="E210" s="15"/>
      <c r="F210" s="15"/>
      <c r="G210" s="13"/>
    </row>
    <row r="211" spans="1:7" ht="15.75" customHeight="1">
      <c r="A211" s="18">
        <v>38047</v>
      </c>
      <c r="B211" s="14">
        <v>32.552531999999999</v>
      </c>
      <c r="C211" s="14">
        <v>-9.1045440000000006</v>
      </c>
      <c r="D211" s="13"/>
      <c r="E211" s="15"/>
      <c r="F211" s="15"/>
      <c r="G211" s="13"/>
    </row>
    <row r="212" spans="1:7" ht="15.75" customHeight="1">
      <c r="A212" s="18">
        <v>38412</v>
      </c>
      <c r="B212" s="14">
        <v>33.110245999999997</v>
      </c>
      <c r="C212" s="14">
        <v>-8.6212719999999994</v>
      </c>
      <c r="D212" s="13"/>
      <c r="E212" s="15"/>
      <c r="F212" s="15"/>
      <c r="G212" s="13"/>
    </row>
    <row r="213" spans="1:7" ht="15.75" customHeight="1">
      <c r="A213" s="13" t="s">
        <v>285</v>
      </c>
      <c r="B213" s="14">
        <v>-25.958721000000001</v>
      </c>
      <c r="C213" s="14">
        <v>32.485548999999999</v>
      </c>
      <c r="D213" s="13"/>
      <c r="E213" s="15"/>
      <c r="F213" s="15"/>
      <c r="G213" s="13"/>
    </row>
    <row r="214" spans="1:7" ht="15.75" customHeight="1">
      <c r="A214" s="13" t="s">
        <v>286</v>
      </c>
      <c r="B214" s="14">
        <v>50.819524000000001</v>
      </c>
      <c r="C214" s="14">
        <v>5.6917609999999996</v>
      </c>
      <c r="D214" s="13"/>
      <c r="E214" s="15"/>
      <c r="F214" s="15"/>
      <c r="G214" s="13"/>
    </row>
    <row r="215" spans="1:7" ht="15.75" customHeight="1">
      <c r="A215" s="13" t="s">
        <v>287</v>
      </c>
      <c r="B215" s="14">
        <v>51.881234999999997</v>
      </c>
      <c r="C215" s="14">
        <v>4.2458840000000002</v>
      </c>
      <c r="D215" s="13"/>
      <c r="E215" s="15"/>
      <c r="F215" s="15"/>
      <c r="G215" s="13"/>
    </row>
    <row r="216" spans="1:7" ht="15.75" customHeight="1">
      <c r="A216" s="13" t="s">
        <v>288</v>
      </c>
      <c r="B216" s="14">
        <v>52.471075999999996</v>
      </c>
      <c r="C216" s="14">
        <v>4.6211880000000001</v>
      </c>
      <c r="D216" s="13"/>
      <c r="E216" s="15"/>
      <c r="F216" s="15"/>
      <c r="G216" s="13"/>
    </row>
    <row r="217" spans="1:7" ht="15.75" customHeight="1">
      <c r="A217" s="13" t="s">
        <v>289</v>
      </c>
      <c r="B217" s="14">
        <v>11.860059</v>
      </c>
      <c r="C217" s="14">
        <v>-86.424014</v>
      </c>
      <c r="D217" s="13"/>
      <c r="E217" s="15"/>
      <c r="F217" s="15"/>
      <c r="G217" s="13"/>
    </row>
    <row r="218" spans="1:7" ht="15.75" customHeight="1">
      <c r="A218" s="13" t="s">
        <v>290</v>
      </c>
      <c r="B218" s="14">
        <v>12.276255000000001</v>
      </c>
      <c r="C218" s="14">
        <v>-86.500882000000004</v>
      </c>
      <c r="D218" s="13"/>
      <c r="E218" s="15"/>
      <c r="F218" s="15"/>
      <c r="G218" s="13"/>
    </row>
    <row r="219" spans="1:7" ht="15.75" customHeight="1">
      <c r="A219" s="13" t="s">
        <v>291</v>
      </c>
      <c r="B219" s="14">
        <v>7.0060770000000003</v>
      </c>
      <c r="C219" s="14">
        <v>3.0476040000000002</v>
      </c>
      <c r="D219" s="13"/>
      <c r="E219" s="15"/>
      <c r="F219" s="15"/>
      <c r="G219" s="13"/>
    </row>
    <row r="220" spans="1:7" ht="15.75" customHeight="1">
      <c r="A220" s="13" t="s">
        <v>292</v>
      </c>
      <c r="B220" s="14">
        <v>7.411613</v>
      </c>
      <c r="C220" s="14">
        <v>8.9752320000000001</v>
      </c>
      <c r="D220" s="13"/>
      <c r="E220" s="15"/>
      <c r="F220" s="15"/>
      <c r="G220" s="13"/>
    </row>
    <row r="221" spans="1:7" ht="15.75" customHeight="1">
      <c r="A221" s="13" t="s">
        <v>293</v>
      </c>
      <c r="B221" s="14">
        <v>7.927327</v>
      </c>
      <c r="C221" s="14">
        <v>6.4251560000000003</v>
      </c>
      <c r="D221" s="13"/>
      <c r="E221" s="15"/>
      <c r="F221" s="15"/>
      <c r="G221" s="13"/>
    </row>
    <row r="222" spans="1:7" ht="15.75" customHeight="1">
      <c r="A222" s="13" t="s">
        <v>294</v>
      </c>
      <c r="B222" s="14">
        <v>25.159443</v>
      </c>
      <c r="C222" s="14">
        <v>66.783955000000006</v>
      </c>
      <c r="D222" s="13"/>
      <c r="E222" s="15"/>
      <c r="F222" s="15"/>
      <c r="G222" s="13"/>
    </row>
    <row r="223" spans="1:7" ht="15.75" customHeight="1">
      <c r="A223" s="13" t="s">
        <v>295</v>
      </c>
      <c r="B223" s="14">
        <v>30.327399</v>
      </c>
      <c r="C223" s="14">
        <v>70.538435000000007</v>
      </c>
      <c r="D223" s="13"/>
      <c r="E223" s="15"/>
      <c r="F223" s="15"/>
      <c r="G223" s="13"/>
    </row>
    <row r="224" spans="1:7" ht="15.75" customHeight="1">
      <c r="A224" s="13" t="s">
        <v>296</v>
      </c>
      <c r="B224" s="14">
        <v>32.725580999999998</v>
      </c>
      <c r="C224" s="14">
        <v>72.816963000000001</v>
      </c>
      <c r="D224" s="13"/>
      <c r="E224" s="15"/>
      <c r="F224" s="15"/>
      <c r="G224" s="13"/>
    </row>
    <row r="225" spans="1:7" ht="15.75" customHeight="1">
      <c r="A225" s="13" t="s">
        <v>297</v>
      </c>
      <c r="B225" s="14">
        <v>9.1677510000000009</v>
      </c>
      <c r="C225" s="14">
        <v>-79.536856999999998</v>
      </c>
      <c r="D225" s="13"/>
      <c r="E225" s="15"/>
      <c r="F225" s="15"/>
      <c r="G225" s="13"/>
    </row>
    <row r="226" spans="1:7" ht="15.75" customHeight="1">
      <c r="A226" s="13" t="s">
        <v>298</v>
      </c>
      <c r="B226" s="14">
        <v>-25.108222000000001</v>
      </c>
      <c r="C226" s="14">
        <v>-57.537517000000001</v>
      </c>
      <c r="D226" s="13"/>
      <c r="E226" s="15"/>
      <c r="F226" s="15"/>
      <c r="G226" s="13"/>
    </row>
    <row r="227" spans="1:7" ht="15.75" customHeight="1">
      <c r="A227" s="13" t="s">
        <v>299</v>
      </c>
      <c r="B227" s="14">
        <v>50.806773</v>
      </c>
      <c r="C227" s="14">
        <v>20.529911999999999</v>
      </c>
      <c r="D227" s="13"/>
      <c r="E227" s="15"/>
      <c r="F227" s="15"/>
      <c r="G227" s="13"/>
    </row>
    <row r="228" spans="1:7" ht="15.75" customHeight="1">
      <c r="A228" s="13" t="s">
        <v>300</v>
      </c>
      <c r="B228" s="14">
        <v>38.501466000000001</v>
      </c>
      <c r="C228" s="14">
        <v>-8.9359359999999999</v>
      </c>
      <c r="D228" s="13"/>
      <c r="E228" s="15"/>
      <c r="F228" s="15"/>
      <c r="G228" s="13"/>
    </row>
    <row r="229" spans="1:7" ht="15.75" customHeight="1">
      <c r="A229" s="13" t="s">
        <v>301</v>
      </c>
      <c r="B229" s="14">
        <v>39.655676999999997</v>
      </c>
      <c r="C229" s="14">
        <v>-8.987387</v>
      </c>
      <c r="D229" s="13"/>
      <c r="E229" s="15"/>
      <c r="F229" s="15"/>
      <c r="G229" s="13"/>
    </row>
    <row r="230" spans="1:7" ht="15.75" customHeight="1">
      <c r="A230" s="13" t="s">
        <v>302</v>
      </c>
      <c r="B230" s="14">
        <v>39.685772999999998</v>
      </c>
      <c r="C230" s="14">
        <v>-8.905132</v>
      </c>
      <c r="D230" s="13"/>
      <c r="E230" s="15"/>
      <c r="F230" s="15"/>
      <c r="G230" s="13"/>
    </row>
    <row r="231" spans="1:7" ht="15.75" customHeight="1">
      <c r="A231" s="13" t="s">
        <v>303</v>
      </c>
      <c r="B231" s="14">
        <v>54.873651000000002</v>
      </c>
      <c r="C231" s="14">
        <v>61.196846999999998</v>
      </c>
      <c r="D231" s="13"/>
      <c r="E231" s="15"/>
      <c r="F231" s="15"/>
      <c r="G231" s="13"/>
    </row>
    <row r="232" spans="1:7" ht="15.75" customHeight="1">
      <c r="A232" s="13" t="s">
        <v>304</v>
      </c>
      <c r="B232" s="14">
        <v>56.868465999999998</v>
      </c>
      <c r="C232" s="14">
        <v>62.056043000000003</v>
      </c>
      <c r="D232" s="13"/>
      <c r="E232" s="15"/>
      <c r="F232" s="15"/>
      <c r="G232" s="13"/>
    </row>
    <row r="233" spans="1:7" ht="15.75" customHeight="1">
      <c r="A233" s="13" t="s">
        <v>305</v>
      </c>
      <c r="B233" s="14">
        <v>44.125712</v>
      </c>
      <c r="C233" s="14">
        <v>42.009979999999999</v>
      </c>
      <c r="D233" s="13"/>
      <c r="E233" s="15"/>
      <c r="F233" s="15"/>
      <c r="G233" s="13"/>
    </row>
    <row r="234" spans="1:7" ht="15.75" customHeight="1">
      <c r="A234" s="13" t="s">
        <v>306</v>
      </c>
      <c r="B234" s="14">
        <v>50.378073000000001</v>
      </c>
      <c r="C234" s="14">
        <v>39.633608000000002</v>
      </c>
      <c r="D234" s="13"/>
      <c r="E234" s="15"/>
      <c r="F234" s="15"/>
      <c r="G234" s="13"/>
    </row>
    <row r="235" spans="1:7" ht="15.75" customHeight="1">
      <c r="A235" s="13" t="s">
        <v>307</v>
      </c>
      <c r="B235" s="14">
        <v>50.610788999999997</v>
      </c>
      <c r="C235" s="14">
        <v>36.555284</v>
      </c>
      <c r="D235" s="13"/>
      <c r="E235" s="15"/>
      <c r="F235" s="15"/>
      <c r="G235" s="13"/>
    </row>
    <row r="236" spans="1:7" ht="15.75" customHeight="1">
      <c r="A236" s="13" t="s">
        <v>308</v>
      </c>
      <c r="B236" s="14">
        <v>51.257871999999999</v>
      </c>
      <c r="C236" s="14">
        <v>37.762676999999996</v>
      </c>
      <c r="D236" s="13"/>
      <c r="E236" s="15"/>
      <c r="F236" s="15"/>
      <c r="G236" s="13"/>
    </row>
    <row r="237" spans="1:7" ht="15.75" customHeight="1">
      <c r="A237" s="13" t="s">
        <v>309</v>
      </c>
      <c r="B237" s="14">
        <v>52.664946</v>
      </c>
      <c r="C237" s="14">
        <v>39.632835</v>
      </c>
      <c r="D237" s="13"/>
      <c r="E237" s="15"/>
      <c r="F237" s="15"/>
      <c r="G237" s="13"/>
    </row>
    <row r="238" spans="1:7" ht="15.75" customHeight="1">
      <c r="A238" s="13" t="s">
        <v>310</v>
      </c>
      <c r="B238" s="14">
        <v>53.421120999999999</v>
      </c>
      <c r="C238" s="14">
        <v>49.419800000000002</v>
      </c>
      <c r="D238" s="13"/>
      <c r="E238" s="15"/>
      <c r="F238" s="15"/>
      <c r="G238" s="13"/>
    </row>
    <row r="239" spans="1:7" ht="15.75" customHeight="1">
      <c r="A239" s="13" t="s">
        <v>311</v>
      </c>
      <c r="B239" s="14">
        <v>53.445098999999999</v>
      </c>
      <c r="C239" s="14">
        <v>34.407597000000003</v>
      </c>
      <c r="D239" s="13"/>
      <c r="E239" s="15"/>
      <c r="F239" s="15"/>
      <c r="G239" s="13"/>
    </row>
    <row r="240" spans="1:7" ht="15.75" customHeight="1">
      <c r="A240" s="13" t="s">
        <v>312</v>
      </c>
      <c r="B240" s="14">
        <v>54.003473</v>
      </c>
      <c r="C240" s="14">
        <v>48.738773000000002</v>
      </c>
      <c r="D240" s="13"/>
      <c r="E240" s="15"/>
      <c r="F240" s="15"/>
      <c r="G240" s="13"/>
    </row>
    <row r="241" spans="1:7" ht="15.75" customHeight="1">
      <c r="A241" s="13" t="s">
        <v>313</v>
      </c>
      <c r="B241" s="14">
        <v>54.155892000000001</v>
      </c>
      <c r="C241" s="14">
        <v>48.360166</v>
      </c>
      <c r="D241" s="13"/>
      <c r="E241" s="15"/>
      <c r="F241" s="15"/>
      <c r="G241" s="13"/>
    </row>
    <row r="242" spans="1:7" ht="15.75" customHeight="1">
      <c r="A242" s="13" t="s">
        <v>314</v>
      </c>
      <c r="B242" s="14">
        <v>54.213698999999998</v>
      </c>
      <c r="C242" s="14">
        <v>38.922525</v>
      </c>
      <c r="D242" s="13"/>
      <c r="E242" s="15"/>
      <c r="F242" s="15"/>
      <c r="G242" s="13"/>
    </row>
    <row r="243" spans="1:7" ht="15.75" customHeight="1">
      <c r="A243" s="13" t="s">
        <v>315</v>
      </c>
      <c r="B243" s="14">
        <v>54.445484999999998</v>
      </c>
      <c r="C243" s="14">
        <v>45.870756</v>
      </c>
      <c r="D243" s="13"/>
      <c r="E243" s="15"/>
      <c r="F243" s="15"/>
      <c r="G243" s="13"/>
    </row>
    <row r="244" spans="1:7" ht="15.75" customHeight="1">
      <c r="A244" s="13" t="s">
        <v>316</v>
      </c>
      <c r="B244" s="14">
        <v>54.783096999999998</v>
      </c>
      <c r="C244" s="14">
        <v>58.201148000000003</v>
      </c>
      <c r="D244" s="13"/>
      <c r="E244" s="15"/>
      <c r="F244" s="15"/>
      <c r="G244" s="13"/>
    </row>
    <row r="245" spans="1:7" ht="15.75" customHeight="1">
      <c r="A245" s="13" t="s">
        <v>317</v>
      </c>
      <c r="B245" s="14">
        <v>57.469589999999997</v>
      </c>
      <c r="C245" s="14">
        <v>60.145024999999997</v>
      </c>
      <c r="D245" s="13"/>
      <c r="E245" s="15"/>
      <c r="F245" s="15"/>
      <c r="G245" s="13"/>
    </row>
    <row r="246" spans="1:7" ht="15.75" customHeight="1">
      <c r="A246" s="13" t="s">
        <v>318</v>
      </c>
      <c r="B246" s="14">
        <v>59.061830999999998</v>
      </c>
      <c r="C246" s="14">
        <v>28.133623</v>
      </c>
      <c r="D246" s="13"/>
      <c r="E246" s="15"/>
      <c r="F246" s="15"/>
      <c r="G246" s="13"/>
    </row>
    <row r="247" spans="1:7" ht="15.75" customHeight="1">
      <c r="A247" s="13" t="s">
        <v>319</v>
      </c>
      <c r="B247" s="14">
        <v>59.529311999999997</v>
      </c>
      <c r="C247" s="14">
        <v>34.14676</v>
      </c>
      <c r="D247" s="13"/>
      <c r="E247" s="15"/>
      <c r="F247" s="15"/>
      <c r="G247" s="13"/>
    </row>
    <row r="248" spans="1:7" ht="15.75" customHeight="1">
      <c r="A248" s="13" t="s">
        <v>320</v>
      </c>
      <c r="B248" s="14">
        <v>62.945250999999999</v>
      </c>
      <c r="C248" s="14">
        <v>40.194763000000002</v>
      </c>
      <c r="D248" s="13"/>
      <c r="E248" s="15"/>
      <c r="F248" s="15"/>
      <c r="G248" s="13"/>
    </row>
    <row r="249" spans="1:7" ht="15.75" customHeight="1">
      <c r="A249" s="13" t="s">
        <v>321</v>
      </c>
      <c r="B249" s="14">
        <v>53.663800000000002</v>
      </c>
      <c r="C249" s="14">
        <v>55.970996999999997</v>
      </c>
      <c r="D249" s="13"/>
      <c r="E249" s="15"/>
      <c r="F249" s="15"/>
      <c r="G249" s="13"/>
    </row>
    <row r="250" spans="1:7" ht="15.75" customHeight="1">
      <c r="A250" s="13" t="s">
        <v>322</v>
      </c>
      <c r="B250" s="14">
        <v>54.482931999999998</v>
      </c>
      <c r="C250" s="14">
        <v>37.341076999999999</v>
      </c>
      <c r="D250" s="13"/>
      <c r="E250" s="15"/>
      <c r="F250" s="15"/>
      <c r="G250" s="13"/>
    </row>
    <row r="251" spans="1:7" ht="15.75" customHeight="1">
      <c r="A251" s="13" t="s">
        <v>323</v>
      </c>
      <c r="B251" s="14">
        <v>59.112037000000001</v>
      </c>
      <c r="C251" s="14">
        <v>28.191385</v>
      </c>
      <c r="D251" s="13"/>
      <c r="E251" s="15"/>
      <c r="F251" s="15"/>
      <c r="G251" s="13"/>
    </row>
    <row r="252" spans="1:7" ht="15.75" customHeight="1">
      <c r="A252" s="13" t="s">
        <v>324</v>
      </c>
      <c r="B252" s="14">
        <v>55.061287999999998</v>
      </c>
      <c r="C252" s="14">
        <v>38.832259999999998</v>
      </c>
      <c r="D252" s="13"/>
      <c r="E252" s="15"/>
      <c r="F252" s="15"/>
      <c r="G252" s="13"/>
    </row>
    <row r="253" spans="1:7" ht="15.75" customHeight="1">
      <c r="A253" s="13" t="s">
        <v>325</v>
      </c>
      <c r="B253" s="14">
        <v>14.796559999999999</v>
      </c>
      <c r="C253" s="14">
        <v>-17.041497</v>
      </c>
      <c r="D253" s="13"/>
      <c r="E253" s="15"/>
      <c r="F253" s="15"/>
      <c r="G253" s="13"/>
    </row>
    <row r="254" spans="1:7" ht="15.75" customHeight="1">
      <c r="A254" s="13" t="s">
        <v>326</v>
      </c>
      <c r="B254" s="14">
        <v>45.207937000000001</v>
      </c>
      <c r="C254" s="14">
        <v>19.707231</v>
      </c>
      <c r="D254" s="13"/>
      <c r="E254" s="15"/>
      <c r="F254" s="15"/>
      <c r="G254" s="13"/>
    </row>
    <row r="255" spans="1:7" ht="15.75" customHeight="1">
      <c r="A255" s="13" t="s">
        <v>327</v>
      </c>
      <c r="B255" s="14">
        <v>-26.156285</v>
      </c>
      <c r="C255" s="14">
        <v>28.692848999999999</v>
      </c>
      <c r="D255" s="13"/>
      <c r="E255" s="15"/>
      <c r="F255" s="15"/>
      <c r="G255" s="13"/>
    </row>
    <row r="256" spans="1:7" ht="15.75" customHeight="1">
      <c r="A256" s="13" t="s">
        <v>328</v>
      </c>
      <c r="B256" s="14">
        <v>-26.143888</v>
      </c>
      <c r="C256" s="14">
        <v>25.851686000000001</v>
      </c>
      <c r="D256" s="13"/>
      <c r="E256" s="15"/>
      <c r="F256" s="15"/>
      <c r="G256" s="13"/>
    </row>
    <row r="257" spans="1:7" ht="15.75" customHeight="1">
      <c r="A257" s="13" t="s">
        <v>329</v>
      </c>
      <c r="B257" s="14">
        <v>37.276257000000001</v>
      </c>
      <c r="C257" s="14">
        <v>-5.9927229999999998</v>
      </c>
      <c r="D257" s="13"/>
      <c r="E257" s="15"/>
      <c r="F257" s="15"/>
      <c r="G257" s="13"/>
    </row>
    <row r="258" spans="1:7" ht="15.75" customHeight="1">
      <c r="A258" s="13" t="s">
        <v>330</v>
      </c>
      <c r="B258" s="14">
        <v>38.209845999999999</v>
      </c>
      <c r="C258" s="14">
        <v>-1.008607</v>
      </c>
      <c r="D258" s="13"/>
      <c r="E258" s="15"/>
      <c r="F258" s="15"/>
      <c r="G258" s="13"/>
    </row>
    <row r="259" spans="1:7" ht="15.75" customHeight="1">
      <c r="A259" s="13" t="s">
        <v>331</v>
      </c>
      <c r="B259" s="14">
        <v>37.359735999999998</v>
      </c>
      <c r="C259" s="14">
        <v>-5.865094</v>
      </c>
      <c r="D259" s="13"/>
      <c r="E259" s="15"/>
      <c r="F259" s="15"/>
      <c r="G259" s="13"/>
    </row>
    <row r="260" spans="1:7" ht="15.75" customHeight="1">
      <c r="A260" s="13" t="s">
        <v>332</v>
      </c>
      <c r="B260" s="14">
        <v>40.244961000000004</v>
      </c>
      <c r="C260" s="14">
        <v>-3.4744410000000001</v>
      </c>
      <c r="D260" s="13"/>
      <c r="E260" s="15"/>
      <c r="F260" s="15"/>
      <c r="G260" s="13"/>
    </row>
    <row r="261" spans="1:7" ht="15.75" customHeight="1">
      <c r="A261" s="13" t="s">
        <v>333</v>
      </c>
      <c r="B261" s="14">
        <v>41.316271</v>
      </c>
      <c r="C261" s="14">
        <v>1.7299979999999999</v>
      </c>
      <c r="D261" s="13"/>
      <c r="E261" s="15"/>
      <c r="F261" s="15"/>
      <c r="G261" s="13"/>
    </row>
    <row r="262" spans="1:7" ht="15.75" customHeight="1">
      <c r="A262" s="13" t="s">
        <v>334</v>
      </c>
      <c r="B262" s="14">
        <v>41.941676000000001</v>
      </c>
      <c r="C262" s="14">
        <v>-4.4658699999999998</v>
      </c>
      <c r="D262" s="13"/>
      <c r="E262" s="15"/>
      <c r="F262" s="15"/>
      <c r="G262" s="13"/>
    </row>
    <row r="263" spans="1:7" ht="15.75" customHeight="1">
      <c r="A263" s="13" t="s">
        <v>335</v>
      </c>
      <c r="B263" s="14">
        <v>42.874825000000001</v>
      </c>
      <c r="C263" s="14">
        <v>-4.1597799999999996</v>
      </c>
      <c r="D263" s="13"/>
      <c r="E263" s="15"/>
      <c r="F263" s="15"/>
      <c r="G263" s="13"/>
    </row>
    <row r="264" spans="1:7" ht="15.75" customHeight="1">
      <c r="A264" s="13" t="s">
        <v>336</v>
      </c>
      <c r="B264" s="14">
        <v>42.882983000000003</v>
      </c>
      <c r="C264" s="14">
        <v>-2.1901869999999999</v>
      </c>
      <c r="D264" s="13"/>
      <c r="E264" s="15"/>
      <c r="F264" s="15"/>
      <c r="G264" s="13"/>
    </row>
    <row r="265" spans="1:7" ht="15.75" customHeight="1">
      <c r="A265" s="13" t="s">
        <v>337</v>
      </c>
      <c r="B265" s="14">
        <v>41.510001000000003</v>
      </c>
      <c r="C265" s="14">
        <v>0.891293</v>
      </c>
      <c r="D265" s="13"/>
      <c r="E265" s="15"/>
      <c r="F265" s="15"/>
      <c r="G265" s="13"/>
    </row>
    <row r="266" spans="1:7" ht="15.75" customHeight="1">
      <c r="A266" s="13" t="s">
        <v>338</v>
      </c>
      <c r="B266" s="14">
        <v>-10.258077999999999</v>
      </c>
      <c r="C266" s="14">
        <v>40.038862000000002</v>
      </c>
      <c r="D266" s="13"/>
      <c r="E266" s="15"/>
      <c r="F266" s="15"/>
      <c r="G266" s="13"/>
    </row>
    <row r="267" spans="1:7" ht="15.75" customHeight="1">
      <c r="A267" s="13" t="s">
        <v>339</v>
      </c>
      <c r="B267" s="14">
        <v>-6.6626890000000003</v>
      </c>
      <c r="C267" s="14">
        <v>39.166958999999999</v>
      </c>
      <c r="D267" s="13"/>
      <c r="E267" s="15"/>
      <c r="F267" s="15"/>
      <c r="G267" s="13"/>
    </row>
    <row r="268" spans="1:7" ht="15.75" customHeight="1">
      <c r="A268" s="13" t="s">
        <v>340</v>
      </c>
      <c r="B268" s="14">
        <v>14.673757</v>
      </c>
      <c r="C268" s="14">
        <v>100.803369</v>
      </c>
      <c r="D268" s="13"/>
      <c r="E268" s="15"/>
      <c r="F268" s="15"/>
      <c r="G268" s="13"/>
    </row>
    <row r="269" spans="1:7" ht="15.75" customHeight="1">
      <c r="A269" s="13" t="s">
        <v>341</v>
      </c>
      <c r="B269" s="14">
        <v>6.1533049999999996</v>
      </c>
      <c r="C269" s="14">
        <v>1.2881</v>
      </c>
      <c r="D269" s="13"/>
      <c r="E269" s="15"/>
      <c r="F269" s="15"/>
      <c r="G269" s="13"/>
    </row>
    <row r="270" spans="1:7" ht="15.75" customHeight="1">
      <c r="A270" s="13" t="s">
        <v>342</v>
      </c>
      <c r="B270" s="14">
        <v>6.5830549999999999</v>
      </c>
      <c r="C270" s="14">
        <v>1.5163390000000001</v>
      </c>
      <c r="D270" s="13"/>
      <c r="E270" s="15"/>
      <c r="F270" s="15"/>
      <c r="G270" s="13"/>
    </row>
    <row r="271" spans="1:7" ht="15.75" customHeight="1">
      <c r="A271" s="13" t="s">
        <v>343</v>
      </c>
      <c r="B271" s="14">
        <v>9.4598460000000006</v>
      </c>
      <c r="C271" s="14">
        <v>1.2215149999999999</v>
      </c>
      <c r="D271" s="13"/>
      <c r="E271" s="15"/>
      <c r="F271" s="15"/>
      <c r="G271" s="13"/>
    </row>
    <row r="272" spans="1:7" ht="15.75" customHeight="1">
      <c r="A272" s="13" t="s">
        <v>344</v>
      </c>
      <c r="B272" s="14">
        <v>33.873998</v>
      </c>
      <c r="C272" s="14">
        <v>9.9933859999999992</v>
      </c>
      <c r="D272" s="13"/>
      <c r="E272" s="15"/>
      <c r="F272" s="15"/>
      <c r="G272" s="13"/>
    </row>
    <row r="273" spans="1:7" ht="15.75" customHeight="1">
      <c r="A273" s="13" t="s">
        <v>345</v>
      </c>
      <c r="B273" s="14">
        <v>38.427047000000002</v>
      </c>
      <c r="C273" s="14">
        <v>27.217029</v>
      </c>
      <c r="D273" s="13"/>
      <c r="E273" s="15"/>
      <c r="F273" s="15"/>
      <c r="G273" s="13"/>
    </row>
    <row r="274" spans="1:7" ht="15.75" customHeight="1">
      <c r="A274" s="13" t="s">
        <v>346</v>
      </c>
      <c r="B274" s="14">
        <v>40.575668999999998</v>
      </c>
      <c r="C274" s="14">
        <v>43.007643000000002</v>
      </c>
      <c r="D274" s="13"/>
      <c r="E274" s="15"/>
      <c r="F274" s="15"/>
      <c r="G274" s="13"/>
    </row>
    <row r="275" spans="1:7" ht="15.75" customHeight="1">
      <c r="A275" s="13" t="s">
        <v>347</v>
      </c>
      <c r="B275" s="14">
        <v>41.797040000000003</v>
      </c>
      <c r="C275" s="14">
        <v>26.702448</v>
      </c>
      <c r="D275" s="13"/>
      <c r="E275" s="15"/>
      <c r="F275" s="15"/>
      <c r="G275" s="13"/>
    </row>
    <row r="276" spans="1:7" ht="15.75" customHeight="1">
      <c r="A276" s="13" t="s">
        <v>348</v>
      </c>
      <c r="B276" s="14">
        <v>37.962052</v>
      </c>
      <c r="C276" s="14">
        <v>41.702528999999998</v>
      </c>
      <c r="D276" s="13"/>
      <c r="E276" s="15"/>
      <c r="F276" s="15"/>
      <c r="G276" s="13"/>
    </row>
    <row r="277" spans="1:7" ht="15.75" customHeight="1">
      <c r="A277" s="13" t="s">
        <v>349</v>
      </c>
      <c r="B277" s="14">
        <v>37.938961999999997</v>
      </c>
      <c r="C277" s="14">
        <v>32.533760999999998</v>
      </c>
      <c r="D277" s="13"/>
      <c r="E277" s="15"/>
      <c r="F277" s="15"/>
      <c r="G277" s="13"/>
    </row>
    <row r="278" spans="1:7" ht="15.75" customHeight="1">
      <c r="A278" s="13" t="s">
        <v>350</v>
      </c>
      <c r="B278" s="14">
        <v>39.944254000000001</v>
      </c>
      <c r="C278" s="14">
        <v>33.191786</v>
      </c>
      <c r="D278" s="13"/>
      <c r="E278" s="15"/>
      <c r="F278" s="15"/>
      <c r="G278" s="13"/>
    </row>
    <row r="279" spans="1:7" ht="15.75" customHeight="1">
      <c r="A279" s="13" t="s">
        <v>351</v>
      </c>
      <c r="B279" s="14">
        <v>48.730626000000001</v>
      </c>
      <c r="C279" s="14">
        <v>37.544123999999996</v>
      </c>
      <c r="D279" s="13"/>
      <c r="E279" s="15"/>
      <c r="F279" s="15"/>
      <c r="G279" s="13"/>
    </row>
    <row r="280" spans="1:7" ht="15.75" customHeight="1">
      <c r="A280" s="13" t="s">
        <v>352</v>
      </c>
      <c r="B280" s="14">
        <v>49.495187999999999</v>
      </c>
      <c r="C280" s="14">
        <v>36.741990000000001</v>
      </c>
      <c r="D280" s="13"/>
      <c r="E280" s="15"/>
      <c r="F280" s="15"/>
      <c r="G280" s="13"/>
    </row>
    <row r="281" spans="1:7" ht="15.75" customHeight="1">
      <c r="A281" s="13" t="s">
        <v>353</v>
      </c>
      <c r="B281" s="14">
        <v>25.552944</v>
      </c>
      <c r="C281" s="14">
        <v>56.226827</v>
      </c>
      <c r="D281" s="13"/>
      <c r="E281" s="15"/>
      <c r="F281" s="15"/>
      <c r="G281" s="13"/>
    </row>
    <row r="282" spans="1:7" ht="15.75" customHeight="1">
      <c r="A282" s="13" t="s">
        <v>354</v>
      </c>
      <c r="B282" s="14">
        <v>28.760847999999999</v>
      </c>
      <c r="C282" s="14">
        <v>-82.025558000000004</v>
      </c>
      <c r="D282" s="13"/>
      <c r="E282" s="15"/>
      <c r="F282" s="15"/>
      <c r="G282" s="13"/>
    </row>
    <row r="283" spans="1:7" ht="15.75" customHeight="1">
      <c r="A283" s="13" t="s">
        <v>355</v>
      </c>
      <c r="B283" s="14">
        <v>39.620130000000003</v>
      </c>
      <c r="C283" s="14">
        <v>-119.26303900000001</v>
      </c>
      <c r="D283" s="13"/>
      <c r="E283" s="15"/>
      <c r="F283" s="15"/>
      <c r="G283" s="13"/>
    </row>
    <row r="284" spans="1:7" ht="15.75" customHeight="1">
      <c r="A284" s="13" t="s">
        <v>356</v>
      </c>
      <c r="B284" s="14">
        <v>44.084274999999998</v>
      </c>
      <c r="C284" s="14">
        <v>-69.157138000000003</v>
      </c>
      <c r="D284" s="13"/>
      <c r="E284" s="15"/>
      <c r="F284" s="15"/>
      <c r="G284" s="13"/>
    </row>
    <row r="285" spans="1:7" ht="15.75" customHeight="1">
      <c r="A285" s="13" t="s">
        <v>357</v>
      </c>
      <c r="B285" s="14">
        <v>25.877824</v>
      </c>
      <c r="C285" s="14">
        <v>-80.377343999999994</v>
      </c>
      <c r="D285" s="13"/>
      <c r="E285" s="15"/>
      <c r="F285" s="15"/>
      <c r="G285" s="13"/>
    </row>
    <row r="286" spans="1:7" ht="15.75" customHeight="1">
      <c r="A286" s="13" t="s">
        <v>358</v>
      </c>
      <c r="B286" s="14">
        <v>40.931159000000001</v>
      </c>
      <c r="C286" s="14">
        <v>69.652550000000005</v>
      </c>
      <c r="D286" s="13"/>
      <c r="E286" s="15"/>
      <c r="F286" s="15"/>
      <c r="G286" s="13"/>
    </row>
    <row r="287" spans="1:7" ht="15.75" customHeight="1">
      <c r="A287" s="13" t="s">
        <v>359</v>
      </c>
      <c r="B287" s="14">
        <v>18.939392999999999</v>
      </c>
      <c r="C287" s="14">
        <v>105.35096900000001</v>
      </c>
      <c r="D287" s="13"/>
      <c r="E287" s="15"/>
      <c r="F287" s="15"/>
      <c r="G287" s="13"/>
    </row>
    <row r="288" spans="1:7" ht="15.75" customHeight="1">
      <c r="A288" s="13" t="s">
        <v>360</v>
      </c>
      <c r="B288" s="14">
        <v>20.341771000000001</v>
      </c>
      <c r="C288" s="14">
        <v>105.91307999999999</v>
      </c>
      <c r="D288" s="13"/>
      <c r="E288" s="15"/>
      <c r="F288" s="15"/>
      <c r="G288" s="13"/>
    </row>
    <row r="289" spans="1:7" ht="15.75" customHeight="1">
      <c r="A289" s="13" t="s">
        <v>361</v>
      </c>
      <c r="B289" s="14">
        <v>20.453617999999999</v>
      </c>
      <c r="C289" s="14">
        <v>105.886442</v>
      </c>
      <c r="D289" s="13"/>
      <c r="E289" s="15"/>
      <c r="F289" s="15"/>
      <c r="G289" s="13"/>
    </row>
    <row r="290" spans="1:7" ht="15.75" customHeight="1">
      <c r="A290" s="13" t="s">
        <v>362</v>
      </c>
      <c r="B290" s="14">
        <v>21.566872</v>
      </c>
      <c r="C290" s="14">
        <v>106.492178</v>
      </c>
      <c r="D290" s="13"/>
      <c r="E290" s="15"/>
      <c r="F290" s="15"/>
      <c r="G290" s="13"/>
    </row>
    <row r="291" spans="1:7" ht="15.75" customHeight="1">
      <c r="A291" s="13" t="s">
        <v>363</v>
      </c>
      <c r="B291" s="14">
        <v>15.032711000000001</v>
      </c>
      <c r="C291" s="14">
        <v>43.25929</v>
      </c>
      <c r="D291" s="13"/>
      <c r="E291" s="15"/>
      <c r="F291" s="15"/>
      <c r="G291" s="13"/>
    </row>
    <row r="292" spans="1:7" ht="15.75" customHeight="1">
      <c r="A292" s="13" t="s">
        <v>364</v>
      </c>
      <c r="B292" s="14">
        <v>-13.026214</v>
      </c>
      <c r="C292" s="14">
        <v>28.778742000000001</v>
      </c>
      <c r="D292" s="13"/>
      <c r="E292" s="15"/>
      <c r="F292" s="15"/>
      <c r="G292" s="13"/>
    </row>
    <row r="293" spans="1:7" ht="15.75" customHeight="1">
      <c r="A293" s="13" t="s">
        <v>365</v>
      </c>
      <c r="B293" s="14">
        <v>-21.007200000000001</v>
      </c>
      <c r="C293" s="14">
        <v>29.212761</v>
      </c>
      <c r="D293" s="13"/>
      <c r="E293" s="15"/>
      <c r="F293" s="15"/>
      <c r="G293" s="13"/>
    </row>
    <row r="294" spans="1:7" ht="15.75" customHeight="1">
      <c r="A294" s="13" t="s">
        <v>366</v>
      </c>
      <c r="B294" s="14">
        <v>-20.114474000000001</v>
      </c>
      <c r="C294" s="14">
        <v>28.685907</v>
      </c>
      <c r="D294" s="13"/>
      <c r="E294" s="15"/>
      <c r="F294" s="15"/>
      <c r="G294" s="13"/>
    </row>
    <row r="295" spans="1:7" ht="15.75" customHeight="1"/>
    <row r="296" spans="1:7" ht="15.75" customHeight="1"/>
    <row r="297" spans="1:7" ht="15.75" customHeight="1"/>
    <row r="298" spans="1:7" ht="15.75" customHeight="1"/>
    <row r="299" spans="1:7" ht="15.75" customHeight="1"/>
    <row r="300" spans="1:7" ht="15.75" customHeight="1"/>
    <row r="301" spans="1:7" ht="15.75" customHeight="1"/>
    <row r="302" spans="1:7" ht="15.75" customHeight="1"/>
    <row r="303" spans="1:7" ht="15.75" customHeight="1"/>
    <row r="304" spans="1:7"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1">
    <dataValidation type="list" allowBlank="1" showErrorMessage="1" sqref="D2:D294" xr:uid="{00000000-0002-0000-0200-000000000000}">
      <formula1>"no issues,plant not found,plant under construction,kiln is blocked,kiln under a cover,unclear imagery,cloudy imagery,no imagery"</formula1>
    </dataValidation>
  </dataValidation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G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10.5" customWidth="1"/>
    <col min="2" max="3" width="14.5" customWidth="1"/>
    <col min="4" max="4" width="24.1640625" customWidth="1"/>
    <col min="5" max="7" width="82.6640625" customWidth="1"/>
  </cols>
  <sheetData>
    <row r="1" spans="1:7" ht="15.75" customHeight="1">
      <c r="A1" s="10" t="s">
        <v>67</v>
      </c>
      <c r="B1" s="11" t="s">
        <v>68</v>
      </c>
      <c r="C1" s="11" t="s">
        <v>69</v>
      </c>
      <c r="D1" s="12" t="s">
        <v>70</v>
      </c>
      <c r="E1" s="10" t="s">
        <v>71</v>
      </c>
      <c r="F1" s="10" t="s">
        <v>72</v>
      </c>
      <c r="G1" s="12"/>
    </row>
    <row r="2" spans="1:7" ht="15.75" customHeight="1">
      <c r="A2" s="13" t="s">
        <v>73</v>
      </c>
      <c r="B2" s="14">
        <v>41.549090999999997</v>
      </c>
      <c r="C2" s="14">
        <v>19.725338000000001</v>
      </c>
      <c r="D2" s="13" t="s">
        <v>74</v>
      </c>
      <c r="E2" s="15"/>
      <c r="F2" s="15"/>
      <c r="G2" s="16"/>
    </row>
    <row r="3" spans="1:7" ht="15.75" customHeight="1">
      <c r="A3" s="13" t="s">
        <v>75</v>
      </c>
      <c r="B3" s="14">
        <v>35.096288000000001</v>
      </c>
      <c r="C3" s="14">
        <v>5.6467429999999998</v>
      </c>
      <c r="D3" s="13" t="s">
        <v>74</v>
      </c>
      <c r="E3" s="15"/>
      <c r="F3" s="15"/>
      <c r="G3" s="16"/>
    </row>
    <row r="4" spans="1:7" ht="15.75" customHeight="1">
      <c r="A4" s="13" t="s">
        <v>76</v>
      </c>
      <c r="B4" s="14">
        <v>35.532648999999999</v>
      </c>
      <c r="C4" s="14">
        <v>-0.27516000000000002</v>
      </c>
      <c r="D4" s="13" t="s">
        <v>74</v>
      </c>
      <c r="E4" s="15"/>
      <c r="F4" s="15"/>
      <c r="G4" s="16"/>
    </row>
    <row r="5" spans="1:7" ht="15.75" customHeight="1">
      <c r="A5" s="13" t="s">
        <v>77</v>
      </c>
      <c r="B5" s="14">
        <v>35.877318000000002</v>
      </c>
      <c r="C5" s="14">
        <v>4.4459010000000001</v>
      </c>
      <c r="D5" s="13" t="s">
        <v>74</v>
      </c>
      <c r="E5" s="15"/>
      <c r="F5" s="15"/>
      <c r="G5" s="16"/>
    </row>
    <row r="6" spans="1:7" ht="15.75" customHeight="1">
      <c r="A6" s="13" t="s">
        <v>78</v>
      </c>
      <c r="B6" s="14">
        <v>-12.342644</v>
      </c>
      <c r="C6" s="14">
        <v>13.581766</v>
      </c>
      <c r="D6" s="13" t="s">
        <v>74</v>
      </c>
      <c r="E6" s="15"/>
      <c r="F6" s="15"/>
      <c r="G6" s="16"/>
    </row>
    <row r="7" spans="1:7" ht="15.75" customHeight="1">
      <c r="A7" s="13" t="s">
        <v>79</v>
      </c>
      <c r="B7" s="14">
        <v>-36.982432000000003</v>
      </c>
      <c r="C7" s="14">
        <v>-60.243941999999997</v>
      </c>
      <c r="D7" s="13" t="s">
        <v>104</v>
      </c>
      <c r="E7" s="15" t="s">
        <v>367</v>
      </c>
      <c r="F7" s="15"/>
      <c r="G7" s="16"/>
    </row>
    <row r="8" spans="1:7" ht="15.75" customHeight="1">
      <c r="A8" s="13" t="s">
        <v>80</v>
      </c>
      <c r="B8" s="14">
        <v>-32.862442999999999</v>
      </c>
      <c r="C8" s="14">
        <v>-66.850896000000006</v>
      </c>
      <c r="D8" s="13" t="s">
        <v>74</v>
      </c>
      <c r="E8" s="15"/>
      <c r="F8" s="15"/>
      <c r="G8" s="16"/>
    </row>
    <row r="9" spans="1:7" ht="15.75" customHeight="1">
      <c r="A9" s="13" t="s">
        <v>81</v>
      </c>
      <c r="B9" s="14">
        <v>51.163851999999999</v>
      </c>
      <c r="C9" s="14">
        <v>3.7669169999999998</v>
      </c>
      <c r="D9" s="13" t="s">
        <v>74</v>
      </c>
      <c r="E9" s="15" t="s">
        <v>368</v>
      </c>
      <c r="F9" s="15"/>
      <c r="G9" s="16"/>
    </row>
    <row r="10" spans="1:7" ht="15.75" customHeight="1">
      <c r="A10" s="13" t="s">
        <v>82</v>
      </c>
      <c r="B10" s="14">
        <v>50.576126000000002</v>
      </c>
      <c r="C10" s="14">
        <v>3.442482</v>
      </c>
      <c r="D10" s="13" t="s">
        <v>74</v>
      </c>
      <c r="E10" s="15"/>
      <c r="F10" s="15"/>
      <c r="G10" s="16"/>
    </row>
    <row r="11" spans="1:7" ht="15.75" customHeight="1">
      <c r="A11" s="13" t="s">
        <v>83</v>
      </c>
      <c r="B11" s="14">
        <v>50.765227000000003</v>
      </c>
      <c r="C11" s="14">
        <v>5.6737260000000003</v>
      </c>
      <c r="D11" s="13" t="s">
        <v>100</v>
      </c>
      <c r="E11" s="15" t="s">
        <v>369</v>
      </c>
      <c r="F11" s="15"/>
      <c r="G11" s="13"/>
    </row>
    <row r="12" spans="1:7" ht="15.75" customHeight="1">
      <c r="A12" s="13" t="s">
        <v>84</v>
      </c>
      <c r="B12" s="14">
        <v>51.152206</v>
      </c>
      <c r="C12" s="14">
        <v>3.7869929999999998</v>
      </c>
      <c r="D12" s="13" t="s">
        <v>74</v>
      </c>
      <c r="E12" s="15" t="s">
        <v>370</v>
      </c>
      <c r="F12" s="15"/>
      <c r="G12" s="13"/>
    </row>
    <row r="13" spans="1:7" ht="15.75" customHeight="1">
      <c r="A13" s="13" t="s">
        <v>85</v>
      </c>
      <c r="B13" s="14">
        <v>-21.247315</v>
      </c>
      <c r="C13" s="14">
        <v>-65.207650000000001</v>
      </c>
      <c r="D13" s="13" t="s">
        <v>74</v>
      </c>
      <c r="E13" s="15"/>
      <c r="F13" s="17"/>
      <c r="G13" s="13"/>
    </row>
    <row r="14" spans="1:7" ht="15.75" customHeight="1">
      <c r="A14" s="13" t="s">
        <v>86</v>
      </c>
      <c r="B14" s="14">
        <v>-17.936150000000001</v>
      </c>
      <c r="C14" s="14">
        <v>-67.077067</v>
      </c>
      <c r="D14" s="13" t="s">
        <v>74</v>
      </c>
      <c r="E14" s="15"/>
      <c r="F14" s="17"/>
      <c r="G14" s="13"/>
    </row>
    <row r="15" spans="1:7" ht="15.75" customHeight="1">
      <c r="A15" s="13" t="s">
        <v>87</v>
      </c>
      <c r="B15" s="14">
        <v>-17.568653999999999</v>
      </c>
      <c r="C15" s="14">
        <v>-63.150660999999999</v>
      </c>
      <c r="D15" s="13" t="s">
        <v>100</v>
      </c>
      <c r="E15" s="15" t="s">
        <v>371</v>
      </c>
      <c r="F15" s="15"/>
      <c r="G15" s="13"/>
    </row>
    <row r="16" spans="1:7" ht="15.75" customHeight="1">
      <c r="A16" s="13" t="s">
        <v>88</v>
      </c>
      <c r="B16" s="14">
        <v>-16.647194110000001</v>
      </c>
      <c r="C16" s="14">
        <v>-68.316933950000006</v>
      </c>
      <c r="D16" s="13" t="s">
        <v>74</v>
      </c>
      <c r="E16" s="15" t="s">
        <v>372</v>
      </c>
      <c r="F16" s="15"/>
      <c r="G16" s="13"/>
    </row>
    <row r="17" spans="1:7" ht="15.75" customHeight="1">
      <c r="A17" s="13" t="s">
        <v>89</v>
      </c>
      <c r="B17" s="14">
        <v>-18.951114</v>
      </c>
      <c r="C17" s="14">
        <v>-58.278027999999999</v>
      </c>
      <c r="D17" s="13" t="s">
        <v>90</v>
      </c>
      <c r="E17" s="15" t="s">
        <v>373</v>
      </c>
      <c r="F17" s="15"/>
      <c r="G17" s="13"/>
    </row>
    <row r="18" spans="1:7" ht="15.75" customHeight="1">
      <c r="A18" s="13" t="s">
        <v>91</v>
      </c>
      <c r="B18" s="14">
        <v>-19.513164</v>
      </c>
      <c r="C18" s="14">
        <v>-44.276622000000003</v>
      </c>
      <c r="D18" s="13" t="s">
        <v>74</v>
      </c>
      <c r="E18" s="15"/>
      <c r="F18" s="15"/>
      <c r="G18" s="13"/>
    </row>
    <row r="19" spans="1:7" ht="15.75" customHeight="1">
      <c r="A19" s="13" t="s">
        <v>92</v>
      </c>
      <c r="B19" s="14">
        <v>-7.4774989999999999</v>
      </c>
      <c r="C19" s="14">
        <v>-34.844647999999999</v>
      </c>
      <c r="D19" s="13" t="s">
        <v>74</v>
      </c>
      <c r="E19" s="15"/>
      <c r="F19" s="15"/>
      <c r="G19" s="13"/>
    </row>
    <row r="20" spans="1:7" ht="15.75" customHeight="1">
      <c r="A20" s="13" t="s">
        <v>93</v>
      </c>
      <c r="B20" s="14">
        <v>-20.729126999999998</v>
      </c>
      <c r="C20" s="14">
        <v>-41.128700000000002</v>
      </c>
      <c r="D20" s="13" t="s">
        <v>94</v>
      </c>
      <c r="E20" s="15" t="s">
        <v>374</v>
      </c>
      <c r="F20" s="15"/>
      <c r="G20" s="13"/>
    </row>
    <row r="21" spans="1:7" ht="15.75" customHeight="1">
      <c r="A21" s="13" t="s">
        <v>95</v>
      </c>
      <c r="B21" s="14">
        <v>-26.81866978</v>
      </c>
      <c r="C21" s="14">
        <v>-49.156975529999997</v>
      </c>
      <c r="D21" s="13" t="s">
        <v>74</v>
      </c>
      <c r="E21" s="15" t="s">
        <v>375</v>
      </c>
      <c r="F21" s="15"/>
      <c r="G21" s="13"/>
    </row>
    <row r="22" spans="1:7" ht="15.75" customHeight="1">
      <c r="A22" s="13" t="s">
        <v>96</v>
      </c>
      <c r="B22" s="14">
        <v>-24.669459</v>
      </c>
      <c r="C22" s="14">
        <v>-48.979959000000001</v>
      </c>
      <c r="D22" s="13" t="s">
        <v>104</v>
      </c>
      <c r="E22" s="15" t="s">
        <v>376</v>
      </c>
      <c r="F22" s="15"/>
      <c r="G22" s="13"/>
    </row>
    <row r="23" spans="1:7" ht="15.75" customHeight="1">
      <c r="A23" s="13" t="s">
        <v>97</v>
      </c>
      <c r="B23" s="14">
        <v>5.0123329999999999</v>
      </c>
      <c r="C23" s="14">
        <v>115.064836</v>
      </c>
      <c r="D23" s="13"/>
      <c r="E23" s="15"/>
      <c r="F23" s="15"/>
      <c r="G23" s="13"/>
    </row>
    <row r="24" spans="1:7" ht="15.75" customHeight="1">
      <c r="A24" s="13" t="s">
        <v>99</v>
      </c>
      <c r="B24" s="14">
        <v>4.0689568659999997</v>
      </c>
      <c r="C24" s="14">
        <v>9.6990825740000002</v>
      </c>
      <c r="D24" s="13"/>
      <c r="E24" s="15"/>
      <c r="F24" s="15"/>
      <c r="G24" s="13"/>
    </row>
    <row r="25" spans="1:7" ht="15.75" customHeight="1">
      <c r="A25" s="13" t="s">
        <v>101</v>
      </c>
      <c r="B25" s="14">
        <v>51.060709000000003</v>
      </c>
      <c r="C25" s="14">
        <v>-115.171522</v>
      </c>
      <c r="D25" s="13"/>
      <c r="E25" s="15"/>
      <c r="F25" s="15"/>
      <c r="G25" s="13"/>
    </row>
    <row r="26" spans="1:7" ht="15.75" customHeight="1">
      <c r="A26" s="13" t="s">
        <v>102</v>
      </c>
      <c r="B26" s="14">
        <v>21.331892</v>
      </c>
      <c r="C26" s="14">
        <v>110.30319900000001</v>
      </c>
      <c r="D26" s="13"/>
      <c r="E26" s="15"/>
      <c r="F26" s="15"/>
      <c r="G26" s="13"/>
    </row>
    <row r="27" spans="1:7" ht="15.75" customHeight="1">
      <c r="A27" s="13" t="s">
        <v>103</v>
      </c>
      <c r="B27" s="14">
        <v>21.690076000000001</v>
      </c>
      <c r="C27" s="14">
        <v>110.83720700000001</v>
      </c>
      <c r="D27" s="13"/>
      <c r="E27" s="15"/>
      <c r="F27" s="15"/>
      <c r="G27" s="13"/>
    </row>
    <row r="28" spans="1:7" ht="15.75" customHeight="1">
      <c r="A28" s="13" t="s">
        <v>105</v>
      </c>
      <c r="B28" s="14">
        <v>22.215126999999999</v>
      </c>
      <c r="C28" s="14">
        <v>113.099766</v>
      </c>
      <c r="D28" s="13"/>
      <c r="E28" s="15"/>
      <c r="F28" s="15"/>
      <c r="G28" s="13"/>
    </row>
    <row r="29" spans="1:7" ht="15.75" customHeight="1">
      <c r="A29" s="13" t="s">
        <v>106</v>
      </c>
      <c r="B29" s="14">
        <v>22.709022000000001</v>
      </c>
      <c r="C29" s="14">
        <v>109.805221</v>
      </c>
      <c r="D29" s="13"/>
      <c r="E29" s="15"/>
      <c r="F29" s="15"/>
      <c r="G29" s="13"/>
    </row>
    <row r="30" spans="1:7" ht="15.75" customHeight="1">
      <c r="A30" s="13" t="s">
        <v>107</v>
      </c>
      <c r="B30" s="14">
        <v>22.766407000000001</v>
      </c>
      <c r="C30" s="14">
        <v>110.420957</v>
      </c>
      <c r="D30" s="13"/>
      <c r="E30" s="15"/>
      <c r="F30" s="15"/>
      <c r="G30" s="13"/>
    </row>
    <row r="31" spans="1:7" ht="15.75" customHeight="1">
      <c r="A31" s="13" t="s">
        <v>108</v>
      </c>
      <c r="B31" s="14">
        <v>23.126318000000001</v>
      </c>
      <c r="C31" s="14">
        <v>107.657118</v>
      </c>
      <c r="D31" s="13"/>
      <c r="E31" s="15"/>
      <c r="F31" s="15"/>
      <c r="G31" s="13"/>
    </row>
    <row r="32" spans="1:7" ht="15.75" customHeight="1">
      <c r="A32" s="13" t="s">
        <v>109</v>
      </c>
      <c r="B32" s="14">
        <v>24.206132</v>
      </c>
      <c r="C32" s="14">
        <v>106.602861</v>
      </c>
      <c r="D32" s="13"/>
      <c r="E32" s="15"/>
      <c r="F32" s="15"/>
      <c r="G32" s="13"/>
    </row>
    <row r="33" spans="1:7" ht="15.75" customHeight="1">
      <c r="A33" s="13" t="s">
        <v>110</v>
      </c>
      <c r="B33" s="14">
        <v>24.268659</v>
      </c>
      <c r="C33" s="14">
        <v>113.415031</v>
      </c>
      <c r="D33" s="13"/>
      <c r="E33" s="15"/>
      <c r="F33" s="15"/>
      <c r="G33" s="13"/>
    </row>
    <row r="34" spans="1:7" ht="15.75" customHeight="1">
      <c r="A34" s="13" t="s">
        <v>111</v>
      </c>
      <c r="B34" s="14">
        <v>25.456230000000001</v>
      </c>
      <c r="C34" s="14">
        <v>114.889669</v>
      </c>
      <c r="D34" s="13" t="s">
        <v>74</v>
      </c>
      <c r="E34" s="15" t="s">
        <v>377</v>
      </c>
      <c r="F34" s="15"/>
      <c r="G34" s="13"/>
    </row>
    <row r="35" spans="1:7" ht="15.75" customHeight="1">
      <c r="A35" s="13" t="s">
        <v>112</v>
      </c>
      <c r="B35" s="14">
        <v>25.636225</v>
      </c>
      <c r="C35" s="14">
        <v>110.658047</v>
      </c>
      <c r="D35" s="13" t="s">
        <v>74</v>
      </c>
      <c r="E35" s="15"/>
      <c r="F35" s="15"/>
      <c r="G35" s="13"/>
    </row>
    <row r="36" spans="1:7" ht="15.75" customHeight="1">
      <c r="A36" s="13" t="s">
        <v>113</v>
      </c>
      <c r="B36" s="14">
        <v>27.673946999999998</v>
      </c>
      <c r="C36" s="14">
        <v>111.866676</v>
      </c>
      <c r="D36" s="13"/>
      <c r="E36" s="15"/>
      <c r="F36" s="15"/>
      <c r="G36" s="13"/>
    </row>
    <row r="37" spans="1:7" ht="15.75" customHeight="1">
      <c r="A37" s="13" t="s">
        <v>114</v>
      </c>
      <c r="B37" s="14">
        <v>27.834026999999999</v>
      </c>
      <c r="C37" s="14">
        <v>111.172324</v>
      </c>
      <c r="D37" s="13"/>
      <c r="E37" s="15"/>
      <c r="F37" s="15"/>
      <c r="G37" s="13"/>
    </row>
    <row r="38" spans="1:7" ht="15.75" customHeight="1">
      <c r="A38" s="13" t="s">
        <v>115</v>
      </c>
      <c r="B38" s="14">
        <v>27.859691000000002</v>
      </c>
      <c r="C38" s="14">
        <v>114.74761100000001</v>
      </c>
      <c r="D38" s="13"/>
      <c r="E38" s="15"/>
      <c r="F38" s="15"/>
      <c r="G38" s="13"/>
    </row>
    <row r="39" spans="1:7" ht="15.75" customHeight="1">
      <c r="A39" s="13" t="s">
        <v>116</v>
      </c>
      <c r="B39" s="14">
        <v>28.161762</v>
      </c>
      <c r="C39" s="14">
        <v>121.095623</v>
      </c>
      <c r="D39" s="13"/>
      <c r="E39" s="15"/>
      <c r="F39" s="15"/>
      <c r="G39" s="13"/>
    </row>
    <row r="40" spans="1:7" ht="15.75" customHeight="1">
      <c r="A40" s="13" t="s">
        <v>117</v>
      </c>
      <c r="B40" s="14">
        <v>28.216826000000001</v>
      </c>
      <c r="C40" s="14">
        <v>111.66077199999999</v>
      </c>
      <c r="D40" s="13"/>
      <c r="E40" s="15"/>
      <c r="F40" s="15"/>
      <c r="G40" s="13"/>
    </row>
    <row r="41" spans="1:7" ht="15.75" customHeight="1">
      <c r="A41" s="13" t="s">
        <v>118</v>
      </c>
      <c r="B41" s="14">
        <v>28.301628000000001</v>
      </c>
      <c r="C41" s="14">
        <v>116.445885</v>
      </c>
      <c r="D41" s="13"/>
      <c r="E41" s="15"/>
      <c r="F41" s="15"/>
      <c r="G41" s="13"/>
    </row>
    <row r="42" spans="1:7" ht="15.75" customHeight="1">
      <c r="A42" s="13" t="s">
        <v>119</v>
      </c>
      <c r="B42" s="14">
        <v>28.492576</v>
      </c>
      <c r="C42" s="14">
        <v>115.951121</v>
      </c>
      <c r="D42" s="13"/>
      <c r="E42" s="15"/>
      <c r="F42" s="15"/>
      <c r="G42" s="13"/>
    </row>
    <row r="43" spans="1:7" ht="15.75" customHeight="1">
      <c r="A43" s="13" t="s">
        <v>120</v>
      </c>
      <c r="B43" s="14">
        <v>28.833796</v>
      </c>
      <c r="C43" s="14">
        <v>115.958428</v>
      </c>
      <c r="D43" s="13"/>
      <c r="E43" s="15"/>
      <c r="F43" s="15"/>
      <c r="G43" s="13"/>
    </row>
    <row r="44" spans="1:7" ht="15.75" customHeight="1">
      <c r="A44" s="13" t="s">
        <v>121</v>
      </c>
      <c r="B44" s="14">
        <v>29.334240000000001</v>
      </c>
      <c r="C44" s="14">
        <v>119.05024400000001</v>
      </c>
      <c r="D44" s="13"/>
      <c r="E44" s="15"/>
      <c r="F44" s="15"/>
      <c r="G44" s="13"/>
    </row>
    <row r="45" spans="1:7" ht="15.75" customHeight="1">
      <c r="A45" s="13" t="s">
        <v>122</v>
      </c>
      <c r="B45" s="14">
        <v>29.489809999999999</v>
      </c>
      <c r="C45" s="14">
        <v>121.504058</v>
      </c>
      <c r="D45" s="13"/>
      <c r="E45" s="15"/>
      <c r="F45" s="15"/>
      <c r="G45" s="13"/>
    </row>
    <row r="46" spans="1:7" ht="15.75" customHeight="1">
      <c r="A46" s="13" t="s">
        <v>123</v>
      </c>
      <c r="B46" s="14">
        <v>29.50057</v>
      </c>
      <c r="C46" s="14">
        <v>121.65259500000001</v>
      </c>
      <c r="D46" s="13"/>
      <c r="E46" s="15"/>
      <c r="F46" s="15"/>
      <c r="G46" s="13"/>
    </row>
    <row r="47" spans="1:7" ht="15.75" customHeight="1">
      <c r="A47" s="13" t="s">
        <v>124</v>
      </c>
      <c r="B47" s="14">
        <v>29.605146000000001</v>
      </c>
      <c r="C47" s="14">
        <v>116.124686</v>
      </c>
      <c r="D47" s="13"/>
      <c r="E47" s="15"/>
      <c r="F47" s="15"/>
      <c r="G47" s="13"/>
    </row>
    <row r="48" spans="1:7" ht="15.75" customHeight="1">
      <c r="A48" s="13" t="s">
        <v>125</v>
      </c>
      <c r="B48" s="14">
        <v>29.907603999999999</v>
      </c>
      <c r="C48" s="14">
        <v>118.47323400000001</v>
      </c>
      <c r="D48" s="13"/>
      <c r="E48" s="15"/>
      <c r="F48" s="15"/>
      <c r="G48" s="13"/>
    </row>
    <row r="49" spans="1:7" ht="15.75" customHeight="1">
      <c r="A49" s="13" t="s">
        <v>126</v>
      </c>
      <c r="B49" s="14">
        <v>29.931804</v>
      </c>
      <c r="C49" s="14">
        <v>121.855355</v>
      </c>
      <c r="D49" s="13"/>
      <c r="E49" s="15"/>
      <c r="F49" s="15"/>
      <c r="G49" s="13"/>
    </row>
    <row r="50" spans="1:7" ht="15.75" customHeight="1">
      <c r="A50" s="13" t="s">
        <v>127</v>
      </c>
      <c r="B50" s="14">
        <v>30.010728</v>
      </c>
      <c r="C50" s="14">
        <v>120.804755</v>
      </c>
      <c r="D50" s="13"/>
      <c r="E50" s="15"/>
      <c r="F50" s="15"/>
      <c r="G50" s="13"/>
    </row>
    <row r="51" spans="1:7" ht="15.75" customHeight="1">
      <c r="A51" s="13" t="s">
        <v>128</v>
      </c>
      <c r="B51" s="14">
        <v>31.355912</v>
      </c>
      <c r="C51" s="14">
        <v>121.51706799999999</v>
      </c>
      <c r="D51" s="13"/>
      <c r="E51" s="15"/>
      <c r="F51" s="15"/>
      <c r="G51" s="13"/>
    </row>
    <row r="52" spans="1:7" ht="15.75" customHeight="1">
      <c r="A52" s="13" t="s">
        <v>129</v>
      </c>
      <c r="B52" s="14">
        <v>31.479261000000001</v>
      </c>
      <c r="C52" s="14">
        <v>121.213155</v>
      </c>
      <c r="D52" s="13"/>
      <c r="E52" s="15"/>
      <c r="F52" s="15"/>
      <c r="G52" s="13"/>
    </row>
    <row r="53" spans="1:7" ht="15.75" customHeight="1">
      <c r="A53" s="13" t="s">
        <v>130</v>
      </c>
      <c r="B53" s="14">
        <v>31.748598999999999</v>
      </c>
      <c r="C53" s="14">
        <v>116.33138599999999</v>
      </c>
      <c r="D53" s="13"/>
      <c r="E53" s="15"/>
      <c r="F53" s="15"/>
      <c r="G53" s="13"/>
    </row>
    <row r="54" spans="1:7" ht="15.75" customHeight="1">
      <c r="A54" s="13" t="s">
        <v>131</v>
      </c>
      <c r="B54" s="14">
        <v>31.767859999999999</v>
      </c>
      <c r="C54" s="14">
        <v>118.491851</v>
      </c>
      <c r="D54" s="13"/>
      <c r="E54" s="15"/>
      <c r="F54" s="15"/>
      <c r="G54" s="13"/>
    </row>
    <row r="55" spans="1:7" ht="15.75" customHeight="1">
      <c r="A55" s="13" t="s">
        <v>132</v>
      </c>
      <c r="B55" s="14">
        <v>31.789149999999999</v>
      </c>
      <c r="C55" s="14">
        <v>121.10200500000001</v>
      </c>
      <c r="D55" s="13"/>
      <c r="E55" s="15"/>
      <c r="F55" s="15"/>
      <c r="G55" s="13"/>
    </row>
    <row r="56" spans="1:7" ht="15.75" customHeight="1">
      <c r="A56" s="13" t="s">
        <v>133</v>
      </c>
      <c r="B56" s="14">
        <v>32.004975000000002</v>
      </c>
      <c r="C56" s="14">
        <v>117.248183</v>
      </c>
      <c r="D56" s="13"/>
      <c r="E56" s="15"/>
      <c r="F56" s="15"/>
      <c r="G56" s="13"/>
    </row>
    <row r="57" spans="1:7" ht="15.75" customHeight="1">
      <c r="A57" s="13" t="s">
        <v>134</v>
      </c>
      <c r="B57" s="14">
        <v>32.317452000000003</v>
      </c>
      <c r="C57" s="14">
        <v>119.82548300000001</v>
      </c>
      <c r="D57" s="13"/>
      <c r="E57" s="15"/>
      <c r="F57" s="15"/>
      <c r="G57" s="13"/>
    </row>
    <row r="58" spans="1:7" ht="15.75" customHeight="1">
      <c r="A58" s="13" t="s">
        <v>135</v>
      </c>
      <c r="B58" s="14">
        <v>32.695577</v>
      </c>
      <c r="C58" s="14">
        <v>116.74814600000001</v>
      </c>
      <c r="D58" s="13"/>
      <c r="E58" s="15"/>
      <c r="F58" s="15"/>
      <c r="G58" s="13"/>
    </row>
    <row r="59" spans="1:7" ht="15.75" customHeight="1">
      <c r="A59" s="13" t="s">
        <v>136</v>
      </c>
      <c r="B59" s="14">
        <v>32.923637999999997</v>
      </c>
      <c r="C59" s="14">
        <v>117.439757</v>
      </c>
      <c r="D59" s="13"/>
      <c r="E59" s="15"/>
      <c r="F59" s="15"/>
      <c r="G59" s="13"/>
    </row>
    <row r="60" spans="1:7" ht="15.75" customHeight="1">
      <c r="A60" s="13" t="s">
        <v>137</v>
      </c>
      <c r="B60" s="14">
        <v>33.417668999999997</v>
      </c>
      <c r="C60" s="14">
        <v>119.04240799999999</v>
      </c>
      <c r="D60" s="13"/>
      <c r="E60" s="15"/>
      <c r="F60" s="15"/>
      <c r="G60" s="13"/>
    </row>
    <row r="61" spans="1:7" ht="15.75" customHeight="1">
      <c r="A61" s="13" t="s">
        <v>138</v>
      </c>
      <c r="B61" s="14">
        <v>33.596742999999996</v>
      </c>
      <c r="C61" s="14">
        <v>118.966544</v>
      </c>
      <c r="D61" s="13"/>
      <c r="E61" s="15"/>
      <c r="F61" s="15"/>
      <c r="G61" s="13"/>
    </row>
    <row r="62" spans="1:7" ht="15.75" customHeight="1">
      <c r="A62" s="13" t="s">
        <v>139</v>
      </c>
      <c r="B62" s="14">
        <v>35.614648000000003</v>
      </c>
      <c r="C62" s="14">
        <v>117.44290700000001</v>
      </c>
      <c r="D62" s="13"/>
      <c r="E62" s="15"/>
      <c r="F62" s="15"/>
      <c r="G62" s="13"/>
    </row>
    <row r="63" spans="1:7" ht="15.75" customHeight="1">
      <c r="A63" s="13" t="s">
        <v>140</v>
      </c>
      <c r="B63" s="14">
        <v>28.618065999999999</v>
      </c>
      <c r="C63" s="14">
        <v>115.96410899999999</v>
      </c>
      <c r="D63" s="13"/>
      <c r="E63" s="15"/>
      <c r="F63" s="15"/>
      <c r="G63" s="13"/>
    </row>
    <row r="64" spans="1:7" ht="15.75" customHeight="1">
      <c r="A64" s="13" t="s">
        <v>141</v>
      </c>
      <c r="B64" s="14">
        <v>29.810669000000001</v>
      </c>
      <c r="C64" s="14">
        <v>115.58005199999999</v>
      </c>
      <c r="D64" s="13"/>
      <c r="E64" s="15"/>
      <c r="F64" s="15"/>
      <c r="G64" s="13"/>
    </row>
    <row r="65" spans="1:7" ht="15.75" customHeight="1">
      <c r="A65" s="13" t="s">
        <v>142</v>
      </c>
      <c r="B65" s="14">
        <v>29.917936000000001</v>
      </c>
      <c r="C65" s="14">
        <v>115.42094899999999</v>
      </c>
      <c r="D65" s="13"/>
      <c r="E65" s="15"/>
      <c r="F65" s="15"/>
      <c r="G65" s="13"/>
    </row>
    <row r="66" spans="1:7" ht="15.75" customHeight="1">
      <c r="A66" s="13" t="s">
        <v>143</v>
      </c>
      <c r="B66" s="14">
        <v>30.273755999999999</v>
      </c>
      <c r="C66" s="14">
        <v>114.32872999999999</v>
      </c>
      <c r="D66" s="13"/>
      <c r="E66" s="15"/>
      <c r="F66" s="15"/>
      <c r="G66" s="13"/>
    </row>
    <row r="67" spans="1:7" ht="15.75" customHeight="1">
      <c r="A67" s="13" t="s">
        <v>144</v>
      </c>
      <c r="B67" s="14">
        <v>30.602160000000001</v>
      </c>
      <c r="C67" s="14">
        <v>114.138749</v>
      </c>
      <c r="D67" s="13"/>
      <c r="E67" s="15"/>
      <c r="F67" s="15"/>
      <c r="G67" s="13"/>
    </row>
    <row r="68" spans="1:7" ht="15.75" customHeight="1">
      <c r="A68" s="13" t="s">
        <v>145</v>
      </c>
      <c r="B68" s="14">
        <v>30.976399000000001</v>
      </c>
      <c r="C68" s="14">
        <v>103.90838100000001</v>
      </c>
      <c r="D68" s="13"/>
      <c r="E68" s="15"/>
      <c r="F68" s="15"/>
      <c r="G68" s="13"/>
    </row>
    <row r="69" spans="1:7" ht="15.75" customHeight="1">
      <c r="A69" s="13" t="s">
        <v>146</v>
      </c>
      <c r="B69" s="14">
        <v>32.268447999999999</v>
      </c>
      <c r="C69" s="14">
        <v>119.41129100000001</v>
      </c>
      <c r="D69" s="13"/>
      <c r="E69" s="15"/>
      <c r="F69" s="15"/>
      <c r="G69" s="13"/>
    </row>
    <row r="70" spans="1:7" ht="15.75" customHeight="1">
      <c r="A70" s="13" t="s">
        <v>147</v>
      </c>
      <c r="B70" s="14">
        <v>19.235544000000001</v>
      </c>
      <c r="C70" s="14">
        <v>108.999663</v>
      </c>
      <c r="D70" s="13"/>
      <c r="E70" s="15"/>
      <c r="F70" s="15"/>
      <c r="G70" s="13"/>
    </row>
    <row r="71" spans="1:7" ht="15.75" customHeight="1">
      <c r="A71" s="13" t="s">
        <v>148</v>
      </c>
      <c r="B71" s="14">
        <v>22.742819000000001</v>
      </c>
      <c r="C71" s="14">
        <v>111.732139</v>
      </c>
      <c r="D71" s="13"/>
      <c r="E71" s="15"/>
      <c r="F71" s="15"/>
      <c r="G71" s="13"/>
    </row>
    <row r="72" spans="1:7" ht="15.75" customHeight="1">
      <c r="A72" s="13" t="s">
        <v>149</v>
      </c>
      <c r="B72" s="14">
        <v>23.053386</v>
      </c>
      <c r="C72" s="14">
        <v>111.998378</v>
      </c>
      <c r="D72" s="13"/>
      <c r="E72" s="15"/>
      <c r="F72" s="15"/>
      <c r="G72" s="13"/>
    </row>
    <row r="73" spans="1:7" ht="15.75" customHeight="1">
      <c r="A73" s="13" t="s">
        <v>150</v>
      </c>
      <c r="B73" s="14">
        <v>25.751919000000001</v>
      </c>
      <c r="C73" s="14">
        <v>112.774096</v>
      </c>
      <c r="D73" s="13"/>
      <c r="E73" s="15"/>
      <c r="F73" s="15"/>
      <c r="G73" s="13"/>
    </row>
    <row r="74" spans="1:7" ht="15.75" customHeight="1">
      <c r="A74" s="13" t="s">
        <v>151</v>
      </c>
      <c r="B74" s="14">
        <v>25.844446000000001</v>
      </c>
      <c r="C74" s="14">
        <v>115.865441</v>
      </c>
      <c r="D74" s="13"/>
      <c r="E74" s="15"/>
      <c r="F74" s="15"/>
      <c r="G74" s="13"/>
    </row>
    <row r="75" spans="1:7" ht="15.75" customHeight="1">
      <c r="A75" s="13" t="s">
        <v>152</v>
      </c>
      <c r="B75" s="14">
        <v>25.959229000000001</v>
      </c>
      <c r="C75" s="14">
        <v>113.238784</v>
      </c>
      <c r="D75" s="13"/>
      <c r="E75" s="15"/>
      <c r="F75" s="15"/>
      <c r="G75" s="13"/>
    </row>
    <row r="76" spans="1:7" ht="15.75" customHeight="1">
      <c r="A76" s="13" t="s">
        <v>153</v>
      </c>
      <c r="B76" s="14">
        <v>26.340873999999999</v>
      </c>
      <c r="C76" s="14">
        <v>112.811689</v>
      </c>
      <c r="D76" s="13"/>
      <c r="E76" s="15"/>
      <c r="F76" s="15"/>
      <c r="G76" s="13"/>
    </row>
    <row r="77" spans="1:7" ht="15.75" customHeight="1">
      <c r="A77" s="13" t="s">
        <v>154</v>
      </c>
      <c r="B77" s="14">
        <v>27.697284</v>
      </c>
      <c r="C77" s="14">
        <v>113.825503</v>
      </c>
      <c r="D77" s="13"/>
      <c r="E77" s="15"/>
      <c r="F77" s="15"/>
      <c r="G77" s="13"/>
    </row>
    <row r="78" spans="1:7" ht="15.75" customHeight="1">
      <c r="A78" s="13" t="s">
        <v>155</v>
      </c>
      <c r="B78" s="14">
        <v>27.963996999999999</v>
      </c>
      <c r="C78" s="14">
        <v>113.216266</v>
      </c>
      <c r="D78" s="13"/>
      <c r="E78" s="15"/>
      <c r="F78" s="15"/>
      <c r="G78" s="13"/>
    </row>
    <row r="79" spans="1:7" ht="15.75" customHeight="1">
      <c r="A79" s="13" t="s">
        <v>156</v>
      </c>
      <c r="B79" s="14">
        <v>27.983792999999999</v>
      </c>
      <c r="C79" s="14">
        <v>112.84705599999999</v>
      </c>
      <c r="D79" s="13"/>
      <c r="E79" s="15"/>
      <c r="F79" s="15"/>
      <c r="G79" s="13"/>
    </row>
    <row r="80" spans="1:7" ht="15.75" customHeight="1">
      <c r="A80" s="13" t="s">
        <v>157</v>
      </c>
      <c r="B80" s="14">
        <v>28.264659000000002</v>
      </c>
      <c r="C80" s="14">
        <v>117.14525500000001</v>
      </c>
      <c r="D80" s="13"/>
      <c r="E80" s="15"/>
      <c r="F80" s="15"/>
      <c r="G80" s="13"/>
    </row>
    <row r="81" spans="1:7" ht="15.75" customHeight="1">
      <c r="A81" s="13" t="s">
        <v>158</v>
      </c>
      <c r="B81" s="14">
        <v>28.941969</v>
      </c>
      <c r="C81" s="14">
        <v>118.49198199999999</v>
      </c>
      <c r="D81" s="13"/>
      <c r="E81" s="15"/>
      <c r="F81" s="15"/>
      <c r="G81" s="13"/>
    </row>
    <row r="82" spans="1:7" ht="15.75" customHeight="1">
      <c r="A82" s="13" t="s">
        <v>159</v>
      </c>
      <c r="B82" s="14">
        <v>29.311703000000001</v>
      </c>
      <c r="C82" s="14">
        <v>111.315189</v>
      </c>
      <c r="D82" s="13"/>
      <c r="E82" s="15"/>
      <c r="F82" s="15"/>
      <c r="G82" s="13"/>
    </row>
    <row r="83" spans="1:7" ht="15.75" customHeight="1">
      <c r="A83" s="13" t="s">
        <v>160</v>
      </c>
      <c r="B83" s="14">
        <v>29.679576000000001</v>
      </c>
      <c r="C83" s="14">
        <v>118.237402</v>
      </c>
      <c r="D83" s="13"/>
      <c r="E83" s="15"/>
      <c r="F83" s="15"/>
      <c r="G83" s="13"/>
    </row>
    <row r="84" spans="1:7" ht="15.75" customHeight="1">
      <c r="A84" s="13" t="s">
        <v>161</v>
      </c>
      <c r="B84" s="14">
        <v>29.814858000000001</v>
      </c>
      <c r="C84" s="14">
        <v>120.347015</v>
      </c>
      <c r="D84" s="13"/>
      <c r="E84" s="15"/>
      <c r="F84" s="15"/>
      <c r="G84" s="13"/>
    </row>
    <row r="85" spans="1:7" ht="15.75" customHeight="1">
      <c r="A85" s="13" t="s">
        <v>162</v>
      </c>
      <c r="B85" s="14">
        <v>29.827321000000001</v>
      </c>
      <c r="C85" s="14">
        <v>119.686369</v>
      </c>
      <c r="D85" s="13"/>
      <c r="E85" s="15"/>
      <c r="F85" s="15"/>
      <c r="G85" s="13"/>
    </row>
    <row r="86" spans="1:7" ht="15.75" customHeight="1">
      <c r="A86" s="13" t="s">
        <v>163</v>
      </c>
      <c r="B86" s="14">
        <v>29.875153000000001</v>
      </c>
      <c r="C86" s="14">
        <v>119.742454</v>
      </c>
      <c r="D86" s="13"/>
      <c r="E86" s="15"/>
      <c r="F86" s="15"/>
      <c r="G86" s="13"/>
    </row>
    <row r="87" spans="1:7" ht="15.75" customHeight="1">
      <c r="A87" s="13" t="s">
        <v>164</v>
      </c>
      <c r="B87" s="14">
        <v>30.148734000000001</v>
      </c>
      <c r="C87" s="14">
        <v>121.214294</v>
      </c>
      <c r="D87" s="13"/>
      <c r="E87" s="15"/>
      <c r="F87" s="15"/>
      <c r="G87" s="13"/>
    </row>
    <row r="88" spans="1:7" ht="15.75" customHeight="1">
      <c r="A88" s="13" t="s">
        <v>165</v>
      </c>
      <c r="B88" s="14">
        <v>30.559767999999998</v>
      </c>
      <c r="C88" s="14">
        <v>120.09114</v>
      </c>
      <c r="D88" s="13"/>
      <c r="E88" s="15"/>
      <c r="F88" s="15"/>
      <c r="G88" s="13"/>
    </row>
    <row r="89" spans="1:7" ht="15.75" customHeight="1">
      <c r="A89" s="13" t="s">
        <v>166</v>
      </c>
      <c r="B89" s="14">
        <v>30.581060999999998</v>
      </c>
      <c r="C89" s="14">
        <v>120.189699</v>
      </c>
      <c r="D89" s="13"/>
      <c r="E89" s="15"/>
      <c r="F89" s="15"/>
      <c r="G89" s="13"/>
    </row>
    <row r="90" spans="1:7" ht="15.75" customHeight="1">
      <c r="A90" s="13" t="s">
        <v>167</v>
      </c>
      <c r="B90" s="14">
        <v>30.633486999999999</v>
      </c>
      <c r="C90" s="14">
        <v>120.234028</v>
      </c>
      <c r="D90" s="13"/>
      <c r="E90" s="15"/>
      <c r="F90" s="15"/>
      <c r="G90" s="13"/>
    </row>
    <row r="91" spans="1:7" ht="15.75" customHeight="1">
      <c r="A91" s="13" t="s">
        <v>168</v>
      </c>
      <c r="B91" s="14">
        <v>30.648885</v>
      </c>
      <c r="C91" s="14">
        <v>120.366445</v>
      </c>
      <c r="D91" s="13"/>
      <c r="E91" s="15"/>
      <c r="F91" s="15"/>
      <c r="G91" s="13"/>
    </row>
    <row r="92" spans="1:7" ht="15.75" customHeight="1">
      <c r="A92" s="13" t="s">
        <v>169</v>
      </c>
      <c r="B92" s="14">
        <v>30.971</v>
      </c>
      <c r="C92" s="14">
        <v>120.77461700000001</v>
      </c>
      <c r="D92" s="13"/>
      <c r="E92" s="15"/>
      <c r="F92" s="15"/>
      <c r="G92" s="13"/>
    </row>
    <row r="93" spans="1:7" ht="15.75" customHeight="1">
      <c r="A93" s="13" t="s">
        <v>170</v>
      </c>
      <c r="B93" s="14">
        <v>31.091000999999999</v>
      </c>
      <c r="C93" s="14">
        <v>119.68622000000001</v>
      </c>
      <c r="D93" s="13"/>
      <c r="E93" s="15"/>
      <c r="F93" s="15"/>
      <c r="G93" s="13"/>
    </row>
    <row r="94" spans="1:7" ht="15.75" customHeight="1">
      <c r="A94" s="13" t="s">
        <v>171</v>
      </c>
      <c r="B94" s="14">
        <v>31.109304000000002</v>
      </c>
      <c r="C94" s="14">
        <v>119.721986</v>
      </c>
      <c r="D94" s="13"/>
      <c r="E94" s="15"/>
      <c r="F94" s="15"/>
      <c r="G94" s="13"/>
    </row>
    <row r="95" spans="1:7" ht="15.75" customHeight="1">
      <c r="A95" s="13" t="s">
        <v>172</v>
      </c>
      <c r="B95" s="14">
        <v>31.518947000000001</v>
      </c>
      <c r="C95" s="14">
        <v>117.752078</v>
      </c>
      <c r="D95" s="13"/>
      <c r="E95" s="15"/>
      <c r="F95" s="15"/>
      <c r="G95" s="13"/>
    </row>
    <row r="96" spans="1:7" ht="15.75" customHeight="1">
      <c r="A96" s="13" t="s">
        <v>173</v>
      </c>
      <c r="B96" s="14">
        <v>33.099215000000001</v>
      </c>
      <c r="C96" s="14">
        <v>106.992661</v>
      </c>
      <c r="D96" s="13"/>
      <c r="E96" s="15"/>
      <c r="F96" s="15"/>
      <c r="G96" s="13"/>
    </row>
    <row r="97" spans="1:7" ht="15.75" customHeight="1">
      <c r="A97" s="13" t="s">
        <v>174</v>
      </c>
      <c r="B97" s="14">
        <v>36.087736</v>
      </c>
      <c r="C97" s="14">
        <v>114.068821</v>
      </c>
      <c r="D97" s="13"/>
      <c r="E97" s="15"/>
      <c r="F97" s="15"/>
      <c r="G97" s="13"/>
    </row>
    <row r="98" spans="1:7" ht="15.75" customHeight="1">
      <c r="A98" s="13" t="s">
        <v>175</v>
      </c>
      <c r="B98" s="14">
        <v>36.759877000000003</v>
      </c>
      <c r="C98" s="14">
        <v>118.40628</v>
      </c>
      <c r="D98" s="13"/>
      <c r="E98" s="15"/>
      <c r="F98" s="15"/>
      <c r="G98" s="13"/>
    </row>
    <row r="99" spans="1:7" ht="15.75" customHeight="1">
      <c r="A99" s="13" t="s">
        <v>176</v>
      </c>
      <c r="B99" s="14">
        <v>26.603677999999999</v>
      </c>
      <c r="C99" s="14">
        <v>111.471374</v>
      </c>
      <c r="D99" s="13"/>
      <c r="E99" s="15"/>
      <c r="F99" s="15"/>
      <c r="G99" s="13"/>
    </row>
    <row r="100" spans="1:7" ht="15.75" customHeight="1">
      <c r="A100" s="13" t="s">
        <v>177</v>
      </c>
      <c r="B100" s="14">
        <v>-4.1553399999999998</v>
      </c>
      <c r="C100" s="14">
        <v>13.545242999999999</v>
      </c>
      <c r="D100" s="13"/>
      <c r="E100" s="15"/>
      <c r="F100" s="15"/>
      <c r="G100" s="13"/>
    </row>
    <row r="101" spans="1:7" ht="15.75" customHeight="1">
      <c r="A101" s="13" t="s">
        <v>178</v>
      </c>
      <c r="B101" s="14">
        <v>10.199790999999999</v>
      </c>
      <c r="C101" s="14">
        <v>-85.182032000000007</v>
      </c>
      <c r="D101" s="13"/>
      <c r="E101" s="15"/>
      <c r="F101" s="15"/>
      <c r="G101" s="13"/>
    </row>
    <row r="102" spans="1:7" ht="15.75" customHeight="1">
      <c r="A102" s="13" t="s">
        <v>179</v>
      </c>
      <c r="B102" s="14">
        <v>35.324213</v>
      </c>
      <c r="C102" s="14">
        <v>34.006431999999997</v>
      </c>
      <c r="D102" s="13"/>
      <c r="E102" s="15"/>
      <c r="F102" s="15"/>
      <c r="G102" s="13"/>
    </row>
    <row r="103" spans="1:7" ht="15.75" customHeight="1">
      <c r="A103" s="13" t="s">
        <v>180</v>
      </c>
      <c r="B103" s="14">
        <v>49.558912999999997</v>
      </c>
      <c r="C103" s="14">
        <v>17.766342000000002</v>
      </c>
      <c r="D103" s="13"/>
      <c r="E103" s="15"/>
      <c r="F103" s="15"/>
      <c r="G103" s="13"/>
    </row>
    <row r="104" spans="1:7" ht="15.75" customHeight="1">
      <c r="A104" s="13" t="s">
        <v>181</v>
      </c>
      <c r="B104" s="14">
        <v>18.506193</v>
      </c>
      <c r="C104" s="14">
        <v>-69.339804999999998</v>
      </c>
      <c r="D104" s="13"/>
      <c r="E104" s="15"/>
      <c r="F104" s="15"/>
      <c r="G104" s="13"/>
    </row>
    <row r="105" spans="1:7" ht="15.75" customHeight="1">
      <c r="A105" s="13" t="s">
        <v>182</v>
      </c>
      <c r="B105" s="14">
        <v>30.881107</v>
      </c>
      <c r="C105" s="14">
        <v>29.465164999999999</v>
      </c>
      <c r="D105" s="13"/>
      <c r="E105" s="15"/>
      <c r="F105" s="15"/>
      <c r="G105" s="13"/>
    </row>
    <row r="106" spans="1:7" ht="15.75" customHeight="1">
      <c r="A106" s="13" t="s">
        <v>183</v>
      </c>
      <c r="B106" s="14">
        <v>30.724086</v>
      </c>
      <c r="C106" s="14">
        <v>33.772928999999998</v>
      </c>
      <c r="D106" s="13"/>
      <c r="E106" s="15"/>
      <c r="F106" s="15"/>
      <c r="G106" s="13"/>
    </row>
    <row r="107" spans="1:7" ht="15.75" customHeight="1">
      <c r="A107" s="13" t="s">
        <v>184</v>
      </c>
      <c r="B107" s="14">
        <v>29.12715</v>
      </c>
      <c r="C107" s="14">
        <v>31.268795999999998</v>
      </c>
      <c r="D107" s="13"/>
      <c r="E107" s="15"/>
      <c r="F107" s="15"/>
      <c r="G107" s="13"/>
    </row>
    <row r="108" spans="1:7" ht="15.75" customHeight="1">
      <c r="A108" s="13" t="s">
        <v>185</v>
      </c>
      <c r="B108" s="14">
        <v>14.327109</v>
      </c>
      <c r="C108" s="14">
        <v>-89.500664999999998</v>
      </c>
      <c r="D108" s="13"/>
      <c r="E108" s="15"/>
      <c r="F108" s="15"/>
      <c r="G108" s="13"/>
    </row>
    <row r="109" spans="1:7" ht="15.75" customHeight="1">
      <c r="A109" s="13" t="s">
        <v>186</v>
      </c>
      <c r="B109" s="14">
        <v>9.4217200000000005</v>
      </c>
      <c r="C109" s="14">
        <v>38.341658000000002</v>
      </c>
      <c r="D109" s="13"/>
      <c r="E109" s="15"/>
      <c r="F109" s="15"/>
      <c r="G109" s="13"/>
    </row>
    <row r="110" spans="1:7" ht="15.75" customHeight="1">
      <c r="A110" s="13" t="s">
        <v>187</v>
      </c>
      <c r="B110" s="14">
        <v>48.980311999999998</v>
      </c>
      <c r="C110" s="14">
        <v>1.8201369999999999</v>
      </c>
      <c r="D110" s="13"/>
      <c r="E110" s="15"/>
      <c r="F110" s="15"/>
      <c r="G110" s="13"/>
    </row>
    <row r="111" spans="1:7" ht="15.75" customHeight="1">
      <c r="A111" s="13" t="s">
        <v>188</v>
      </c>
      <c r="B111" s="14">
        <v>50.520752000000002</v>
      </c>
      <c r="C111" s="14">
        <v>6.5602660000000004</v>
      </c>
      <c r="D111" s="13"/>
      <c r="E111" s="15"/>
      <c r="F111" s="15"/>
      <c r="G111" s="13"/>
    </row>
    <row r="112" spans="1:7" ht="15.75" customHeight="1">
      <c r="A112" s="13" t="s">
        <v>189</v>
      </c>
      <c r="B112" s="14">
        <v>51.270124000000003</v>
      </c>
      <c r="C112" s="14">
        <v>11.660638000000001</v>
      </c>
      <c r="D112" s="13"/>
      <c r="E112" s="15"/>
      <c r="F112" s="15"/>
      <c r="G112" s="13"/>
    </row>
    <row r="113" spans="1:7" ht="15.75" customHeight="1">
      <c r="A113" s="13" t="s">
        <v>190</v>
      </c>
      <c r="B113" s="14">
        <v>5.6219910000000004</v>
      </c>
      <c r="C113" s="14">
        <v>-1.4344000000000001E-2</v>
      </c>
      <c r="D113" s="13"/>
      <c r="E113" s="15"/>
      <c r="F113" s="15"/>
      <c r="G113" s="13"/>
    </row>
    <row r="114" spans="1:7" ht="15.75" customHeight="1">
      <c r="A114" s="13" t="s">
        <v>191</v>
      </c>
      <c r="B114" s="14">
        <v>13.969258</v>
      </c>
      <c r="C114" s="14">
        <v>-90.794927000000001</v>
      </c>
      <c r="D114" s="13"/>
      <c r="E114" s="15"/>
      <c r="F114" s="15"/>
      <c r="G114" s="13"/>
    </row>
    <row r="115" spans="1:7" ht="15.75" customHeight="1">
      <c r="A115" s="13" t="s">
        <v>192</v>
      </c>
      <c r="B115" s="14">
        <v>20.928243999999999</v>
      </c>
      <c r="C115" s="14">
        <v>78.922224</v>
      </c>
      <c r="D115" s="13"/>
      <c r="E115" s="15"/>
      <c r="F115" s="15"/>
      <c r="G115" s="13"/>
    </row>
    <row r="116" spans="1:7" ht="15.75" customHeight="1">
      <c r="A116" s="13" t="s">
        <v>193</v>
      </c>
      <c r="B116" s="14">
        <v>23.562013</v>
      </c>
      <c r="C116" s="14">
        <v>87.233540000000005</v>
      </c>
      <c r="D116" s="13"/>
      <c r="E116" s="15"/>
      <c r="F116" s="15"/>
      <c r="G116" s="13"/>
    </row>
    <row r="117" spans="1:7" ht="15.75" customHeight="1">
      <c r="A117" s="13" t="s">
        <v>194</v>
      </c>
      <c r="B117" s="14">
        <v>24.254954999999999</v>
      </c>
      <c r="C117" s="14">
        <v>80.797653999999994</v>
      </c>
      <c r="D117" s="13"/>
      <c r="E117" s="15"/>
      <c r="F117" s="15"/>
      <c r="G117" s="13"/>
    </row>
    <row r="118" spans="1:7" ht="15.75" customHeight="1">
      <c r="A118" s="13" t="s">
        <v>195</v>
      </c>
      <c r="B118" s="14">
        <v>24.595585</v>
      </c>
      <c r="C118" s="14">
        <v>80.858323999999996</v>
      </c>
      <c r="D118" s="13"/>
      <c r="E118" s="15"/>
      <c r="F118" s="15"/>
      <c r="G118" s="13"/>
    </row>
    <row r="119" spans="1:7" ht="15.75" customHeight="1">
      <c r="A119" s="13" t="s">
        <v>196</v>
      </c>
      <c r="B119" s="14">
        <v>24.930921000000001</v>
      </c>
      <c r="C119" s="14">
        <v>74.634163999999998</v>
      </c>
      <c r="D119" s="13"/>
      <c r="E119" s="15"/>
      <c r="F119" s="15"/>
      <c r="G119" s="13"/>
    </row>
    <row r="120" spans="1:7" ht="15.75" customHeight="1">
      <c r="A120" s="13" t="s">
        <v>197</v>
      </c>
      <c r="B120" s="14">
        <v>26.253458999999999</v>
      </c>
      <c r="C120" s="14">
        <v>81.250947999999994</v>
      </c>
      <c r="D120" s="13"/>
      <c r="E120" s="15"/>
      <c r="F120" s="15"/>
      <c r="G120" s="13"/>
    </row>
    <row r="121" spans="1:7" ht="15.75" customHeight="1">
      <c r="A121" s="13" t="s">
        <v>198</v>
      </c>
      <c r="B121" s="14">
        <v>26.404843</v>
      </c>
      <c r="C121" s="14">
        <v>81.130322000000007</v>
      </c>
      <c r="D121" s="13"/>
      <c r="E121" s="15"/>
      <c r="F121" s="15"/>
      <c r="G121" s="13"/>
    </row>
    <row r="122" spans="1:7" ht="15.75" customHeight="1">
      <c r="A122" s="13" t="s">
        <v>199</v>
      </c>
      <c r="B122" s="14">
        <v>19.724394</v>
      </c>
      <c r="C122" s="14">
        <v>79.176074999999997</v>
      </c>
      <c r="D122" s="13"/>
      <c r="E122" s="15"/>
      <c r="F122" s="15"/>
      <c r="G122" s="13"/>
    </row>
    <row r="123" spans="1:7" ht="15.75" customHeight="1">
      <c r="A123" s="13" t="s">
        <v>200</v>
      </c>
      <c r="B123" s="14">
        <v>21.497474</v>
      </c>
      <c r="C123" s="14">
        <v>81.782790000000006</v>
      </c>
      <c r="D123" s="13"/>
      <c r="E123" s="15"/>
      <c r="F123" s="15"/>
      <c r="G123" s="13"/>
    </row>
    <row r="124" spans="1:7" ht="15.75" customHeight="1">
      <c r="A124" s="13" t="s">
        <v>201</v>
      </c>
      <c r="B124" s="14">
        <v>24.202643999999999</v>
      </c>
      <c r="C124" s="14">
        <v>80.799867000000006</v>
      </c>
      <c r="D124" s="13"/>
      <c r="E124" s="15"/>
      <c r="F124" s="15"/>
      <c r="G124" s="13"/>
    </row>
    <row r="125" spans="1:7" ht="15.75" customHeight="1">
      <c r="A125" s="13" t="s">
        <v>202</v>
      </c>
      <c r="B125" s="14">
        <v>24.388462000000001</v>
      </c>
      <c r="C125" s="14">
        <v>88.083236999999997</v>
      </c>
      <c r="D125" s="13"/>
      <c r="E125" s="15"/>
      <c r="F125" s="15"/>
      <c r="G125" s="13"/>
    </row>
    <row r="126" spans="1:7" ht="15.75" customHeight="1">
      <c r="A126" s="13" t="s">
        <v>203</v>
      </c>
      <c r="B126" s="14">
        <v>10.712664</v>
      </c>
      <c r="C126" s="14">
        <v>78.093190000000007</v>
      </c>
      <c r="D126" s="13"/>
      <c r="E126" s="15"/>
      <c r="F126" s="15"/>
      <c r="G126" s="13"/>
    </row>
    <row r="127" spans="1:7" ht="15.75" customHeight="1">
      <c r="A127" s="13" t="s">
        <v>204</v>
      </c>
      <c r="B127" s="14">
        <v>10.937116</v>
      </c>
      <c r="C127" s="14">
        <v>78.152888000000004</v>
      </c>
      <c r="D127" s="13"/>
      <c r="E127" s="15"/>
      <c r="F127" s="15"/>
      <c r="G127" s="13"/>
    </row>
    <row r="128" spans="1:7" ht="15.75" customHeight="1">
      <c r="A128" s="13" t="s">
        <v>205</v>
      </c>
      <c r="B128" s="14">
        <v>13.260661000000001</v>
      </c>
      <c r="C128" s="14">
        <v>80.306353999999999</v>
      </c>
      <c r="D128" s="13"/>
      <c r="E128" s="15"/>
      <c r="F128" s="15"/>
      <c r="G128" s="13"/>
    </row>
    <row r="129" spans="1:7" ht="15.75" customHeight="1">
      <c r="A129" s="13" t="s">
        <v>206</v>
      </c>
      <c r="B129" s="14">
        <v>14.60521</v>
      </c>
      <c r="C129" s="14">
        <v>78.522478000000007</v>
      </c>
      <c r="D129" s="13"/>
      <c r="E129" s="15"/>
      <c r="F129" s="15"/>
      <c r="G129" s="13"/>
    </row>
    <row r="130" spans="1:7" ht="15.75" customHeight="1">
      <c r="A130" s="13" t="s">
        <v>207</v>
      </c>
      <c r="B130" s="14">
        <v>17.540668</v>
      </c>
      <c r="C130" s="14">
        <v>76.034869</v>
      </c>
      <c r="D130" s="13"/>
      <c r="E130" s="15"/>
      <c r="F130" s="15"/>
      <c r="G130" s="13"/>
    </row>
    <row r="131" spans="1:7" ht="15.75" customHeight="1">
      <c r="A131" s="13" t="s">
        <v>208</v>
      </c>
      <c r="B131" s="14">
        <v>8.7888500000000001</v>
      </c>
      <c r="C131" s="14">
        <v>77.730918000000003</v>
      </c>
      <c r="D131" s="13"/>
      <c r="E131" s="15"/>
      <c r="F131" s="15"/>
      <c r="G131" s="13"/>
    </row>
    <row r="132" spans="1:7" ht="15.75" customHeight="1">
      <c r="A132" s="13" t="s">
        <v>209</v>
      </c>
      <c r="B132" s="14">
        <v>11.357619</v>
      </c>
      <c r="C132" s="14">
        <v>79.223044999999999</v>
      </c>
      <c r="D132" s="13"/>
      <c r="E132" s="15"/>
      <c r="F132" s="15"/>
      <c r="G132" s="13"/>
    </row>
    <row r="133" spans="1:7" ht="15.75" customHeight="1">
      <c r="A133" s="13" t="s">
        <v>210</v>
      </c>
      <c r="B133" s="14">
        <v>11.454468</v>
      </c>
      <c r="C133" s="14">
        <v>77.828686000000005</v>
      </c>
      <c r="D133" s="13"/>
      <c r="E133" s="15"/>
      <c r="F133" s="15"/>
      <c r="G133" s="13"/>
    </row>
    <row r="134" spans="1:7" ht="15.75" customHeight="1">
      <c r="A134" s="13" t="s">
        <v>211</v>
      </c>
      <c r="B134" s="14">
        <v>13.241161</v>
      </c>
      <c r="C134" s="14">
        <v>80.291686999999996</v>
      </c>
      <c r="D134" s="13"/>
      <c r="E134" s="15"/>
      <c r="F134" s="15"/>
      <c r="G134" s="13"/>
    </row>
    <row r="135" spans="1:7" ht="15.75" customHeight="1">
      <c r="A135" s="13" t="s">
        <v>212</v>
      </c>
      <c r="B135" s="14">
        <v>14.642946999999999</v>
      </c>
      <c r="C135" s="14">
        <v>78.528902000000002</v>
      </c>
      <c r="D135" s="13"/>
      <c r="E135" s="15"/>
      <c r="F135" s="15"/>
      <c r="G135" s="13"/>
    </row>
    <row r="136" spans="1:7" ht="15.75" customHeight="1">
      <c r="A136" s="13" t="s">
        <v>213</v>
      </c>
      <c r="B136" s="14">
        <v>14.665692999999999</v>
      </c>
      <c r="C136" s="14">
        <v>78.457835000000003</v>
      </c>
      <c r="D136" s="13"/>
      <c r="E136" s="15"/>
      <c r="F136" s="15"/>
      <c r="G136" s="13"/>
    </row>
    <row r="137" spans="1:7" ht="15.75" customHeight="1">
      <c r="A137" s="13" t="s">
        <v>214</v>
      </c>
      <c r="B137" s="14">
        <v>16.696363000000002</v>
      </c>
      <c r="C137" s="14">
        <v>79.648627000000005</v>
      </c>
      <c r="D137" s="13"/>
      <c r="E137" s="15"/>
      <c r="F137" s="15"/>
      <c r="G137" s="13"/>
    </row>
    <row r="138" spans="1:7" ht="15.75" customHeight="1">
      <c r="A138" s="13" t="s">
        <v>215</v>
      </c>
      <c r="B138" s="14">
        <v>17.308164999999999</v>
      </c>
      <c r="C138" s="14">
        <v>77.474323999999996</v>
      </c>
      <c r="D138" s="13"/>
      <c r="E138" s="15"/>
      <c r="F138" s="15"/>
      <c r="G138" s="13"/>
    </row>
    <row r="139" spans="1:7" ht="15.75" customHeight="1">
      <c r="A139" s="13" t="s">
        <v>216</v>
      </c>
      <c r="B139" s="14">
        <v>18.861882999999999</v>
      </c>
      <c r="C139" s="14">
        <v>76.542924999999997</v>
      </c>
      <c r="D139" s="13"/>
      <c r="E139" s="15"/>
      <c r="F139" s="15"/>
      <c r="G139" s="13"/>
    </row>
    <row r="140" spans="1:7" ht="15.75" customHeight="1">
      <c r="A140" s="13" t="s">
        <v>217</v>
      </c>
      <c r="B140" s="14">
        <v>23.603058999999998</v>
      </c>
      <c r="C140" s="14">
        <v>74.256034</v>
      </c>
      <c r="D140" s="13"/>
      <c r="E140" s="15"/>
      <c r="F140" s="15"/>
      <c r="G140" s="13"/>
    </row>
    <row r="141" spans="1:7" ht="15.75" customHeight="1">
      <c r="A141" s="13" t="s">
        <v>218</v>
      </c>
      <c r="B141" s="14">
        <v>15.179579</v>
      </c>
      <c r="C141" s="14">
        <v>76.700305999999998</v>
      </c>
      <c r="D141" s="13"/>
      <c r="E141" s="15"/>
      <c r="F141" s="15"/>
      <c r="G141" s="13"/>
    </row>
    <row r="142" spans="1:7" ht="15.75" customHeight="1">
      <c r="A142" s="13" t="s">
        <v>219</v>
      </c>
      <c r="B142" s="14">
        <v>15.686282</v>
      </c>
      <c r="C142" s="14">
        <v>78.458990999999997</v>
      </c>
      <c r="D142" s="13"/>
      <c r="E142" s="15"/>
      <c r="F142" s="15"/>
      <c r="G142" s="13"/>
    </row>
    <row r="143" spans="1:7" ht="15.75" customHeight="1">
      <c r="A143" s="13" t="s">
        <v>220</v>
      </c>
      <c r="B143" s="14">
        <v>18.682155000000002</v>
      </c>
      <c r="C143" s="14">
        <v>73.038030000000006</v>
      </c>
      <c r="D143" s="13"/>
      <c r="E143" s="15"/>
      <c r="F143" s="15"/>
      <c r="G143" s="13"/>
    </row>
    <row r="144" spans="1:7" ht="15.75" customHeight="1">
      <c r="A144" s="13" t="s">
        <v>221</v>
      </c>
      <c r="B144" s="14">
        <v>22.576170999999999</v>
      </c>
      <c r="C144" s="14">
        <v>87.309608999999995</v>
      </c>
      <c r="D144" s="13"/>
      <c r="E144" s="15"/>
      <c r="F144" s="15"/>
      <c r="G144" s="13"/>
    </row>
    <row r="145" spans="1:7" ht="15.75" customHeight="1">
      <c r="A145" s="13" t="s">
        <v>222</v>
      </c>
      <c r="B145" s="14">
        <v>9.7485289999999996</v>
      </c>
      <c r="C145" s="14">
        <v>76.362414000000001</v>
      </c>
      <c r="D145" s="13"/>
      <c r="E145" s="15"/>
      <c r="F145" s="15"/>
      <c r="G145" s="13"/>
    </row>
    <row r="146" spans="1:7" ht="15.75" customHeight="1">
      <c r="A146" s="13" t="s">
        <v>223</v>
      </c>
      <c r="B146" s="14">
        <v>10.848197000000001</v>
      </c>
      <c r="C146" s="14">
        <v>76.835789000000005</v>
      </c>
      <c r="D146" s="13"/>
      <c r="E146" s="15"/>
      <c r="F146" s="15"/>
      <c r="G146" s="13"/>
    </row>
    <row r="147" spans="1:7" ht="15.75" customHeight="1">
      <c r="A147" s="13" t="s">
        <v>224</v>
      </c>
      <c r="B147" s="14">
        <v>19.787466999999999</v>
      </c>
      <c r="C147" s="14">
        <v>79.064451000000005</v>
      </c>
      <c r="D147" s="13"/>
      <c r="E147" s="15"/>
      <c r="F147" s="15"/>
      <c r="G147" s="13"/>
    </row>
    <row r="148" spans="1:7" ht="15.75" customHeight="1">
      <c r="A148" s="13" t="s">
        <v>225</v>
      </c>
      <c r="B148" s="14">
        <v>14.27251</v>
      </c>
      <c r="C148" s="14">
        <v>80.115080000000006</v>
      </c>
      <c r="D148" s="13"/>
      <c r="E148" s="15"/>
      <c r="F148" s="15"/>
      <c r="G148" s="13"/>
    </row>
    <row r="149" spans="1:7" ht="15.75" customHeight="1">
      <c r="A149" s="13" t="s">
        <v>226</v>
      </c>
      <c r="B149" s="14">
        <v>14.951422000000001</v>
      </c>
      <c r="C149" s="14">
        <v>78.075823999999997</v>
      </c>
      <c r="D149" s="13"/>
      <c r="E149" s="15"/>
      <c r="F149" s="15"/>
      <c r="G149" s="13"/>
    </row>
    <row r="150" spans="1:7" ht="15.75" customHeight="1">
      <c r="A150" s="13" t="s">
        <v>227</v>
      </c>
      <c r="B150" s="14">
        <v>15.061605999999999</v>
      </c>
      <c r="C150" s="14">
        <v>77.950936999999996</v>
      </c>
      <c r="D150" s="13"/>
      <c r="E150" s="15"/>
      <c r="F150" s="15"/>
      <c r="G150" s="13"/>
    </row>
    <row r="151" spans="1:7" ht="15.75" customHeight="1">
      <c r="A151" s="13" t="s">
        <v>228</v>
      </c>
      <c r="B151" s="14">
        <v>16.718672000000002</v>
      </c>
      <c r="C151" s="14">
        <v>79.694800999999998</v>
      </c>
      <c r="D151" s="13"/>
      <c r="E151" s="15"/>
      <c r="F151" s="15"/>
      <c r="G151" s="13"/>
    </row>
    <row r="152" spans="1:7" ht="15.75" customHeight="1">
      <c r="A152" s="13" t="s">
        <v>229</v>
      </c>
      <c r="B152" s="14">
        <v>17.296071000000001</v>
      </c>
      <c r="C152" s="14">
        <v>77.504923000000005</v>
      </c>
      <c r="D152" s="13"/>
      <c r="E152" s="15"/>
      <c r="F152" s="15"/>
      <c r="G152" s="13"/>
    </row>
    <row r="153" spans="1:7" ht="15.75" customHeight="1">
      <c r="A153" s="13" t="s">
        <v>230</v>
      </c>
      <c r="B153" s="14">
        <v>18.473438000000002</v>
      </c>
      <c r="C153" s="14">
        <v>74.484301000000002</v>
      </c>
      <c r="D153" s="13"/>
      <c r="E153" s="15"/>
      <c r="F153" s="15"/>
      <c r="G153" s="13"/>
    </row>
    <row r="154" spans="1:7" ht="15.75" customHeight="1">
      <c r="A154" s="13" t="s">
        <v>231</v>
      </c>
      <c r="B154" s="14">
        <v>9.4557029999999997</v>
      </c>
      <c r="C154" s="14">
        <v>77.927796000000001</v>
      </c>
      <c r="D154" s="13"/>
      <c r="E154" s="15"/>
      <c r="F154" s="15"/>
      <c r="G154" s="13"/>
    </row>
    <row r="155" spans="1:7" ht="15.75" customHeight="1">
      <c r="A155" s="13" t="s">
        <v>232</v>
      </c>
      <c r="B155" s="14">
        <v>11.177106999999999</v>
      </c>
      <c r="C155" s="14">
        <v>79.089110000000005</v>
      </c>
      <c r="D155" s="13"/>
      <c r="E155" s="15"/>
      <c r="F155" s="15"/>
      <c r="G155" s="13"/>
    </row>
    <row r="156" spans="1:7" ht="15.75" customHeight="1">
      <c r="A156" s="13" t="s">
        <v>233</v>
      </c>
      <c r="B156" s="14">
        <v>11.361772</v>
      </c>
      <c r="C156" s="14">
        <v>79.232040999999995</v>
      </c>
      <c r="D156" s="13"/>
      <c r="E156" s="15"/>
      <c r="F156" s="15"/>
      <c r="G156" s="13"/>
    </row>
    <row r="157" spans="1:7" ht="15.75" customHeight="1">
      <c r="A157" s="13" t="s">
        <v>234</v>
      </c>
      <c r="B157" s="14">
        <v>11.634285999999999</v>
      </c>
      <c r="C157" s="14">
        <v>78.403619000000006</v>
      </c>
      <c r="D157" s="13"/>
      <c r="E157" s="15"/>
      <c r="F157" s="15"/>
      <c r="G157" s="13"/>
    </row>
    <row r="158" spans="1:7" ht="15.75" customHeight="1">
      <c r="A158" s="13" t="s">
        <v>235</v>
      </c>
      <c r="B158" s="14">
        <v>12.643418</v>
      </c>
      <c r="C158" s="14">
        <v>79.699460000000002</v>
      </c>
      <c r="D158" s="13"/>
      <c r="E158" s="15"/>
      <c r="F158" s="15"/>
      <c r="G158" s="13"/>
    </row>
    <row r="159" spans="1:7" ht="15.75" customHeight="1">
      <c r="A159" s="13" t="s">
        <v>236</v>
      </c>
      <c r="B159" s="14">
        <v>13.758782999999999</v>
      </c>
      <c r="C159" s="14">
        <v>76.422106999999997</v>
      </c>
      <c r="D159" s="13"/>
      <c r="E159" s="15"/>
      <c r="F159" s="15"/>
      <c r="G159" s="13"/>
    </row>
    <row r="160" spans="1:7" ht="15.75" customHeight="1">
      <c r="A160" s="13" t="s">
        <v>237</v>
      </c>
      <c r="B160" s="14">
        <v>16.875719</v>
      </c>
      <c r="C160" s="14">
        <v>80.121499999999997</v>
      </c>
      <c r="D160" s="13"/>
      <c r="E160" s="15"/>
      <c r="F160" s="15"/>
      <c r="G160" s="13"/>
    </row>
    <row r="161" spans="1:7" ht="15.75" customHeight="1">
      <c r="A161" s="13" t="s">
        <v>238</v>
      </c>
      <c r="B161" s="14">
        <v>17.617542</v>
      </c>
      <c r="C161" s="14">
        <v>82.891221999999999</v>
      </c>
      <c r="D161" s="13"/>
      <c r="E161" s="15"/>
      <c r="F161" s="15"/>
      <c r="G161" s="13"/>
    </row>
    <row r="162" spans="1:7" ht="15.75" customHeight="1">
      <c r="A162" s="13" t="s">
        <v>239</v>
      </c>
      <c r="B162" s="14">
        <v>22.423362000000001</v>
      </c>
      <c r="C162" s="14">
        <v>87.862852000000004</v>
      </c>
      <c r="D162" s="13"/>
      <c r="E162" s="15"/>
      <c r="F162" s="15"/>
      <c r="G162" s="13"/>
    </row>
    <row r="163" spans="1:7" ht="15.75" customHeight="1">
      <c r="A163" s="13" t="s">
        <v>240</v>
      </c>
      <c r="B163" s="14">
        <v>15.075324999999999</v>
      </c>
      <c r="C163" s="14">
        <v>77.982725000000002</v>
      </c>
      <c r="D163" s="13"/>
      <c r="E163" s="15"/>
      <c r="F163" s="15"/>
      <c r="G163" s="13"/>
    </row>
    <row r="164" spans="1:7" ht="15.75" customHeight="1">
      <c r="A164" s="13" t="s">
        <v>241</v>
      </c>
      <c r="B164" s="14">
        <v>14.586917</v>
      </c>
      <c r="C164" s="14">
        <v>78.579757000000001</v>
      </c>
      <c r="D164" s="13"/>
      <c r="E164" s="15"/>
      <c r="F164" s="15"/>
      <c r="G164" s="13"/>
    </row>
    <row r="165" spans="1:7" ht="15.75" customHeight="1">
      <c r="A165" s="13" t="s">
        <v>242</v>
      </c>
      <c r="B165" s="14">
        <v>17.303446999999998</v>
      </c>
      <c r="C165" s="14">
        <v>77.436149999999998</v>
      </c>
      <c r="D165" s="13"/>
      <c r="E165" s="15"/>
      <c r="F165" s="15"/>
      <c r="G165" s="13"/>
    </row>
    <row r="166" spans="1:7" ht="15.75" customHeight="1">
      <c r="A166" s="13" t="s">
        <v>243</v>
      </c>
      <c r="B166" s="14">
        <v>29.253012999999999</v>
      </c>
      <c r="C166" s="14">
        <v>54.475132000000002</v>
      </c>
      <c r="D166" s="13"/>
      <c r="E166" s="15"/>
      <c r="F166" s="15"/>
      <c r="G166" s="13"/>
    </row>
    <row r="167" spans="1:7" ht="15.75" customHeight="1">
      <c r="A167" s="13" t="s">
        <v>244</v>
      </c>
      <c r="B167" s="14">
        <v>37.452818000000001</v>
      </c>
      <c r="C167" s="14">
        <v>57.686191000000001</v>
      </c>
      <c r="D167" s="13"/>
      <c r="E167" s="15"/>
      <c r="F167" s="15"/>
      <c r="G167" s="13"/>
    </row>
    <row r="168" spans="1:7" ht="15.75" customHeight="1">
      <c r="A168" s="13" t="s">
        <v>245</v>
      </c>
      <c r="B168" s="14">
        <v>33.591386</v>
      </c>
      <c r="C168" s="14">
        <v>42.504562999999997</v>
      </c>
      <c r="D168" s="13"/>
      <c r="E168" s="15"/>
      <c r="F168" s="15"/>
      <c r="G168" s="13"/>
    </row>
    <row r="169" spans="1:7" ht="15.75" customHeight="1">
      <c r="A169" s="13" t="s">
        <v>246</v>
      </c>
      <c r="B169" s="14">
        <v>34.257401999999999</v>
      </c>
      <c r="C169" s="14">
        <v>41.212474</v>
      </c>
      <c r="D169" s="13"/>
      <c r="E169" s="15"/>
      <c r="F169" s="15"/>
      <c r="G169" s="13"/>
    </row>
    <row r="170" spans="1:7" ht="15.75" customHeight="1">
      <c r="A170" s="13" t="s">
        <v>247</v>
      </c>
      <c r="B170" s="14">
        <v>32.343069</v>
      </c>
      <c r="C170" s="14">
        <v>43.327069000000002</v>
      </c>
      <c r="D170" s="13"/>
      <c r="E170" s="15"/>
      <c r="F170" s="15"/>
      <c r="G170" s="13"/>
    </row>
    <row r="171" spans="1:7" ht="15.75" customHeight="1">
      <c r="A171" s="13" t="s">
        <v>248</v>
      </c>
      <c r="B171" s="14">
        <v>35.605184999999999</v>
      </c>
      <c r="C171" s="14">
        <v>45.084727000000001</v>
      </c>
      <c r="D171" s="13"/>
      <c r="E171" s="15"/>
      <c r="F171" s="15"/>
      <c r="G171" s="13"/>
    </row>
    <row r="172" spans="1:7" ht="15.75" customHeight="1">
      <c r="A172" s="13" t="s">
        <v>249</v>
      </c>
      <c r="B172" s="14">
        <v>30.035080000000001</v>
      </c>
      <c r="C172" s="14">
        <v>47.944941</v>
      </c>
      <c r="D172" s="13"/>
      <c r="E172" s="15"/>
      <c r="F172" s="15"/>
      <c r="G172" s="13"/>
    </row>
    <row r="173" spans="1:7" ht="15.75" customHeight="1">
      <c r="A173" s="13" t="s">
        <v>250</v>
      </c>
      <c r="B173" s="14">
        <v>31.226161000000001</v>
      </c>
      <c r="C173" s="14">
        <v>45.002316</v>
      </c>
      <c r="D173" s="13"/>
      <c r="E173" s="15"/>
      <c r="F173" s="15"/>
      <c r="G173" s="13"/>
    </row>
    <row r="174" spans="1:7" ht="15.75" customHeight="1">
      <c r="A174" s="13" t="s">
        <v>251</v>
      </c>
      <c r="B174" s="14">
        <v>31.300077000000002</v>
      </c>
      <c r="C174" s="14">
        <v>45.299681999999997</v>
      </c>
      <c r="D174" s="13"/>
      <c r="E174" s="15"/>
      <c r="F174" s="15"/>
      <c r="G174" s="13"/>
    </row>
    <row r="175" spans="1:7" ht="15.75" customHeight="1">
      <c r="A175" s="13" t="s">
        <v>252</v>
      </c>
      <c r="B175" s="14">
        <v>31.962637000000001</v>
      </c>
      <c r="C175" s="14">
        <v>44.435263999999997</v>
      </c>
      <c r="D175" s="13"/>
      <c r="E175" s="15"/>
      <c r="F175" s="15"/>
      <c r="G175" s="13"/>
    </row>
    <row r="176" spans="1:7" ht="15.75" customHeight="1">
      <c r="A176" s="13" t="s">
        <v>253</v>
      </c>
      <c r="B176" s="14">
        <v>31.967338000000002</v>
      </c>
      <c r="C176" s="14">
        <v>44.443370000000002</v>
      </c>
      <c r="D176" s="13"/>
      <c r="E176" s="15"/>
      <c r="F176" s="15"/>
      <c r="G176" s="13"/>
    </row>
    <row r="177" spans="1:7" ht="15.75" customHeight="1">
      <c r="A177" s="13" t="s">
        <v>254</v>
      </c>
      <c r="B177" s="14">
        <v>32.737861000000002</v>
      </c>
      <c r="C177" s="14">
        <v>44.271693999999997</v>
      </c>
      <c r="D177" s="13"/>
      <c r="E177" s="15"/>
      <c r="F177" s="15"/>
      <c r="G177" s="13"/>
    </row>
    <row r="178" spans="1:7" ht="15.75" customHeight="1">
      <c r="A178" s="13" t="s">
        <v>255</v>
      </c>
      <c r="B178" s="14">
        <v>37.193679000000003</v>
      </c>
      <c r="C178" s="14">
        <v>15.181599</v>
      </c>
      <c r="D178" s="13"/>
      <c r="E178" s="15"/>
      <c r="F178" s="15"/>
      <c r="G178" s="13"/>
    </row>
    <row r="179" spans="1:7" ht="15.75" customHeight="1">
      <c r="A179" s="13" t="s">
        <v>256</v>
      </c>
      <c r="B179" s="14">
        <v>40.556227</v>
      </c>
      <c r="C179" s="14">
        <v>9.6721350000000008</v>
      </c>
      <c r="D179" s="13"/>
      <c r="E179" s="15"/>
      <c r="F179" s="15"/>
      <c r="G179" s="13"/>
    </row>
    <row r="180" spans="1:7" ht="15.75" customHeight="1">
      <c r="A180" s="13" t="s">
        <v>257</v>
      </c>
      <c r="B180" s="14">
        <v>41.314177999999998</v>
      </c>
      <c r="C180" s="14">
        <v>16.291376</v>
      </c>
      <c r="D180" s="13"/>
      <c r="E180" s="15"/>
      <c r="F180" s="15"/>
      <c r="G180" s="13"/>
    </row>
    <row r="181" spans="1:7" ht="15.75" customHeight="1">
      <c r="A181" s="13" t="s">
        <v>258</v>
      </c>
      <c r="B181" s="14">
        <v>42.007213</v>
      </c>
      <c r="C181" s="14">
        <v>12.7164</v>
      </c>
      <c r="D181" s="13"/>
      <c r="E181" s="15"/>
      <c r="F181" s="15"/>
      <c r="G181" s="13"/>
    </row>
    <row r="182" spans="1:7" ht="15.75" customHeight="1">
      <c r="A182" s="13" t="s">
        <v>259</v>
      </c>
      <c r="B182" s="14">
        <v>43.855015999999999</v>
      </c>
      <c r="C182" s="14">
        <v>11.180725000000001</v>
      </c>
      <c r="D182" s="13"/>
      <c r="E182" s="15"/>
      <c r="F182" s="15"/>
      <c r="G182" s="13"/>
    </row>
    <row r="183" spans="1:7" ht="15.75" customHeight="1">
      <c r="A183" s="13" t="s">
        <v>260</v>
      </c>
      <c r="B183" s="14">
        <v>44.302531999999999</v>
      </c>
      <c r="C183" s="14">
        <v>7.5075710000000004</v>
      </c>
      <c r="D183" s="13"/>
      <c r="E183" s="15"/>
      <c r="F183" s="15"/>
      <c r="G183" s="13"/>
    </row>
    <row r="184" spans="1:7" ht="15.75" customHeight="1">
      <c r="A184" s="13" t="s">
        <v>261</v>
      </c>
      <c r="B184" s="14">
        <v>44.793450999999997</v>
      </c>
      <c r="C184" s="14">
        <v>9.8107240000000004</v>
      </c>
      <c r="D184" s="13"/>
      <c r="E184" s="15"/>
      <c r="F184" s="15"/>
      <c r="G184" s="13"/>
    </row>
    <row r="185" spans="1:7" ht="15.75" customHeight="1">
      <c r="A185" s="13" t="s">
        <v>262</v>
      </c>
      <c r="B185" s="14">
        <v>45.190403000000003</v>
      </c>
      <c r="C185" s="14">
        <v>8.287547</v>
      </c>
      <c r="D185" s="13"/>
      <c r="E185" s="15"/>
      <c r="F185" s="15"/>
      <c r="G185" s="13"/>
    </row>
    <row r="186" spans="1:7" ht="15.75" customHeight="1">
      <c r="A186" s="13" t="s">
        <v>263</v>
      </c>
      <c r="B186" s="14">
        <v>45.253599000000001</v>
      </c>
      <c r="C186" s="14">
        <v>11.751795</v>
      </c>
      <c r="D186" s="13"/>
      <c r="E186" s="15"/>
      <c r="F186" s="15"/>
      <c r="G186" s="13"/>
    </row>
    <row r="187" spans="1:7" ht="15.75" customHeight="1">
      <c r="A187" s="13" t="s">
        <v>264</v>
      </c>
      <c r="B187" s="14">
        <v>46.177259999999997</v>
      </c>
      <c r="C187" s="14">
        <v>12.740098</v>
      </c>
      <c r="D187" s="13"/>
      <c r="E187" s="15"/>
      <c r="F187" s="15"/>
      <c r="G187" s="13"/>
    </row>
    <row r="188" spans="1:7" ht="15.75" customHeight="1">
      <c r="A188" s="13" t="s">
        <v>265</v>
      </c>
      <c r="B188" s="14">
        <v>33.402979999999999</v>
      </c>
      <c r="C188" s="14">
        <v>133.301771</v>
      </c>
      <c r="D188" s="13"/>
      <c r="E188" s="15"/>
      <c r="F188" s="15"/>
      <c r="G188" s="13"/>
    </row>
    <row r="189" spans="1:7" ht="15.75" customHeight="1">
      <c r="A189" s="13" t="s">
        <v>266</v>
      </c>
      <c r="B189" s="14">
        <v>34.754393999999998</v>
      </c>
      <c r="C189" s="14">
        <v>134.36334199999999</v>
      </c>
      <c r="D189" s="13"/>
      <c r="E189" s="15"/>
      <c r="F189" s="15"/>
      <c r="G189" s="13"/>
    </row>
    <row r="190" spans="1:7" ht="15.75" customHeight="1">
      <c r="A190" s="13" t="s">
        <v>267</v>
      </c>
      <c r="B190" s="14">
        <v>35.501390999999998</v>
      </c>
      <c r="C190" s="14">
        <v>136.660357</v>
      </c>
      <c r="D190" s="13"/>
      <c r="E190" s="15"/>
      <c r="F190" s="15"/>
      <c r="G190" s="13"/>
    </row>
    <row r="191" spans="1:7" ht="15.75" customHeight="1">
      <c r="A191" s="13" t="s">
        <v>268</v>
      </c>
      <c r="B191" s="14">
        <v>36.404864000000003</v>
      </c>
      <c r="C191" s="14">
        <v>139.617052</v>
      </c>
      <c r="D191" s="13"/>
      <c r="E191" s="15"/>
      <c r="F191" s="15"/>
      <c r="G191" s="13"/>
    </row>
    <row r="192" spans="1:7" ht="15.75" customHeight="1">
      <c r="A192" s="13" t="s">
        <v>269</v>
      </c>
      <c r="B192" s="14">
        <v>40.515509000000002</v>
      </c>
      <c r="C192" s="14">
        <v>141.52183099999999</v>
      </c>
      <c r="D192" s="13"/>
      <c r="E192" s="15"/>
      <c r="F192" s="15"/>
      <c r="G192" s="13"/>
    </row>
    <row r="193" spans="1:7" ht="15.75" customHeight="1">
      <c r="A193" s="13" t="s">
        <v>270</v>
      </c>
      <c r="B193" s="14">
        <v>30.67859</v>
      </c>
      <c r="C193" s="14">
        <v>35.631965000000001</v>
      </c>
      <c r="D193" s="13"/>
      <c r="E193" s="15"/>
      <c r="F193" s="15"/>
      <c r="G193" s="13"/>
    </row>
    <row r="194" spans="1:7" ht="15.75" customHeight="1">
      <c r="A194" s="13" t="s">
        <v>271</v>
      </c>
      <c r="B194" s="14">
        <v>42.292318000000002</v>
      </c>
      <c r="C194" s="14">
        <v>69.647017000000005</v>
      </c>
      <c r="D194" s="13"/>
      <c r="E194" s="15"/>
      <c r="F194" s="15"/>
      <c r="G194" s="13"/>
    </row>
    <row r="195" spans="1:7" ht="15.75" customHeight="1">
      <c r="A195" s="13" t="s">
        <v>272</v>
      </c>
      <c r="B195" s="14">
        <v>44.089136000000003</v>
      </c>
      <c r="C195" s="14">
        <v>52.120629000000001</v>
      </c>
      <c r="D195" s="13"/>
      <c r="E195" s="15"/>
      <c r="F195" s="15"/>
      <c r="G195" s="13"/>
    </row>
    <row r="196" spans="1:7" ht="15.75" customHeight="1">
      <c r="A196" s="13" t="s">
        <v>273</v>
      </c>
      <c r="B196" s="14">
        <v>49.642960000000002</v>
      </c>
      <c r="C196" s="14">
        <v>83.575125999999997</v>
      </c>
      <c r="D196" s="13"/>
      <c r="E196" s="15"/>
      <c r="F196" s="15"/>
      <c r="G196" s="13"/>
    </row>
    <row r="197" spans="1:7" ht="15.75" customHeight="1">
      <c r="A197" s="13" t="s">
        <v>274</v>
      </c>
      <c r="B197" s="14">
        <v>34.937106</v>
      </c>
      <c r="C197" s="14">
        <v>127.763227</v>
      </c>
      <c r="D197" s="13"/>
      <c r="E197" s="15"/>
      <c r="F197" s="15"/>
      <c r="G197" s="13"/>
    </row>
    <row r="198" spans="1:7" ht="15.75" customHeight="1">
      <c r="A198" s="13" t="s">
        <v>275</v>
      </c>
      <c r="B198" s="14">
        <v>35.076138</v>
      </c>
      <c r="C198" s="14">
        <v>129.00650400000001</v>
      </c>
      <c r="D198" s="13"/>
      <c r="E198" s="15"/>
      <c r="F198" s="15"/>
      <c r="G198" s="13"/>
    </row>
    <row r="199" spans="1:7" ht="15.75" customHeight="1">
      <c r="A199" s="13" t="s">
        <v>276</v>
      </c>
      <c r="B199" s="14">
        <v>37.427430999999999</v>
      </c>
      <c r="C199" s="14">
        <v>129.17979099999999</v>
      </c>
      <c r="D199" s="13"/>
      <c r="E199" s="15"/>
      <c r="F199" s="15"/>
      <c r="G199" s="13"/>
    </row>
    <row r="200" spans="1:7" ht="15.75" customHeight="1">
      <c r="A200" s="13" t="s">
        <v>277</v>
      </c>
      <c r="B200" s="14">
        <v>37.495173999999999</v>
      </c>
      <c r="C200" s="14">
        <v>129.13202000000001</v>
      </c>
      <c r="D200" s="13"/>
      <c r="E200" s="15"/>
      <c r="F200" s="15"/>
      <c r="G200" s="13"/>
    </row>
    <row r="201" spans="1:7" ht="15.75" customHeight="1">
      <c r="A201" s="13" t="s">
        <v>278</v>
      </c>
      <c r="B201" s="14">
        <v>37.186616999999998</v>
      </c>
      <c r="C201" s="14">
        <v>128.32207600000001</v>
      </c>
      <c r="D201" s="13"/>
      <c r="E201" s="15"/>
      <c r="F201" s="15"/>
      <c r="G201" s="13"/>
    </row>
    <row r="202" spans="1:7" ht="15.75" customHeight="1">
      <c r="A202" s="13" t="s">
        <v>279</v>
      </c>
      <c r="B202" s="14">
        <v>37.483696000000002</v>
      </c>
      <c r="C202" s="14">
        <v>129.05342899999999</v>
      </c>
      <c r="D202" s="13"/>
      <c r="E202" s="15"/>
      <c r="F202" s="15"/>
      <c r="G202" s="13"/>
    </row>
    <row r="203" spans="1:7" ht="15.75" customHeight="1">
      <c r="A203" s="13" t="s">
        <v>280</v>
      </c>
      <c r="B203" s="14">
        <v>56.690803000000002</v>
      </c>
      <c r="C203" s="14">
        <v>22.592286999999999</v>
      </c>
      <c r="D203" s="13"/>
      <c r="E203" s="15"/>
      <c r="F203" s="15"/>
      <c r="G203" s="13"/>
    </row>
    <row r="204" spans="1:7" ht="15.75" customHeight="1">
      <c r="A204" s="13" t="s">
        <v>281</v>
      </c>
      <c r="B204" s="14">
        <v>33.628264999999999</v>
      </c>
      <c r="C204" s="14">
        <v>35.422609000000001</v>
      </c>
      <c r="D204" s="13"/>
      <c r="E204" s="15"/>
      <c r="F204" s="15"/>
      <c r="G204" s="13"/>
    </row>
    <row r="205" spans="1:7" ht="15.75" customHeight="1">
      <c r="A205" s="13" t="s">
        <v>282</v>
      </c>
      <c r="B205" s="14">
        <v>18.798161</v>
      </c>
      <c r="C205" s="14">
        <v>-99.179187999999996</v>
      </c>
      <c r="D205" s="13"/>
      <c r="E205" s="15"/>
      <c r="F205" s="15"/>
      <c r="G205" s="13"/>
    </row>
    <row r="206" spans="1:7" ht="15.75" customHeight="1">
      <c r="A206" s="13" t="s">
        <v>283</v>
      </c>
      <c r="B206" s="14">
        <v>19.343802</v>
      </c>
      <c r="C206" s="14">
        <v>-96.70478</v>
      </c>
      <c r="D206" s="13"/>
      <c r="E206" s="15"/>
      <c r="F206" s="15"/>
      <c r="G206" s="13"/>
    </row>
    <row r="207" spans="1:7" ht="15.75" customHeight="1">
      <c r="A207" s="13" t="s">
        <v>284</v>
      </c>
      <c r="B207" s="14">
        <v>22.474087000000001</v>
      </c>
      <c r="C207" s="14">
        <v>-100.37897700000001</v>
      </c>
      <c r="D207" s="13"/>
      <c r="E207" s="15"/>
      <c r="F207" s="15"/>
      <c r="G207" s="13"/>
    </row>
    <row r="208" spans="1:7" ht="15.75" customHeight="1">
      <c r="A208" s="18">
        <v>36951</v>
      </c>
      <c r="B208" s="14">
        <v>27.077753000000001</v>
      </c>
      <c r="C208" s="14">
        <v>-13.418374</v>
      </c>
      <c r="D208" s="13"/>
      <c r="E208" s="15"/>
      <c r="F208" s="15"/>
      <c r="G208" s="13"/>
    </row>
    <row r="209" spans="1:7" ht="15.75" customHeight="1">
      <c r="A209" s="18">
        <v>37316</v>
      </c>
      <c r="B209" s="14">
        <v>30.220295</v>
      </c>
      <c r="C209" s="14">
        <v>-9.1527399999999997</v>
      </c>
      <c r="D209" s="13"/>
      <c r="E209" s="15"/>
      <c r="F209" s="15"/>
      <c r="G209" s="13"/>
    </row>
    <row r="210" spans="1:7" ht="15.75" customHeight="1">
      <c r="A210" s="18">
        <v>37681</v>
      </c>
      <c r="B210" s="14">
        <v>31.585239999999999</v>
      </c>
      <c r="C210" s="14">
        <v>-8.5023839999999993</v>
      </c>
      <c r="D210" s="13"/>
      <c r="E210" s="15"/>
      <c r="F210" s="15"/>
      <c r="G210" s="13"/>
    </row>
    <row r="211" spans="1:7" ht="15.75" customHeight="1">
      <c r="A211" s="18">
        <v>38047</v>
      </c>
      <c r="B211" s="14">
        <v>32.552531999999999</v>
      </c>
      <c r="C211" s="14">
        <v>-9.1045440000000006</v>
      </c>
      <c r="D211" s="13"/>
      <c r="E211" s="15"/>
      <c r="F211" s="15"/>
      <c r="G211" s="13"/>
    </row>
    <row r="212" spans="1:7" ht="15.75" customHeight="1">
      <c r="A212" s="18">
        <v>38412</v>
      </c>
      <c r="B212" s="14">
        <v>33.110245999999997</v>
      </c>
      <c r="C212" s="14">
        <v>-8.6212719999999994</v>
      </c>
      <c r="D212" s="13"/>
      <c r="E212" s="15"/>
      <c r="F212" s="15"/>
      <c r="G212" s="13"/>
    </row>
    <row r="213" spans="1:7" ht="15.75" customHeight="1">
      <c r="A213" s="13" t="s">
        <v>285</v>
      </c>
      <c r="B213" s="14">
        <v>-25.958721000000001</v>
      </c>
      <c r="C213" s="14">
        <v>32.485548999999999</v>
      </c>
      <c r="D213" s="13"/>
      <c r="E213" s="15"/>
      <c r="F213" s="15"/>
      <c r="G213" s="13"/>
    </row>
    <row r="214" spans="1:7" ht="15.75" customHeight="1">
      <c r="A214" s="13" t="s">
        <v>286</v>
      </c>
      <c r="B214" s="14">
        <v>50.819524000000001</v>
      </c>
      <c r="C214" s="14">
        <v>5.6917609999999996</v>
      </c>
      <c r="D214" s="13"/>
      <c r="E214" s="15"/>
      <c r="F214" s="15"/>
      <c r="G214" s="13"/>
    </row>
    <row r="215" spans="1:7" ht="15.75" customHeight="1">
      <c r="A215" s="13" t="s">
        <v>287</v>
      </c>
      <c r="B215" s="14">
        <v>51.881234999999997</v>
      </c>
      <c r="C215" s="14">
        <v>4.2458840000000002</v>
      </c>
      <c r="D215" s="13"/>
      <c r="E215" s="15"/>
      <c r="F215" s="15"/>
      <c r="G215" s="13"/>
    </row>
    <row r="216" spans="1:7" ht="15.75" customHeight="1">
      <c r="A216" s="13" t="s">
        <v>288</v>
      </c>
      <c r="B216" s="14">
        <v>52.471075999999996</v>
      </c>
      <c r="C216" s="14">
        <v>4.6211880000000001</v>
      </c>
      <c r="D216" s="13"/>
      <c r="E216" s="15"/>
      <c r="F216" s="15"/>
      <c r="G216" s="13"/>
    </row>
    <row r="217" spans="1:7" ht="15.75" customHeight="1">
      <c r="A217" s="13" t="s">
        <v>289</v>
      </c>
      <c r="B217" s="14">
        <v>11.860059</v>
      </c>
      <c r="C217" s="14">
        <v>-86.424014</v>
      </c>
      <c r="D217" s="13"/>
      <c r="E217" s="15"/>
      <c r="F217" s="15"/>
      <c r="G217" s="13"/>
    </row>
    <row r="218" spans="1:7" ht="15.75" customHeight="1">
      <c r="A218" s="13" t="s">
        <v>290</v>
      </c>
      <c r="B218" s="14">
        <v>12.276255000000001</v>
      </c>
      <c r="C218" s="14">
        <v>-86.500882000000004</v>
      </c>
      <c r="D218" s="13"/>
      <c r="E218" s="15"/>
      <c r="F218" s="15"/>
      <c r="G218" s="13"/>
    </row>
    <row r="219" spans="1:7" ht="15.75" customHeight="1">
      <c r="A219" s="13" t="s">
        <v>291</v>
      </c>
      <c r="B219" s="14">
        <v>7.0060770000000003</v>
      </c>
      <c r="C219" s="14">
        <v>3.0476040000000002</v>
      </c>
      <c r="D219" s="13"/>
      <c r="E219" s="15"/>
      <c r="F219" s="15"/>
      <c r="G219" s="13"/>
    </row>
    <row r="220" spans="1:7" ht="15.75" customHeight="1">
      <c r="A220" s="13" t="s">
        <v>292</v>
      </c>
      <c r="B220" s="14">
        <v>7.411613</v>
      </c>
      <c r="C220" s="14">
        <v>8.9752320000000001</v>
      </c>
      <c r="D220" s="13"/>
      <c r="E220" s="15"/>
      <c r="F220" s="15"/>
      <c r="G220" s="13"/>
    </row>
    <row r="221" spans="1:7" ht="15.75" customHeight="1">
      <c r="A221" s="13" t="s">
        <v>293</v>
      </c>
      <c r="B221" s="14">
        <v>7.927327</v>
      </c>
      <c r="C221" s="14">
        <v>6.4251560000000003</v>
      </c>
      <c r="D221" s="13"/>
      <c r="E221" s="15"/>
      <c r="F221" s="15"/>
      <c r="G221" s="13"/>
    </row>
    <row r="222" spans="1:7" ht="15.75" customHeight="1">
      <c r="A222" s="13" t="s">
        <v>294</v>
      </c>
      <c r="B222" s="14">
        <v>25.159443</v>
      </c>
      <c r="C222" s="14">
        <v>66.783955000000006</v>
      </c>
      <c r="D222" s="13"/>
      <c r="E222" s="15"/>
      <c r="F222" s="15"/>
      <c r="G222" s="13"/>
    </row>
    <row r="223" spans="1:7" ht="15.75" customHeight="1">
      <c r="A223" s="13" t="s">
        <v>295</v>
      </c>
      <c r="B223" s="14">
        <v>30.327399</v>
      </c>
      <c r="C223" s="14">
        <v>70.538435000000007</v>
      </c>
      <c r="D223" s="13"/>
      <c r="E223" s="15"/>
      <c r="F223" s="15"/>
      <c r="G223" s="13"/>
    </row>
    <row r="224" spans="1:7" ht="15.75" customHeight="1">
      <c r="A224" s="13" t="s">
        <v>296</v>
      </c>
      <c r="B224" s="14">
        <v>32.725580999999998</v>
      </c>
      <c r="C224" s="14">
        <v>72.816963000000001</v>
      </c>
      <c r="D224" s="13"/>
      <c r="E224" s="15"/>
      <c r="F224" s="15"/>
      <c r="G224" s="13"/>
    </row>
    <row r="225" spans="1:7" ht="15.75" customHeight="1">
      <c r="A225" s="13" t="s">
        <v>297</v>
      </c>
      <c r="B225" s="14">
        <v>9.1677510000000009</v>
      </c>
      <c r="C225" s="14">
        <v>-79.536856999999998</v>
      </c>
      <c r="D225" s="13"/>
      <c r="E225" s="15"/>
      <c r="F225" s="15"/>
      <c r="G225" s="13"/>
    </row>
    <row r="226" spans="1:7" ht="15.75" customHeight="1">
      <c r="A226" s="13" t="s">
        <v>298</v>
      </c>
      <c r="B226" s="14">
        <v>-25.108222000000001</v>
      </c>
      <c r="C226" s="14">
        <v>-57.537517000000001</v>
      </c>
      <c r="D226" s="13"/>
      <c r="E226" s="15"/>
      <c r="F226" s="15"/>
      <c r="G226" s="13"/>
    </row>
    <row r="227" spans="1:7" ht="15.75" customHeight="1">
      <c r="A227" s="13" t="s">
        <v>299</v>
      </c>
      <c r="B227" s="14">
        <v>50.806773</v>
      </c>
      <c r="C227" s="14">
        <v>20.529911999999999</v>
      </c>
      <c r="D227" s="13"/>
      <c r="E227" s="15"/>
      <c r="F227" s="15"/>
      <c r="G227" s="13"/>
    </row>
    <row r="228" spans="1:7" ht="15.75" customHeight="1">
      <c r="A228" s="13" t="s">
        <v>300</v>
      </c>
      <c r="B228" s="14">
        <v>38.501466000000001</v>
      </c>
      <c r="C228" s="14">
        <v>-8.9359359999999999</v>
      </c>
      <c r="D228" s="13"/>
      <c r="E228" s="15"/>
      <c r="F228" s="15"/>
      <c r="G228" s="13"/>
    </row>
    <row r="229" spans="1:7" ht="15.75" customHeight="1">
      <c r="A229" s="13" t="s">
        <v>301</v>
      </c>
      <c r="B229" s="14">
        <v>39.655676999999997</v>
      </c>
      <c r="C229" s="14">
        <v>-8.987387</v>
      </c>
      <c r="D229" s="13"/>
      <c r="E229" s="15"/>
      <c r="F229" s="15"/>
      <c r="G229" s="13"/>
    </row>
    <row r="230" spans="1:7" ht="15.75" customHeight="1">
      <c r="A230" s="13" t="s">
        <v>302</v>
      </c>
      <c r="B230" s="14">
        <v>39.685772999999998</v>
      </c>
      <c r="C230" s="14">
        <v>-8.905132</v>
      </c>
      <c r="D230" s="13"/>
      <c r="E230" s="15"/>
      <c r="F230" s="15"/>
      <c r="G230" s="13"/>
    </row>
    <row r="231" spans="1:7" ht="15.75" customHeight="1">
      <c r="A231" s="13" t="s">
        <v>303</v>
      </c>
      <c r="B231" s="14">
        <v>54.873651000000002</v>
      </c>
      <c r="C231" s="14">
        <v>61.196846999999998</v>
      </c>
      <c r="D231" s="13"/>
      <c r="E231" s="15"/>
      <c r="F231" s="15"/>
      <c r="G231" s="13"/>
    </row>
    <row r="232" spans="1:7" ht="15.75" customHeight="1">
      <c r="A232" s="13" t="s">
        <v>304</v>
      </c>
      <c r="B232" s="14">
        <v>56.868465999999998</v>
      </c>
      <c r="C232" s="14">
        <v>62.056043000000003</v>
      </c>
      <c r="D232" s="13"/>
      <c r="E232" s="15"/>
      <c r="F232" s="15"/>
      <c r="G232" s="13"/>
    </row>
    <row r="233" spans="1:7" ht="15.75" customHeight="1">
      <c r="A233" s="13" t="s">
        <v>305</v>
      </c>
      <c r="B233" s="14">
        <v>44.125712</v>
      </c>
      <c r="C233" s="14">
        <v>42.009979999999999</v>
      </c>
      <c r="D233" s="13"/>
      <c r="E233" s="15"/>
      <c r="F233" s="15"/>
      <c r="G233" s="13"/>
    </row>
    <row r="234" spans="1:7" ht="15.75" customHeight="1">
      <c r="A234" s="13" t="s">
        <v>306</v>
      </c>
      <c r="B234" s="14">
        <v>50.378073000000001</v>
      </c>
      <c r="C234" s="14">
        <v>39.633608000000002</v>
      </c>
      <c r="D234" s="13"/>
      <c r="E234" s="15"/>
      <c r="F234" s="15"/>
      <c r="G234" s="13"/>
    </row>
    <row r="235" spans="1:7" ht="15.75" customHeight="1">
      <c r="A235" s="13" t="s">
        <v>307</v>
      </c>
      <c r="B235" s="14">
        <v>50.610788999999997</v>
      </c>
      <c r="C235" s="14">
        <v>36.555284</v>
      </c>
      <c r="D235" s="13"/>
      <c r="E235" s="15"/>
      <c r="F235" s="15"/>
      <c r="G235" s="13"/>
    </row>
    <row r="236" spans="1:7" ht="15.75" customHeight="1">
      <c r="A236" s="13" t="s">
        <v>308</v>
      </c>
      <c r="B236" s="14">
        <v>51.257871999999999</v>
      </c>
      <c r="C236" s="14">
        <v>37.762676999999996</v>
      </c>
      <c r="D236" s="13"/>
      <c r="E236" s="15"/>
      <c r="F236" s="15"/>
      <c r="G236" s="13"/>
    </row>
    <row r="237" spans="1:7" ht="15.75" customHeight="1">
      <c r="A237" s="13" t="s">
        <v>309</v>
      </c>
      <c r="B237" s="14">
        <v>52.664946</v>
      </c>
      <c r="C237" s="14">
        <v>39.632835</v>
      </c>
      <c r="D237" s="13"/>
      <c r="E237" s="15"/>
      <c r="F237" s="15"/>
      <c r="G237" s="13"/>
    </row>
    <row r="238" spans="1:7" ht="15.75" customHeight="1">
      <c r="A238" s="13" t="s">
        <v>310</v>
      </c>
      <c r="B238" s="14">
        <v>53.421120999999999</v>
      </c>
      <c r="C238" s="14">
        <v>49.419800000000002</v>
      </c>
      <c r="D238" s="13"/>
      <c r="E238" s="15"/>
      <c r="F238" s="15"/>
      <c r="G238" s="13"/>
    </row>
    <row r="239" spans="1:7" ht="15.75" customHeight="1">
      <c r="A239" s="13" t="s">
        <v>311</v>
      </c>
      <c r="B239" s="14">
        <v>53.445098999999999</v>
      </c>
      <c r="C239" s="14">
        <v>34.407597000000003</v>
      </c>
      <c r="D239" s="13"/>
      <c r="E239" s="15"/>
      <c r="F239" s="15"/>
      <c r="G239" s="13"/>
    </row>
    <row r="240" spans="1:7" ht="15.75" customHeight="1">
      <c r="A240" s="13" t="s">
        <v>312</v>
      </c>
      <c r="B240" s="14">
        <v>54.003473</v>
      </c>
      <c r="C240" s="14">
        <v>48.738773000000002</v>
      </c>
      <c r="D240" s="13"/>
      <c r="E240" s="15"/>
      <c r="F240" s="15"/>
      <c r="G240" s="13"/>
    </row>
    <row r="241" spans="1:7" ht="15.75" customHeight="1">
      <c r="A241" s="13" t="s">
        <v>313</v>
      </c>
      <c r="B241" s="14">
        <v>54.155892000000001</v>
      </c>
      <c r="C241" s="14">
        <v>48.360166</v>
      </c>
      <c r="D241" s="13"/>
      <c r="E241" s="15"/>
      <c r="F241" s="15"/>
      <c r="G241" s="13"/>
    </row>
    <row r="242" spans="1:7" ht="15.75" customHeight="1">
      <c r="A242" s="13" t="s">
        <v>314</v>
      </c>
      <c r="B242" s="14">
        <v>54.213698999999998</v>
      </c>
      <c r="C242" s="14">
        <v>38.922525</v>
      </c>
      <c r="D242" s="13"/>
      <c r="E242" s="15"/>
      <c r="F242" s="15"/>
      <c r="G242" s="13"/>
    </row>
    <row r="243" spans="1:7" ht="15.75" customHeight="1">
      <c r="A243" s="13" t="s">
        <v>315</v>
      </c>
      <c r="B243" s="14">
        <v>54.445484999999998</v>
      </c>
      <c r="C243" s="14">
        <v>45.870756</v>
      </c>
      <c r="D243" s="13"/>
      <c r="E243" s="15"/>
      <c r="F243" s="15"/>
      <c r="G243" s="13"/>
    </row>
    <row r="244" spans="1:7" ht="15.75" customHeight="1">
      <c r="A244" s="13" t="s">
        <v>316</v>
      </c>
      <c r="B244" s="14">
        <v>54.783096999999998</v>
      </c>
      <c r="C244" s="14">
        <v>58.201148000000003</v>
      </c>
      <c r="D244" s="13"/>
      <c r="E244" s="15"/>
      <c r="F244" s="15"/>
      <c r="G244" s="13"/>
    </row>
    <row r="245" spans="1:7" ht="15.75" customHeight="1">
      <c r="A245" s="13" t="s">
        <v>317</v>
      </c>
      <c r="B245" s="14">
        <v>57.469589999999997</v>
      </c>
      <c r="C245" s="14">
        <v>60.145024999999997</v>
      </c>
      <c r="D245" s="13"/>
      <c r="E245" s="15"/>
      <c r="F245" s="15"/>
      <c r="G245" s="13"/>
    </row>
    <row r="246" spans="1:7" ht="15.75" customHeight="1">
      <c r="A246" s="13" t="s">
        <v>318</v>
      </c>
      <c r="B246" s="14">
        <v>59.061830999999998</v>
      </c>
      <c r="C246" s="14">
        <v>28.133623</v>
      </c>
      <c r="D246" s="13"/>
      <c r="E246" s="15"/>
      <c r="F246" s="15"/>
      <c r="G246" s="13"/>
    </row>
    <row r="247" spans="1:7" ht="15.75" customHeight="1">
      <c r="A247" s="13" t="s">
        <v>319</v>
      </c>
      <c r="B247" s="14">
        <v>59.529311999999997</v>
      </c>
      <c r="C247" s="14">
        <v>34.14676</v>
      </c>
      <c r="D247" s="13"/>
      <c r="E247" s="15"/>
      <c r="F247" s="15"/>
      <c r="G247" s="13"/>
    </row>
    <row r="248" spans="1:7" ht="15.75" customHeight="1">
      <c r="A248" s="13" t="s">
        <v>320</v>
      </c>
      <c r="B248" s="14">
        <v>62.945250999999999</v>
      </c>
      <c r="C248" s="14">
        <v>40.194763000000002</v>
      </c>
      <c r="D248" s="13"/>
      <c r="E248" s="15"/>
      <c r="F248" s="15"/>
      <c r="G248" s="13"/>
    </row>
    <row r="249" spans="1:7" ht="15.75" customHeight="1">
      <c r="A249" s="13" t="s">
        <v>321</v>
      </c>
      <c r="B249" s="14">
        <v>53.663800000000002</v>
      </c>
      <c r="C249" s="14">
        <v>55.970996999999997</v>
      </c>
      <c r="D249" s="13"/>
      <c r="E249" s="15"/>
      <c r="F249" s="15"/>
      <c r="G249" s="13"/>
    </row>
    <row r="250" spans="1:7" ht="15.75" customHeight="1">
      <c r="A250" s="13" t="s">
        <v>322</v>
      </c>
      <c r="B250" s="14">
        <v>54.482931999999998</v>
      </c>
      <c r="C250" s="14">
        <v>37.341076999999999</v>
      </c>
      <c r="D250" s="13"/>
      <c r="E250" s="15"/>
      <c r="F250" s="15"/>
      <c r="G250" s="13"/>
    </row>
    <row r="251" spans="1:7" ht="15.75" customHeight="1">
      <c r="A251" s="13" t="s">
        <v>323</v>
      </c>
      <c r="B251" s="14">
        <v>59.112037000000001</v>
      </c>
      <c r="C251" s="14">
        <v>28.191385</v>
      </c>
      <c r="D251" s="13"/>
      <c r="E251" s="15"/>
      <c r="F251" s="15"/>
      <c r="G251" s="13"/>
    </row>
    <row r="252" spans="1:7" ht="15.75" customHeight="1">
      <c r="A252" s="13" t="s">
        <v>324</v>
      </c>
      <c r="B252" s="14">
        <v>55.061287999999998</v>
      </c>
      <c r="C252" s="14">
        <v>38.832259999999998</v>
      </c>
      <c r="D252" s="13"/>
      <c r="E252" s="15"/>
      <c r="F252" s="15"/>
      <c r="G252" s="13"/>
    </row>
    <row r="253" spans="1:7" ht="15.75" customHeight="1">
      <c r="A253" s="13" t="s">
        <v>325</v>
      </c>
      <c r="B253" s="14">
        <v>14.796559999999999</v>
      </c>
      <c r="C253" s="14">
        <v>-17.041497</v>
      </c>
      <c r="D253" s="13"/>
      <c r="E253" s="15"/>
      <c r="F253" s="15"/>
      <c r="G253" s="13"/>
    </row>
    <row r="254" spans="1:7" ht="15.75" customHeight="1">
      <c r="A254" s="13" t="s">
        <v>326</v>
      </c>
      <c r="B254" s="14">
        <v>45.207937000000001</v>
      </c>
      <c r="C254" s="14">
        <v>19.707231</v>
      </c>
      <c r="D254" s="13"/>
      <c r="E254" s="15"/>
      <c r="F254" s="15"/>
      <c r="G254" s="13"/>
    </row>
    <row r="255" spans="1:7" ht="15.75" customHeight="1">
      <c r="A255" s="13" t="s">
        <v>327</v>
      </c>
      <c r="B255" s="14">
        <v>-26.156285</v>
      </c>
      <c r="C255" s="14">
        <v>28.692848999999999</v>
      </c>
      <c r="D255" s="13"/>
      <c r="E255" s="15"/>
      <c r="F255" s="15"/>
      <c r="G255" s="13"/>
    </row>
    <row r="256" spans="1:7" ht="15.75" customHeight="1">
      <c r="A256" s="13" t="s">
        <v>328</v>
      </c>
      <c r="B256" s="14">
        <v>-26.143888</v>
      </c>
      <c r="C256" s="14">
        <v>25.851686000000001</v>
      </c>
      <c r="D256" s="13"/>
      <c r="E256" s="15"/>
      <c r="F256" s="15"/>
      <c r="G256" s="13"/>
    </row>
    <row r="257" spans="1:7" ht="15.75" customHeight="1">
      <c r="A257" s="13" t="s">
        <v>329</v>
      </c>
      <c r="B257" s="14">
        <v>37.276257000000001</v>
      </c>
      <c r="C257" s="14">
        <v>-5.9927229999999998</v>
      </c>
      <c r="D257" s="13"/>
      <c r="E257" s="15"/>
      <c r="F257" s="15"/>
      <c r="G257" s="13"/>
    </row>
    <row r="258" spans="1:7" ht="15.75" customHeight="1">
      <c r="A258" s="13" t="s">
        <v>330</v>
      </c>
      <c r="B258" s="14">
        <v>38.209845999999999</v>
      </c>
      <c r="C258" s="14">
        <v>-1.008607</v>
      </c>
      <c r="D258" s="13"/>
      <c r="E258" s="15"/>
      <c r="F258" s="15"/>
      <c r="G258" s="13"/>
    </row>
    <row r="259" spans="1:7" ht="15.75" customHeight="1">
      <c r="A259" s="13" t="s">
        <v>331</v>
      </c>
      <c r="B259" s="14">
        <v>37.359735999999998</v>
      </c>
      <c r="C259" s="14">
        <v>-5.865094</v>
      </c>
      <c r="D259" s="13"/>
      <c r="E259" s="15"/>
      <c r="F259" s="15"/>
      <c r="G259" s="13"/>
    </row>
    <row r="260" spans="1:7" ht="15.75" customHeight="1">
      <c r="A260" s="13" t="s">
        <v>332</v>
      </c>
      <c r="B260" s="14">
        <v>40.244961000000004</v>
      </c>
      <c r="C260" s="14">
        <v>-3.4744410000000001</v>
      </c>
      <c r="D260" s="13"/>
      <c r="E260" s="15"/>
      <c r="F260" s="15"/>
      <c r="G260" s="13"/>
    </row>
    <row r="261" spans="1:7" ht="15.75" customHeight="1">
      <c r="A261" s="13" t="s">
        <v>333</v>
      </c>
      <c r="B261" s="14">
        <v>41.316271</v>
      </c>
      <c r="C261" s="14">
        <v>1.7299979999999999</v>
      </c>
      <c r="D261" s="13"/>
      <c r="E261" s="15"/>
      <c r="F261" s="15"/>
      <c r="G261" s="13"/>
    </row>
    <row r="262" spans="1:7" ht="15.75" customHeight="1">
      <c r="A262" s="13" t="s">
        <v>334</v>
      </c>
      <c r="B262" s="14">
        <v>41.941676000000001</v>
      </c>
      <c r="C262" s="14">
        <v>-4.4658699999999998</v>
      </c>
      <c r="D262" s="13"/>
      <c r="E262" s="15"/>
      <c r="F262" s="15"/>
      <c r="G262" s="13"/>
    </row>
    <row r="263" spans="1:7" ht="15.75" customHeight="1">
      <c r="A263" s="13" t="s">
        <v>335</v>
      </c>
      <c r="B263" s="14">
        <v>42.874825000000001</v>
      </c>
      <c r="C263" s="14">
        <v>-4.1597799999999996</v>
      </c>
      <c r="D263" s="13"/>
      <c r="E263" s="15"/>
      <c r="F263" s="15"/>
      <c r="G263" s="13"/>
    </row>
    <row r="264" spans="1:7" ht="15.75" customHeight="1">
      <c r="A264" s="13" t="s">
        <v>336</v>
      </c>
      <c r="B264" s="14">
        <v>42.882983000000003</v>
      </c>
      <c r="C264" s="14">
        <v>-2.1901869999999999</v>
      </c>
      <c r="D264" s="13"/>
      <c r="E264" s="15"/>
      <c r="F264" s="15"/>
      <c r="G264" s="13"/>
    </row>
    <row r="265" spans="1:7" ht="15.75" customHeight="1">
      <c r="A265" s="13" t="s">
        <v>337</v>
      </c>
      <c r="B265" s="14">
        <v>41.510001000000003</v>
      </c>
      <c r="C265" s="14">
        <v>0.891293</v>
      </c>
      <c r="D265" s="13"/>
      <c r="E265" s="15"/>
      <c r="F265" s="15"/>
      <c r="G265" s="13"/>
    </row>
    <row r="266" spans="1:7" ht="15.75" customHeight="1">
      <c r="A266" s="13" t="s">
        <v>338</v>
      </c>
      <c r="B266" s="14">
        <v>-10.258077999999999</v>
      </c>
      <c r="C266" s="14">
        <v>40.038862000000002</v>
      </c>
      <c r="D266" s="13"/>
      <c r="E266" s="15"/>
      <c r="F266" s="15"/>
      <c r="G266" s="13"/>
    </row>
    <row r="267" spans="1:7" ht="15.75" customHeight="1">
      <c r="A267" s="13" t="s">
        <v>339</v>
      </c>
      <c r="B267" s="14">
        <v>-6.6626890000000003</v>
      </c>
      <c r="C267" s="14">
        <v>39.166958999999999</v>
      </c>
      <c r="D267" s="13"/>
      <c r="E267" s="15"/>
      <c r="F267" s="15"/>
      <c r="G267" s="13"/>
    </row>
    <row r="268" spans="1:7" ht="15.75" customHeight="1">
      <c r="A268" s="13" t="s">
        <v>340</v>
      </c>
      <c r="B268" s="14">
        <v>14.673757</v>
      </c>
      <c r="C268" s="14">
        <v>100.803369</v>
      </c>
      <c r="D268" s="13"/>
      <c r="E268" s="15"/>
      <c r="F268" s="15"/>
      <c r="G268" s="13"/>
    </row>
    <row r="269" spans="1:7" ht="15.75" customHeight="1">
      <c r="A269" s="13" t="s">
        <v>341</v>
      </c>
      <c r="B269" s="14">
        <v>6.1533049999999996</v>
      </c>
      <c r="C269" s="14">
        <v>1.2881</v>
      </c>
      <c r="D269" s="13"/>
      <c r="E269" s="15"/>
      <c r="F269" s="15"/>
      <c r="G269" s="13"/>
    </row>
    <row r="270" spans="1:7" ht="15.75" customHeight="1">
      <c r="A270" s="13" t="s">
        <v>342</v>
      </c>
      <c r="B270" s="14">
        <v>6.5830549999999999</v>
      </c>
      <c r="C270" s="14">
        <v>1.5163390000000001</v>
      </c>
      <c r="D270" s="13"/>
      <c r="E270" s="15"/>
      <c r="F270" s="15"/>
      <c r="G270" s="13"/>
    </row>
    <row r="271" spans="1:7" ht="15.75" customHeight="1">
      <c r="A271" s="13" t="s">
        <v>343</v>
      </c>
      <c r="B271" s="14">
        <v>9.4598460000000006</v>
      </c>
      <c r="C271" s="14">
        <v>1.2215149999999999</v>
      </c>
      <c r="D271" s="13"/>
      <c r="E271" s="15"/>
      <c r="F271" s="15"/>
      <c r="G271" s="13"/>
    </row>
    <row r="272" spans="1:7" ht="15.75" customHeight="1">
      <c r="A272" s="13" t="s">
        <v>344</v>
      </c>
      <c r="B272" s="14">
        <v>33.873998</v>
      </c>
      <c r="C272" s="14">
        <v>9.9933859999999992</v>
      </c>
      <c r="D272" s="13"/>
      <c r="E272" s="15"/>
      <c r="F272" s="15"/>
      <c r="G272" s="13"/>
    </row>
    <row r="273" spans="1:7" ht="15.75" customHeight="1">
      <c r="A273" s="13" t="s">
        <v>345</v>
      </c>
      <c r="B273" s="14">
        <v>38.427047000000002</v>
      </c>
      <c r="C273" s="14">
        <v>27.217029</v>
      </c>
      <c r="D273" s="13"/>
      <c r="E273" s="15"/>
      <c r="F273" s="15"/>
      <c r="G273" s="13"/>
    </row>
    <row r="274" spans="1:7" ht="15.75" customHeight="1">
      <c r="A274" s="13" t="s">
        <v>346</v>
      </c>
      <c r="B274" s="14">
        <v>40.575668999999998</v>
      </c>
      <c r="C274" s="14">
        <v>43.007643000000002</v>
      </c>
      <c r="D274" s="13"/>
      <c r="E274" s="15"/>
      <c r="F274" s="15"/>
      <c r="G274" s="13"/>
    </row>
    <row r="275" spans="1:7" ht="15.75" customHeight="1">
      <c r="A275" s="13" t="s">
        <v>347</v>
      </c>
      <c r="B275" s="14">
        <v>41.797040000000003</v>
      </c>
      <c r="C275" s="14">
        <v>26.702448</v>
      </c>
      <c r="D275" s="13"/>
      <c r="E275" s="15"/>
      <c r="F275" s="15"/>
      <c r="G275" s="13"/>
    </row>
    <row r="276" spans="1:7" ht="15.75" customHeight="1">
      <c r="A276" s="13" t="s">
        <v>348</v>
      </c>
      <c r="B276" s="14">
        <v>37.962052</v>
      </c>
      <c r="C276" s="14">
        <v>41.702528999999998</v>
      </c>
      <c r="D276" s="13"/>
      <c r="E276" s="15"/>
      <c r="F276" s="15"/>
      <c r="G276" s="13"/>
    </row>
    <row r="277" spans="1:7" ht="15.75" customHeight="1">
      <c r="A277" s="13" t="s">
        <v>349</v>
      </c>
      <c r="B277" s="14">
        <v>37.938961999999997</v>
      </c>
      <c r="C277" s="14">
        <v>32.533760999999998</v>
      </c>
      <c r="D277" s="13"/>
      <c r="E277" s="15"/>
      <c r="F277" s="15"/>
      <c r="G277" s="13"/>
    </row>
    <row r="278" spans="1:7" ht="15.75" customHeight="1">
      <c r="A278" s="13" t="s">
        <v>350</v>
      </c>
      <c r="B278" s="14">
        <v>39.944254000000001</v>
      </c>
      <c r="C278" s="14">
        <v>33.191786</v>
      </c>
      <c r="D278" s="13"/>
      <c r="E278" s="15"/>
      <c r="F278" s="15"/>
      <c r="G278" s="13"/>
    </row>
    <row r="279" spans="1:7" ht="15.75" customHeight="1">
      <c r="A279" s="13" t="s">
        <v>351</v>
      </c>
      <c r="B279" s="14">
        <v>48.730626000000001</v>
      </c>
      <c r="C279" s="14">
        <v>37.544123999999996</v>
      </c>
      <c r="D279" s="13"/>
      <c r="E279" s="15"/>
      <c r="F279" s="15"/>
      <c r="G279" s="13"/>
    </row>
    <row r="280" spans="1:7" ht="15.75" customHeight="1">
      <c r="A280" s="13" t="s">
        <v>352</v>
      </c>
      <c r="B280" s="14">
        <v>49.495187999999999</v>
      </c>
      <c r="C280" s="14">
        <v>36.741990000000001</v>
      </c>
      <c r="D280" s="13"/>
      <c r="E280" s="15"/>
      <c r="F280" s="15"/>
      <c r="G280" s="13"/>
    </row>
    <row r="281" spans="1:7" ht="15.75" customHeight="1">
      <c r="A281" s="13" t="s">
        <v>353</v>
      </c>
      <c r="B281" s="14">
        <v>25.552944</v>
      </c>
      <c r="C281" s="14">
        <v>56.226827</v>
      </c>
      <c r="D281" s="13"/>
      <c r="E281" s="15"/>
      <c r="F281" s="15"/>
      <c r="G281" s="13"/>
    </row>
    <row r="282" spans="1:7" ht="15.75" customHeight="1">
      <c r="A282" s="13" t="s">
        <v>354</v>
      </c>
      <c r="B282" s="14">
        <v>28.760847999999999</v>
      </c>
      <c r="C282" s="14">
        <v>-82.025558000000004</v>
      </c>
      <c r="D282" s="13"/>
      <c r="E282" s="15"/>
      <c r="F282" s="15"/>
      <c r="G282" s="13"/>
    </row>
    <row r="283" spans="1:7" ht="15.75" customHeight="1">
      <c r="A283" s="13" t="s">
        <v>355</v>
      </c>
      <c r="B283" s="14">
        <v>39.620130000000003</v>
      </c>
      <c r="C283" s="14">
        <v>-119.26303900000001</v>
      </c>
      <c r="D283" s="13"/>
      <c r="E283" s="15"/>
      <c r="F283" s="15"/>
      <c r="G283" s="13"/>
    </row>
    <row r="284" spans="1:7" ht="15.75" customHeight="1">
      <c r="A284" s="13" t="s">
        <v>356</v>
      </c>
      <c r="B284" s="14">
        <v>44.084274999999998</v>
      </c>
      <c r="C284" s="14">
        <v>-69.157138000000003</v>
      </c>
      <c r="D284" s="13"/>
      <c r="E284" s="15"/>
      <c r="F284" s="15"/>
      <c r="G284" s="13"/>
    </row>
    <row r="285" spans="1:7" ht="15.75" customHeight="1">
      <c r="A285" s="13" t="s">
        <v>357</v>
      </c>
      <c r="B285" s="14">
        <v>25.877824</v>
      </c>
      <c r="C285" s="14">
        <v>-80.377343999999994</v>
      </c>
      <c r="D285" s="13"/>
      <c r="E285" s="15"/>
      <c r="F285" s="15"/>
      <c r="G285" s="13"/>
    </row>
    <row r="286" spans="1:7" ht="15.75" customHeight="1">
      <c r="A286" s="13" t="s">
        <v>358</v>
      </c>
      <c r="B286" s="14">
        <v>40.931159000000001</v>
      </c>
      <c r="C286" s="14">
        <v>69.652550000000005</v>
      </c>
      <c r="D286" s="13"/>
      <c r="E286" s="15"/>
      <c r="F286" s="15"/>
      <c r="G286" s="13"/>
    </row>
    <row r="287" spans="1:7" ht="15.75" customHeight="1">
      <c r="A287" s="13" t="s">
        <v>359</v>
      </c>
      <c r="B287" s="14">
        <v>18.939392999999999</v>
      </c>
      <c r="C287" s="14">
        <v>105.35096900000001</v>
      </c>
      <c r="D287" s="13"/>
      <c r="E287" s="15"/>
      <c r="F287" s="15"/>
      <c r="G287" s="13"/>
    </row>
    <row r="288" spans="1:7" ht="15.75" customHeight="1">
      <c r="A288" s="13" t="s">
        <v>360</v>
      </c>
      <c r="B288" s="14">
        <v>20.341771000000001</v>
      </c>
      <c r="C288" s="14">
        <v>105.91307999999999</v>
      </c>
      <c r="D288" s="13"/>
      <c r="E288" s="15"/>
      <c r="F288" s="15"/>
      <c r="G288" s="13"/>
    </row>
    <row r="289" spans="1:7" ht="15.75" customHeight="1">
      <c r="A289" s="13" t="s">
        <v>361</v>
      </c>
      <c r="B289" s="14">
        <v>20.453617999999999</v>
      </c>
      <c r="C289" s="14">
        <v>105.886442</v>
      </c>
      <c r="D289" s="13"/>
      <c r="E289" s="15"/>
      <c r="F289" s="15"/>
      <c r="G289" s="13"/>
    </row>
    <row r="290" spans="1:7" ht="15.75" customHeight="1">
      <c r="A290" s="13" t="s">
        <v>362</v>
      </c>
      <c r="B290" s="14">
        <v>21.566872</v>
      </c>
      <c r="C290" s="14">
        <v>106.492178</v>
      </c>
      <c r="D290" s="13"/>
      <c r="E290" s="15"/>
      <c r="F290" s="15"/>
      <c r="G290" s="13"/>
    </row>
    <row r="291" spans="1:7" ht="15.75" customHeight="1">
      <c r="A291" s="13" t="s">
        <v>363</v>
      </c>
      <c r="B291" s="14">
        <v>15.032711000000001</v>
      </c>
      <c r="C291" s="14">
        <v>43.25929</v>
      </c>
      <c r="D291" s="13"/>
      <c r="E291" s="15"/>
      <c r="F291" s="15"/>
      <c r="G291" s="13"/>
    </row>
    <row r="292" spans="1:7" ht="15.75" customHeight="1">
      <c r="A292" s="13" t="s">
        <v>364</v>
      </c>
      <c r="B292" s="14">
        <v>-13.026214</v>
      </c>
      <c r="C292" s="14">
        <v>28.778742000000001</v>
      </c>
      <c r="D292" s="13"/>
      <c r="E292" s="15"/>
      <c r="F292" s="15"/>
      <c r="G292" s="13"/>
    </row>
    <row r="293" spans="1:7" ht="15.75" customHeight="1">
      <c r="A293" s="13" t="s">
        <v>365</v>
      </c>
      <c r="B293" s="14">
        <v>-21.007200000000001</v>
      </c>
      <c r="C293" s="14">
        <v>29.212761</v>
      </c>
      <c r="D293" s="13"/>
      <c r="E293" s="15"/>
      <c r="F293" s="15"/>
      <c r="G293" s="13"/>
    </row>
    <row r="294" spans="1:7" ht="15.75" customHeight="1">
      <c r="A294" s="13" t="s">
        <v>366</v>
      </c>
      <c r="B294" s="14">
        <v>-20.114474000000001</v>
      </c>
      <c r="C294" s="14">
        <v>28.685907</v>
      </c>
      <c r="D294" s="13"/>
      <c r="E294" s="15"/>
      <c r="F294" s="15"/>
      <c r="G294" s="13"/>
    </row>
    <row r="295" spans="1:7" ht="15.75" customHeight="1"/>
    <row r="296" spans="1:7" ht="15.75" customHeight="1"/>
    <row r="297" spans="1:7" ht="15.75" customHeight="1"/>
    <row r="298" spans="1:7" ht="15.75" customHeight="1"/>
    <row r="299" spans="1:7" ht="15.75" customHeight="1"/>
    <row r="300" spans="1:7" ht="15.75" customHeight="1"/>
    <row r="301" spans="1:7" ht="15.75" customHeight="1"/>
    <row r="302" spans="1:7" ht="15.75" customHeight="1"/>
    <row r="303" spans="1:7" ht="15.75" customHeight="1"/>
    <row r="304" spans="1:7"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1">
    <dataValidation type="list" allowBlank="1" showErrorMessage="1" sqref="D2:D294" xr:uid="{00000000-0002-0000-0300-000000000000}">
      <formula1>"no issues,plant not found,plant under construction,kiln is blocked,kiln under a cover,unclear imagery,cloudy imagery,no imagery"</formula1>
    </dataValidation>
  </dataValidation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Y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13.1640625" customWidth="1"/>
    <col min="2" max="2" width="8.33203125" customWidth="1"/>
    <col min="3" max="3" width="85.1640625" customWidth="1"/>
    <col min="4" max="4" width="59.33203125" customWidth="1"/>
    <col min="5" max="5" width="29.5" customWidth="1"/>
    <col min="6" max="6" width="43.5" customWidth="1"/>
    <col min="7" max="7" width="49.1640625" customWidth="1"/>
    <col min="8" max="8" width="58.83203125" customWidth="1"/>
  </cols>
  <sheetData>
    <row r="1" spans="1:25" ht="15.75" customHeight="1">
      <c r="A1" s="19" t="s">
        <v>70</v>
      </c>
      <c r="B1" s="20" t="s">
        <v>378</v>
      </c>
      <c r="C1" s="19" t="s">
        <v>379</v>
      </c>
      <c r="D1" s="21" t="s">
        <v>380</v>
      </c>
      <c r="E1" s="22" t="s">
        <v>381</v>
      </c>
      <c r="F1" s="23" t="s">
        <v>382</v>
      </c>
      <c r="G1" s="10" t="s">
        <v>381</v>
      </c>
      <c r="H1" s="10" t="s">
        <v>382</v>
      </c>
      <c r="I1" s="12"/>
      <c r="J1" s="12"/>
      <c r="K1" s="12"/>
      <c r="L1" s="12"/>
      <c r="M1" s="12"/>
      <c r="N1" s="12"/>
      <c r="O1" s="12"/>
      <c r="P1" s="12"/>
      <c r="Q1" s="12"/>
      <c r="R1" s="12"/>
      <c r="S1" s="12"/>
      <c r="T1" s="12"/>
      <c r="U1" s="12"/>
      <c r="V1" s="12"/>
      <c r="W1" s="12"/>
      <c r="X1" s="12"/>
      <c r="Y1" s="12"/>
    </row>
    <row r="2" spans="1:25" ht="15.75" customHeight="1">
      <c r="A2" s="24" t="s">
        <v>383</v>
      </c>
      <c r="B2" s="25">
        <v>44209</v>
      </c>
      <c r="C2" s="13"/>
      <c r="D2" s="26" t="s">
        <v>384</v>
      </c>
      <c r="E2" s="15" t="s">
        <v>385</v>
      </c>
      <c r="F2" s="15" t="s">
        <v>386</v>
      </c>
      <c r="G2" s="15"/>
      <c r="H2" s="15"/>
      <c r="I2" s="13"/>
      <c r="J2" s="13"/>
      <c r="K2" s="13"/>
      <c r="L2" s="13"/>
      <c r="M2" s="13"/>
      <c r="N2" s="13"/>
      <c r="O2" s="13"/>
      <c r="P2" s="13"/>
      <c r="Q2" s="13"/>
      <c r="R2" s="13"/>
      <c r="S2" s="13"/>
      <c r="T2" s="13"/>
      <c r="U2" s="13"/>
      <c r="V2" s="13"/>
      <c r="W2" s="13"/>
      <c r="X2" s="13"/>
      <c r="Y2" s="13"/>
    </row>
    <row r="3" spans="1:25" ht="186" customHeight="1">
      <c r="A3" s="24" t="s">
        <v>383</v>
      </c>
      <c r="B3" s="25">
        <v>44209</v>
      </c>
      <c r="C3" s="13"/>
      <c r="D3" s="26" t="s">
        <v>387</v>
      </c>
      <c r="E3" s="15" t="s">
        <v>388</v>
      </c>
      <c r="F3" s="15" t="s">
        <v>389</v>
      </c>
      <c r="G3" s="15"/>
      <c r="H3" s="15"/>
      <c r="I3" s="13"/>
      <c r="J3" s="13"/>
      <c r="K3" s="13"/>
      <c r="L3" s="13"/>
      <c r="M3" s="13"/>
      <c r="N3" s="13"/>
      <c r="O3" s="13"/>
      <c r="P3" s="13"/>
      <c r="Q3" s="13"/>
      <c r="R3" s="13"/>
      <c r="S3" s="13"/>
      <c r="T3" s="13"/>
      <c r="U3" s="13"/>
      <c r="V3" s="13"/>
      <c r="W3" s="13"/>
      <c r="X3" s="13"/>
      <c r="Y3" s="13"/>
    </row>
    <row r="4" spans="1:25" ht="262.5" customHeight="1">
      <c r="A4" s="24" t="s">
        <v>383</v>
      </c>
      <c r="B4" s="27"/>
      <c r="C4" s="13"/>
      <c r="D4" s="28" t="s">
        <v>390</v>
      </c>
      <c r="E4" s="29" t="s">
        <v>391</v>
      </c>
      <c r="F4" s="15"/>
      <c r="G4" s="15"/>
      <c r="H4" s="15"/>
      <c r="I4" s="13"/>
      <c r="J4" s="13"/>
      <c r="K4" s="13"/>
      <c r="L4" s="13"/>
      <c r="M4" s="13"/>
      <c r="N4" s="13"/>
      <c r="O4" s="13"/>
      <c r="P4" s="13"/>
      <c r="Q4" s="13"/>
      <c r="R4" s="13"/>
      <c r="S4" s="13"/>
      <c r="T4" s="13"/>
      <c r="U4" s="13"/>
      <c r="V4" s="13"/>
      <c r="W4" s="13"/>
      <c r="X4" s="13"/>
      <c r="Y4" s="13"/>
    </row>
    <row r="5" spans="1:25" ht="267" customHeight="1">
      <c r="A5" s="24" t="s">
        <v>383</v>
      </c>
      <c r="B5" s="27"/>
      <c r="C5" s="13"/>
      <c r="D5" s="26" t="s">
        <v>392</v>
      </c>
      <c r="E5" s="15" t="s">
        <v>393</v>
      </c>
      <c r="F5" s="15" t="s">
        <v>394</v>
      </c>
      <c r="G5" s="15"/>
      <c r="H5" s="15"/>
      <c r="I5" s="13"/>
      <c r="J5" s="13"/>
      <c r="K5" s="13"/>
      <c r="L5" s="13"/>
      <c r="M5" s="13"/>
      <c r="N5" s="13"/>
      <c r="O5" s="13"/>
      <c r="P5" s="13"/>
      <c r="Q5" s="13"/>
      <c r="R5" s="13"/>
      <c r="S5" s="13"/>
      <c r="T5" s="13"/>
      <c r="U5" s="13"/>
      <c r="V5" s="13"/>
      <c r="W5" s="13"/>
      <c r="X5" s="13"/>
      <c r="Y5" s="13"/>
    </row>
    <row r="6" spans="1:25" ht="15.75" customHeight="1">
      <c r="A6" s="30" t="s">
        <v>383</v>
      </c>
      <c r="B6" s="31"/>
      <c r="C6" s="32"/>
      <c r="D6" s="33" t="s">
        <v>395</v>
      </c>
      <c r="E6" s="34" t="s">
        <v>396</v>
      </c>
      <c r="F6" s="34" t="s">
        <v>397</v>
      </c>
      <c r="G6" s="34"/>
      <c r="H6" s="34"/>
      <c r="I6" s="32"/>
      <c r="J6" s="32"/>
      <c r="K6" s="32"/>
      <c r="L6" s="32"/>
      <c r="M6" s="32"/>
      <c r="N6" s="32"/>
      <c r="O6" s="32"/>
      <c r="P6" s="32"/>
      <c r="Q6" s="32"/>
      <c r="R6" s="32"/>
      <c r="S6" s="32"/>
      <c r="T6" s="32"/>
      <c r="U6" s="32"/>
      <c r="V6" s="32"/>
      <c r="W6" s="32"/>
      <c r="X6" s="32"/>
      <c r="Y6" s="32"/>
    </row>
    <row r="7" spans="1:25" ht="279.75" customHeight="1">
      <c r="A7" s="24" t="s">
        <v>383</v>
      </c>
      <c r="B7" s="27"/>
      <c r="C7" s="13"/>
      <c r="D7" s="26" t="s">
        <v>398</v>
      </c>
      <c r="E7" s="15" t="s">
        <v>399</v>
      </c>
      <c r="F7" s="15"/>
      <c r="G7" s="15"/>
      <c r="H7" s="15"/>
      <c r="I7" s="13"/>
      <c r="J7" s="13"/>
      <c r="K7" s="13"/>
      <c r="L7" s="13"/>
      <c r="M7" s="13"/>
      <c r="N7" s="13"/>
      <c r="O7" s="13"/>
      <c r="P7" s="13"/>
      <c r="Q7" s="13"/>
      <c r="R7" s="13"/>
      <c r="S7" s="13"/>
      <c r="T7" s="13"/>
      <c r="U7" s="13"/>
      <c r="V7" s="13"/>
      <c r="W7" s="13"/>
      <c r="X7" s="13"/>
      <c r="Y7" s="13"/>
    </row>
    <row r="8" spans="1:25" ht="15.75" customHeight="1">
      <c r="A8" s="24" t="s">
        <v>383</v>
      </c>
      <c r="B8" s="27"/>
      <c r="C8" s="13"/>
      <c r="D8" s="28" t="s">
        <v>400</v>
      </c>
      <c r="E8" s="15" t="s">
        <v>401</v>
      </c>
      <c r="F8" s="15"/>
      <c r="G8" s="15"/>
      <c r="H8" s="15"/>
      <c r="I8" s="13"/>
      <c r="J8" s="13"/>
      <c r="K8" s="13"/>
      <c r="L8" s="13"/>
      <c r="M8" s="13"/>
      <c r="N8" s="13"/>
      <c r="O8" s="13"/>
      <c r="P8" s="13"/>
      <c r="Q8" s="13"/>
      <c r="R8" s="13"/>
      <c r="S8" s="13"/>
      <c r="T8" s="13"/>
      <c r="U8" s="13"/>
      <c r="V8" s="13"/>
      <c r="W8" s="13"/>
      <c r="X8" s="13"/>
      <c r="Y8" s="13"/>
    </row>
    <row r="9" spans="1:25" ht="404.25" customHeight="1">
      <c r="A9" s="24" t="s">
        <v>383</v>
      </c>
      <c r="B9" s="27"/>
      <c r="C9" s="13"/>
      <c r="D9" s="26" t="s">
        <v>402</v>
      </c>
      <c r="E9" s="15" t="s">
        <v>403</v>
      </c>
      <c r="F9" s="15"/>
      <c r="G9" s="15"/>
      <c r="H9" s="15"/>
      <c r="I9" s="13"/>
      <c r="J9" s="13"/>
      <c r="K9" s="13"/>
      <c r="L9" s="13"/>
      <c r="M9" s="13"/>
      <c r="N9" s="13"/>
      <c r="O9" s="13"/>
      <c r="P9" s="13"/>
      <c r="Q9" s="13"/>
      <c r="R9" s="13"/>
      <c r="S9" s="13"/>
      <c r="T9" s="13"/>
      <c r="U9" s="13"/>
      <c r="V9" s="13"/>
      <c r="W9" s="13"/>
      <c r="X9" s="13"/>
      <c r="Y9" s="13"/>
    </row>
    <row r="10" spans="1:25" ht="15.75" customHeight="1">
      <c r="A10" s="24" t="s">
        <v>383</v>
      </c>
      <c r="B10" s="27"/>
      <c r="C10" s="13"/>
      <c r="D10" s="35" t="s">
        <v>404</v>
      </c>
      <c r="E10" s="29" t="s">
        <v>405</v>
      </c>
      <c r="F10" s="15" t="s">
        <v>406</v>
      </c>
      <c r="G10" s="15"/>
      <c r="H10" s="15"/>
      <c r="I10" s="13"/>
      <c r="J10" s="13"/>
      <c r="K10" s="13"/>
      <c r="L10" s="13"/>
      <c r="M10" s="13"/>
      <c r="N10" s="13"/>
      <c r="O10" s="13"/>
      <c r="P10" s="13"/>
      <c r="Q10" s="13"/>
      <c r="R10" s="13"/>
      <c r="S10" s="13"/>
      <c r="T10" s="13"/>
      <c r="U10" s="13"/>
      <c r="V10" s="13"/>
      <c r="W10" s="13"/>
      <c r="X10" s="13"/>
      <c r="Y10" s="13"/>
    </row>
    <row r="11" spans="1:25" ht="15.75" customHeight="1">
      <c r="A11" s="24" t="s">
        <v>383</v>
      </c>
      <c r="B11" s="27"/>
      <c r="C11" s="13"/>
      <c r="D11" s="26" t="s">
        <v>407</v>
      </c>
      <c r="E11" s="29" t="s">
        <v>408</v>
      </c>
      <c r="F11" s="15" t="s">
        <v>409</v>
      </c>
      <c r="G11" s="15"/>
      <c r="H11" s="15"/>
      <c r="I11" s="13"/>
      <c r="J11" s="13"/>
      <c r="K11" s="13"/>
      <c r="L11" s="13"/>
      <c r="M11" s="13"/>
      <c r="N11" s="13"/>
      <c r="O11" s="13"/>
      <c r="P11" s="13"/>
      <c r="Q11" s="13"/>
      <c r="R11" s="13"/>
      <c r="S11" s="13"/>
      <c r="T11" s="13"/>
      <c r="U11" s="13"/>
      <c r="V11" s="13"/>
      <c r="W11" s="13"/>
      <c r="X11" s="13"/>
      <c r="Y11" s="13"/>
    </row>
    <row r="12" spans="1:25" ht="15.75" customHeight="1">
      <c r="A12" s="24" t="s">
        <v>383</v>
      </c>
      <c r="B12" s="27"/>
      <c r="C12" s="13"/>
      <c r="D12" s="26" t="s">
        <v>410</v>
      </c>
      <c r="E12" s="29" t="s">
        <v>411</v>
      </c>
      <c r="F12" s="15"/>
      <c r="G12" s="15"/>
      <c r="H12" s="15"/>
      <c r="I12" s="13"/>
      <c r="J12" s="13"/>
      <c r="K12" s="13"/>
      <c r="L12" s="13"/>
      <c r="M12" s="13"/>
      <c r="N12" s="13"/>
      <c r="O12" s="13"/>
      <c r="P12" s="13"/>
      <c r="Q12" s="13"/>
      <c r="R12" s="13"/>
      <c r="S12" s="13"/>
      <c r="T12" s="13"/>
      <c r="U12" s="13"/>
      <c r="V12" s="13"/>
      <c r="W12" s="13"/>
      <c r="X12" s="13"/>
      <c r="Y12" s="13"/>
    </row>
    <row r="13" spans="1:25" ht="15.75" customHeight="1">
      <c r="A13" s="24"/>
      <c r="B13" s="27"/>
      <c r="C13" s="13"/>
      <c r="D13" s="26" t="s">
        <v>412</v>
      </c>
      <c r="E13" s="29" t="s">
        <v>413</v>
      </c>
      <c r="F13" s="15"/>
      <c r="G13" s="15"/>
      <c r="H13" s="15"/>
      <c r="I13" s="13"/>
      <c r="J13" s="13"/>
      <c r="K13" s="13"/>
      <c r="L13" s="13"/>
      <c r="M13" s="13"/>
      <c r="N13" s="13"/>
      <c r="O13" s="13"/>
      <c r="P13" s="13"/>
      <c r="Q13" s="13"/>
      <c r="R13" s="13"/>
      <c r="S13" s="13"/>
      <c r="T13" s="13"/>
      <c r="U13" s="13"/>
      <c r="V13" s="13"/>
      <c r="W13" s="13"/>
      <c r="X13" s="13"/>
      <c r="Y13" s="13"/>
    </row>
    <row r="14" spans="1:25" ht="15.75" customHeight="1">
      <c r="A14" s="24" t="s">
        <v>383</v>
      </c>
      <c r="B14" s="27"/>
      <c r="C14" s="13"/>
      <c r="D14" s="26" t="s">
        <v>414</v>
      </c>
      <c r="E14" s="29" t="s">
        <v>415</v>
      </c>
      <c r="F14" s="15" t="s">
        <v>416</v>
      </c>
      <c r="G14" s="15"/>
      <c r="H14" s="15"/>
      <c r="I14" s="13"/>
      <c r="J14" s="13"/>
      <c r="K14" s="13"/>
      <c r="L14" s="13"/>
      <c r="M14" s="13"/>
      <c r="N14" s="13"/>
      <c r="O14" s="13"/>
      <c r="P14" s="13"/>
      <c r="Q14" s="13"/>
      <c r="R14" s="13"/>
      <c r="S14" s="13"/>
      <c r="T14" s="13"/>
      <c r="U14" s="13"/>
      <c r="V14" s="13"/>
      <c r="W14" s="13"/>
      <c r="X14" s="13"/>
      <c r="Y14" s="13"/>
    </row>
    <row r="15" spans="1:25" ht="332.25" customHeight="1">
      <c r="A15" s="24" t="s">
        <v>383</v>
      </c>
      <c r="B15" s="27"/>
      <c r="C15" s="13"/>
      <c r="D15" s="26" t="s">
        <v>417</v>
      </c>
      <c r="E15" s="29" t="s">
        <v>418</v>
      </c>
      <c r="F15" s="15"/>
      <c r="G15" s="15"/>
      <c r="H15" s="15"/>
      <c r="I15" s="13"/>
      <c r="J15" s="13"/>
      <c r="K15" s="13"/>
      <c r="L15" s="13"/>
      <c r="M15" s="13"/>
      <c r="N15" s="13"/>
      <c r="O15" s="13"/>
      <c r="P15" s="13"/>
      <c r="Q15" s="13"/>
      <c r="R15" s="13"/>
      <c r="S15" s="13"/>
      <c r="T15" s="13"/>
      <c r="U15" s="13"/>
      <c r="V15" s="13"/>
      <c r="W15" s="13"/>
      <c r="X15" s="13"/>
      <c r="Y15" s="13"/>
    </row>
    <row r="16" spans="1:25" ht="15.75" customHeight="1">
      <c r="A16" s="24" t="s">
        <v>383</v>
      </c>
      <c r="B16" s="27"/>
      <c r="C16" s="13"/>
      <c r="D16" s="26" t="s">
        <v>419</v>
      </c>
      <c r="E16" s="29" t="s">
        <v>420</v>
      </c>
      <c r="F16" s="15"/>
      <c r="G16" s="15"/>
      <c r="H16" s="15"/>
      <c r="I16" s="13"/>
      <c r="J16" s="13"/>
      <c r="K16" s="13"/>
      <c r="L16" s="13"/>
      <c r="M16" s="13"/>
      <c r="N16" s="13"/>
      <c r="O16" s="13"/>
      <c r="P16" s="13"/>
      <c r="Q16" s="13"/>
      <c r="R16" s="13"/>
      <c r="S16" s="13"/>
      <c r="T16" s="13"/>
      <c r="U16" s="13"/>
      <c r="V16" s="13"/>
      <c r="W16" s="13"/>
      <c r="X16" s="13"/>
      <c r="Y16" s="13"/>
    </row>
    <row r="17" spans="1:25" ht="15.75" customHeight="1">
      <c r="A17" s="24" t="s">
        <v>383</v>
      </c>
      <c r="B17" s="27"/>
      <c r="C17" s="13"/>
      <c r="D17" s="26" t="s">
        <v>421</v>
      </c>
      <c r="E17" s="15" t="s">
        <v>422</v>
      </c>
      <c r="F17" s="15"/>
      <c r="G17" s="15"/>
      <c r="H17" s="15"/>
      <c r="I17" s="13"/>
      <c r="J17" s="13"/>
      <c r="K17" s="13"/>
      <c r="L17" s="13"/>
      <c r="M17" s="13"/>
      <c r="N17" s="13"/>
      <c r="O17" s="13"/>
      <c r="P17" s="13"/>
      <c r="Q17" s="13"/>
      <c r="R17" s="13"/>
      <c r="S17" s="13"/>
      <c r="T17" s="13"/>
      <c r="U17" s="13"/>
      <c r="V17" s="13"/>
      <c r="W17" s="13"/>
      <c r="X17" s="13"/>
      <c r="Y17" s="13"/>
    </row>
    <row r="18" spans="1:25" ht="318" customHeight="1">
      <c r="A18" s="24" t="s">
        <v>383</v>
      </c>
      <c r="B18" s="27"/>
      <c r="C18" s="13"/>
      <c r="D18" s="26" t="s">
        <v>423</v>
      </c>
      <c r="E18" s="15" t="s">
        <v>424</v>
      </c>
      <c r="F18" s="15"/>
      <c r="G18" s="15"/>
      <c r="H18" s="15"/>
      <c r="I18" s="13"/>
      <c r="J18" s="13"/>
      <c r="K18" s="13"/>
      <c r="L18" s="13"/>
      <c r="M18" s="13"/>
      <c r="N18" s="13"/>
      <c r="O18" s="13"/>
      <c r="P18" s="13"/>
      <c r="Q18" s="13"/>
      <c r="R18" s="13"/>
      <c r="S18" s="13"/>
      <c r="T18" s="13"/>
      <c r="U18" s="13"/>
      <c r="V18" s="13"/>
      <c r="W18" s="13"/>
      <c r="X18" s="13"/>
      <c r="Y18" s="13"/>
    </row>
    <row r="19" spans="1:25" ht="15.75" customHeight="1">
      <c r="A19" s="24" t="s">
        <v>383</v>
      </c>
      <c r="B19" s="27"/>
      <c r="C19" s="13"/>
      <c r="D19" s="28" t="s">
        <v>425</v>
      </c>
      <c r="E19" s="29" t="s">
        <v>426</v>
      </c>
      <c r="F19" s="15"/>
      <c r="G19" s="15"/>
      <c r="H19" s="15"/>
      <c r="I19" s="13"/>
      <c r="J19" s="13"/>
      <c r="K19" s="13"/>
      <c r="L19" s="13"/>
      <c r="M19" s="13"/>
      <c r="N19" s="13"/>
      <c r="O19" s="13"/>
      <c r="P19" s="13"/>
      <c r="Q19" s="13"/>
      <c r="R19" s="13"/>
      <c r="S19" s="13"/>
      <c r="T19" s="13"/>
      <c r="U19" s="13"/>
      <c r="V19" s="13"/>
      <c r="W19" s="13"/>
      <c r="X19" s="13"/>
      <c r="Y19" s="13"/>
    </row>
    <row r="20" spans="1:25" ht="240" customHeight="1">
      <c r="A20" s="24" t="s">
        <v>383</v>
      </c>
      <c r="B20" s="27"/>
      <c r="C20" s="13"/>
      <c r="D20" s="28" t="s">
        <v>427</v>
      </c>
      <c r="E20" s="15" t="s">
        <v>428</v>
      </c>
      <c r="F20" s="15"/>
      <c r="G20" s="15"/>
      <c r="H20" s="15"/>
      <c r="I20" s="13"/>
      <c r="J20" s="13"/>
      <c r="K20" s="13"/>
      <c r="L20" s="13"/>
      <c r="M20" s="13"/>
      <c r="N20" s="13"/>
      <c r="O20" s="13"/>
      <c r="P20" s="13"/>
      <c r="Q20" s="13"/>
      <c r="R20" s="13"/>
      <c r="S20" s="13"/>
      <c r="T20" s="13"/>
      <c r="U20" s="13"/>
      <c r="V20" s="13"/>
      <c r="W20" s="13"/>
      <c r="X20" s="13"/>
      <c r="Y20" s="13"/>
    </row>
    <row r="21" spans="1:25" ht="15.75" customHeight="1">
      <c r="A21" s="24"/>
      <c r="B21" s="27"/>
      <c r="C21" s="13"/>
      <c r="D21" s="26" t="s">
        <v>429</v>
      </c>
      <c r="E21" s="15"/>
      <c r="F21" s="15"/>
      <c r="G21" s="15"/>
      <c r="H21" s="15"/>
      <c r="I21" s="13"/>
      <c r="J21" s="13"/>
      <c r="K21" s="13"/>
      <c r="L21" s="13"/>
      <c r="M21" s="13"/>
      <c r="N21" s="13"/>
      <c r="O21" s="13"/>
      <c r="P21" s="13"/>
      <c r="Q21" s="13"/>
      <c r="R21" s="13"/>
      <c r="S21" s="13"/>
      <c r="T21" s="13"/>
      <c r="U21" s="13"/>
      <c r="V21" s="13"/>
      <c r="W21" s="13"/>
      <c r="X21" s="13"/>
      <c r="Y21" s="13"/>
    </row>
    <row r="22" spans="1:25" ht="15.75" customHeight="1">
      <c r="A22" s="24"/>
      <c r="B22" s="27"/>
      <c r="C22" s="13"/>
      <c r="D22" s="26"/>
      <c r="E22" s="15"/>
      <c r="F22" s="15"/>
      <c r="G22" s="15"/>
      <c r="H22" s="15"/>
      <c r="I22" s="13"/>
      <c r="J22" s="13"/>
      <c r="K22" s="13"/>
      <c r="L22" s="13"/>
      <c r="M22" s="13"/>
      <c r="N22" s="13"/>
      <c r="O22" s="13"/>
      <c r="P22" s="13"/>
      <c r="Q22" s="13"/>
      <c r="R22" s="13"/>
      <c r="S22" s="13"/>
      <c r="T22" s="13"/>
      <c r="U22" s="13"/>
      <c r="V22" s="13"/>
      <c r="W22" s="13"/>
      <c r="X22" s="13"/>
      <c r="Y22" s="13"/>
    </row>
    <row r="23" spans="1:25" ht="15.75" customHeight="1">
      <c r="A23" s="24"/>
      <c r="B23" s="27"/>
      <c r="C23" s="13"/>
      <c r="D23" s="26"/>
      <c r="E23" s="15"/>
      <c r="F23" s="15"/>
      <c r="G23" s="15"/>
      <c r="H23" s="15"/>
      <c r="I23" s="13"/>
      <c r="J23" s="13"/>
      <c r="K23" s="13"/>
      <c r="L23" s="13"/>
      <c r="M23" s="13"/>
      <c r="N23" s="13"/>
      <c r="O23" s="13"/>
      <c r="P23" s="13"/>
      <c r="Q23" s="13"/>
      <c r="R23" s="13"/>
      <c r="S23" s="13"/>
      <c r="T23" s="13"/>
      <c r="U23" s="13"/>
      <c r="V23" s="13"/>
      <c r="W23" s="13"/>
      <c r="X23" s="13"/>
      <c r="Y23" s="13"/>
    </row>
    <row r="24" spans="1:25" ht="15.75" customHeight="1">
      <c r="A24" s="24"/>
      <c r="B24" s="27"/>
      <c r="C24" s="13"/>
      <c r="D24" s="26"/>
      <c r="E24" s="15"/>
      <c r="F24" s="15"/>
      <c r="G24" s="15"/>
      <c r="H24" s="15"/>
      <c r="I24" s="13"/>
      <c r="J24" s="13"/>
      <c r="K24" s="13"/>
      <c r="L24" s="13"/>
      <c r="M24" s="13"/>
      <c r="N24" s="13"/>
      <c r="O24" s="13"/>
      <c r="P24" s="13"/>
      <c r="Q24" s="13"/>
      <c r="R24" s="13"/>
      <c r="S24" s="13"/>
      <c r="T24" s="13"/>
      <c r="U24" s="13"/>
      <c r="V24" s="13"/>
      <c r="W24" s="13"/>
      <c r="X24" s="13"/>
      <c r="Y24" s="13"/>
    </row>
    <row r="25" spans="1:25" ht="15.75" customHeight="1"/>
    <row r="26" spans="1:25" ht="15.75" customHeight="1"/>
    <row r="27" spans="1:25" ht="15.75" customHeight="1"/>
    <row r="28" spans="1:25" ht="15.75" customHeight="1"/>
    <row r="29" spans="1:25" ht="15.75" customHeight="1"/>
    <row r="30" spans="1:25" ht="15.75" customHeight="1"/>
    <row r="31" spans="1:25" ht="15.75" customHeight="1"/>
    <row r="32" spans="1:25"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E1D333C5-548C-48D4-937D-3C61B930B050}" filter="1" showAutoFilter="1">
      <pageMargins left="0.7" right="0.7" top="0.75" bottom="0.75" header="0.3" footer="0.3"/>
      <autoFilter ref="A1:H21" xr:uid="{57A1B559-6C1A-314D-BE85-5944DE34D5E0}"/>
      <extLst>
        <ext uri="GoogleSheetsCustomDataVersion1">
          <go:sheetsCustomData xmlns:go="http://customooxmlschemas.google.com/" filterViewId="647741469"/>
        </ext>
      </extLst>
    </customSheetView>
    <customSheetView guid="{74F791EC-E4E6-470D-8412-D1BF12F369C7}" filter="1" showAutoFilter="1">
      <pageMargins left="0.7" right="0.7" top="0.75" bottom="0.75" header="0.3" footer="0.3"/>
      <autoFilter ref="A1:H21" xr:uid="{87FF0B7B-3B81-5B46-8564-3E09A9B9591D}"/>
      <extLst>
        <ext uri="GoogleSheetsCustomDataVersion1">
          <go:sheetsCustomData xmlns:go="http://customooxmlschemas.google.com/" filterViewId="187217777"/>
        </ext>
      </extLst>
    </customSheetView>
  </customSheetViews>
  <dataValidations count="1">
    <dataValidation type="list" allowBlank="1" showErrorMessage="1" sqref="A2:A24" xr:uid="{00000000-0002-0000-0400-000000000000}">
      <formula1>"New,Resolved,FollowUp"</formula1>
    </dataValidation>
  </dataValidations>
  <hyperlinks>
    <hyperlink ref="D4" r:id="rId1" xr:uid="{00000000-0004-0000-0400-000000000000}"/>
    <hyperlink ref="D8" location="null!A1" display="Where the image is unclear but we can ascertain the plant’s perimeter, do we just annotate this and leave the rest of the unidentifiable kilns and preheater towers unannotated? (Assuming in this instance that it’s so unclear we risk identifying the wrong thing for a kiln/ tower when we guesstimate). An example is BRA0036. Please see the notes on row 20 here. I'll share a link to the KML file here at the end of the day. " xr:uid="{00000000-0004-0000-0400-000001000000}"/>
    <hyperlink ref="D10" r:id="rId2" xr:uid="{00000000-0004-0000-0400-000002000000}"/>
    <hyperlink ref="D19" r:id="rId3" xr:uid="{00000000-0004-0000-0400-000003000000}"/>
    <hyperlink ref="D20" r:id="rId4" xr:uid="{00000000-0004-0000-0400-000004000000}"/>
  </hyperlinks>
  <pageMargins left="0.7" right="0.7" top="0.75" bottom="0.75" header="0" footer="0"/>
  <pageSetup orientation="landscape"/>
  <drawing r:id="rId5"/>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H100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4.5" defaultRowHeight="15" customHeight="1"/>
  <cols>
    <col min="1" max="3" width="14.5" customWidth="1"/>
    <col min="4" max="4" width="28.33203125" customWidth="1"/>
    <col min="5" max="5" width="26.33203125" customWidth="1"/>
    <col min="6" max="6" width="24.1640625" customWidth="1"/>
    <col min="7" max="7" width="53.5" customWidth="1"/>
    <col min="8" max="8" width="43.33203125" customWidth="1"/>
  </cols>
  <sheetData>
    <row r="1" spans="1:8" ht="15.75" customHeight="1">
      <c r="A1" s="36" t="s">
        <v>430</v>
      </c>
      <c r="B1" s="11" t="s">
        <v>431</v>
      </c>
      <c r="C1" s="11" t="s">
        <v>432</v>
      </c>
      <c r="D1" s="11" t="s">
        <v>433</v>
      </c>
      <c r="E1" s="11" t="s">
        <v>434</v>
      </c>
      <c r="F1" s="11" t="s">
        <v>435</v>
      </c>
      <c r="G1" s="37" t="s">
        <v>436</v>
      </c>
      <c r="H1" s="10" t="s">
        <v>72</v>
      </c>
    </row>
    <row r="2" spans="1:8" ht="15.75" customHeight="1">
      <c r="A2" s="38" t="s">
        <v>78</v>
      </c>
      <c r="B2" s="14">
        <v>-12.342644</v>
      </c>
      <c r="C2" s="14">
        <v>13.581766</v>
      </c>
      <c r="D2" s="39">
        <v>44229</v>
      </c>
      <c r="E2" s="14" t="s">
        <v>36</v>
      </c>
      <c r="F2" s="14" t="s">
        <v>74</v>
      </c>
      <c r="G2" s="26" t="s">
        <v>437</v>
      </c>
      <c r="H2" s="15"/>
    </row>
    <row r="3" spans="1:8" ht="15.75" customHeight="1">
      <c r="A3" s="38" t="s">
        <v>73</v>
      </c>
      <c r="B3" s="14">
        <v>41.549090999999997</v>
      </c>
      <c r="C3" s="14">
        <v>19.725338000000001</v>
      </c>
      <c r="D3" s="39">
        <v>44216</v>
      </c>
      <c r="E3" s="14" t="s">
        <v>53</v>
      </c>
      <c r="F3" s="14" t="s">
        <v>74</v>
      </c>
      <c r="G3" s="26" t="s">
        <v>438</v>
      </c>
      <c r="H3" s="15"/>
    </row>
    <row r="4" spans="1:8" ht="15.75" customHeight="1">
      <c r="A4" s="38" t="s">
        <v>353</v>
      </c>
      <c r="B4" s="14">
        <v>25.552944</v>
      </c>
      <c r="C4" s="14">
        <v>56.226827</v>
      </c>
      <c r="D4" s="40">
        <v>44217</v>
      </c>
      <c r="E4" s="14" t="s">
        <v>18</v>
      </c>
      <c r="F4" s="14" t="s">
        <v>104</v>
      </c>
      <c r="G4" s="26" t="s">
        <v>439</v>
      </c>
      <c r="H4" s="15"/>
    </row>
    <row r="5" spans="1:8" ht="15.75" customHeight="1">
      <c r="A5" s="38" t="s">
        <v>79</v>
      </c>
      <c r="B5" s="14">
        <v>-36.982432000000003</v>
      </c>
      <c r="C5" s="14">
        <v>-60.243941999999997</v>
      </c>
      <c r="D5" s="39">
        <v>44221</v>
      </c>
      <c r="E5" s="14" t="s">
        <v>7</v>
      </c>
      <c r="F5" s="14" t="s">
        <v>74</v>
      </c>
      <c r="G5" s="26" t="s">
        <v>440</v>
      </c>
      <c r="H5" s="15"/>
    </row>
    <row r="6" spans="1:8" ht="15.75" customHeight="1">
      <c r="A6" s="38" t="s">
        <v>80</v>
      </c>
      <c r="B6" s="14">
        <v>-32.862442999999999</v>
      </c>
      <c r="C6" s="14">
        <v>-66.850896000000006</v>
      </c>
      <c r="D6" s="39">
        <v>44229</v>
      </c>
      <c r="E6" s="14" t="s">
        <v>36</v>
      </c>
      <c r="F6" s="14" t="s">
        <v>74</v>
      </c>
      <c r="G6" s="26" t="s">
        <v>441</v>
      </c>
      <c r="H6" s="15"/>
    </row>
    <row r="7" spans="1:8" ht="15.75" customHeight="1">
      <c r="A7" s="38" t="s">
        <v>81</v>
      </c>
      <c r="B7" s="14">
        <v>51.163851999999999</v>
      </c>
      <c r="C7" s="14">
        <v>3.7669169999999998</v>
      </c>
      <c r="D7" s="39">
        <v>44217</v>
      </c>
      <c r="E7" s="14" t="s">
        <v>36</v>
      </c>
      <c r="F7" s="14" t="s">
        <v>74</v>
      </c>
      <c r="G7" s="26" t="s">
        <v>442</v>
      </c>
      <c r="H7" s="15"/>
    </row>
    <row r="8" spans="1:8" ht="15.75" customHeight="1">
      <c r="A8" s="38" t="s">
        <v>82</v>
      </c>
      <c r="B8" s="14">
        <v>50.576126000000002</v>
      </c>
      <c r="C8" s="14">
        <v>3.442482</v>
      </c>
      <c r="D8" s="39">
        <v>44216</v>
      </c>
      <c r="E8" s="14" t="s">
        <v>53</v>
      </c>
      <c r="F8" s="14" t="s">
        <v>74</v>
      </c>
      <c r="G8" s="26" t="s">
        <v>438</v>
      </c>
      <c r="H8" s="15"/>
    </row>
    <row r="9" spans="1:8" ht="15.75" customHeight="1">
      <c r="A9" s="38" t="s">
        <v>83</v>
      </c>
      <c r="B9" s="14">
        <v>50.765227000000003</v>
      </c>
      <c r="C9" s="14">
        <v>5.6737260000000003</v>
      </c>
      <c r="D9" s="39">
        <v>44217</v>
      </c>
      <c r="E9" s="14" t="s">
        <v>53</v>
      </c>
      <c r="F9" s="14" t="s">
        <v>74</v>
      </c>
      <c r="G9" s="26" t="s">
        <v>438</v>
      </c>
      <c r="H9" s="15"/>
    </row>
    <row r="10" spans="1:8" ht="15.75" customHeight="1">
      <c r="A10" s="38" t="s">
        <v>84</v>
      </c>
      <c r="B10" s="14">
        <v>51.152206</v>
      </c>
      <c r="C10" s="14">
        <v>3.7869929999999998</v>
      </c>
      <c r="D10" s="39">
        <v>44217</v>
      </c>
      <c r="E10" s="14" t="s">
        <v>53</v>
      </c>
      <c r="F10" s="14" t="s">
        <v>74</v>
      </c>
      <c r="G10" s="38" t="s">
        <v>443</v>
      </c>
      <c r="H10" s="15"/>
    </row>
    <row r="11" spans="1:8" ht="15.75" customHeight="1">
      <c r="A11" s="38" t="s">
        <v>85</v>
      </c>
      <c r="B11" s="14">
        <v>-21.247315</v>
      </c>
      <c r="C11" s="14">
        <v>-65.207650000000001</v>
      </c>
      <c r="D11" s="39">
        <v>44221</v>
      </c>
      <c r="E11" s="14" t="s">
        <v>30</v>
      </c>
      <c r="F11" s="14" t="s">
        <v>74</v>
      </c>
      <c r="G11" s="26" t="s">
        <v>444</v>
      </c>
      <c r="H11" s="15"/>
    </row>
    <row r="12" spans="1:8" ht="15.75" customHeight="1">
      <c r="A12" s="38" t="s">
        <v>86</v>
      </c>
      <c r="B12" s="14">
        <v>-17.936150000000001</v>
      </c>
      <c r="C12" s="14">
        <v>-67.077067</v>
      </c>
      <c r="D12" s="39">
        <v>44221</v>
      </c>
      <c r="E12" s="14" t="s">
        <v>30</v>
      </c>
      <c r="F12" s="14" t="s">
        <v>74</v>
      </c>
      <c r="G12" s="26" t="s">
        <v>445</v>
      </c>
      <c r="H12" s="15"/>
    </row>
    <row r="13" spans="1:8" ht="15.75" customHeight="1">
      <c r="A13" s="38" t="s">
        <v>87</v>
      </c>
      <c r="B13" s="14">
        <v>-17.568653999999999</v>
      </c>
      <c r="C13" s="14">
        <v>-63.150660999999999</v>
      </c>
      <c r="D13" s="39">
        <v>44234</v>
      </c>
      <c r="E13" s="14" t="s">
        <v>51</v>
      </c>
      <c r="F13" s="14" t="s">
        <v>100</v>
      </c>
      <c r="G13" s="38" t="s">
        <v>446</v>
      </c>
      <c r="H13" s="15"/>
    </row>
    <row r="14" spans="1:8" ht="15.75" customHeight="1">
      <c r="A14" s="38" t="s">
        <v>88</v>
      </c>
      <c r="B14" s="14">
        <v>-16.647194110000001</v>
      </c>
      <c r="C14" s="14">
        <v>-68.316933950000006</v>
      </c>
      <c r="D14" s="39">
        <v>44233</v>
      </c>
      <c r="E14" s="14" t="s">
        <v>46</v>
      </c>
      <c r="F14" s="14" t="s">
        <v>74</v>
      </c>
      <c r="G14" s="38" t="s">
        <v>447</v>
      </c>
      <c r="H14" s="14" t="s">
        <v>9</v>
      </c>
    </row>
    <row r="15" spans="1:8" ht="15.75" customHeight="1">
      <c r="A15" s="38" t="s">
        <v>89</v>
      </c>
      <c r="B15" s="14">
        <v>-18.951114</v>
      </c>
      <c r="C15" s="14">
        <v>-58.278027999999999</v>
      </c>
      <c r="D15" s="39">
        <v>44234</v>
      </c>
      <c r="E15" s="14" t="s">
        <v>51</v>
      </c>
      <c r="F15" s="14" t="s">
        <v>90</v>
      </c>
      <c r="G15" s="38" t="s">
        <v>448</v>
      </c>
      <c r="H15" s="15"/>
    </row>
    <row r="16" spans="1:8" ht="15.75" customHeight="1">
      <c r="A16" s="38" t="s">
        <v>91</v>
      </c>
      <c r="B16" s="14">
        <v>-19.513164</v>
      </c>
      <c r="C16" s="14">
        <v>-44.276622000000003</v>
      </c>
      <c r="D16" s="39">
        <v>44233</v>
      </c>
      <c r="E16" s="14" t="s">
        <v>62</v>
      </c>
      <c r="F16" s="14" t="s">
        <v>74</v>
      </c>
      <c r="G16" s="26" t="s">
        <v>449</v>
      </c>
      <c r="H16" s="15"/>
    </row>
    <row r="17" spans="1:8" ht="15.75" customHeight="1">
      <c r="A17" s="38" t="s">
        <v>92</v>
      </c>
      <c r="B17" s="14">
        <v>-7.4774989999999999</v>
      </c>
      <c r="C17" s="14">
        <v>-34.844647999999999</v>
      </c>
      <c r="D17" s="39">
        <v>44217</v>
      </c>
      <c r="E17" s="14" t="s">
        <v>44</v>
      </c>
      <c r="F17" s="14" t="s">
        <v>74</v>
      </c>
      <c r="G17" s="26" t="s">
        <v>450</v>
      </c>
      <c r="H17" s="15"/>
    </row>
    <row r="18" spans="1:8" ht="15.75" customHeight="1">
      <c r="A18" s="38" t="s">
        <v>93</v>
      </c>
      <c r="B18" s="14">
        <v>-20.729126999999998</v>
      </c>
      <c r="C18" s="14">
        <v>-41.128700000000002</v>
      </c>
      <c r="D18" s="39">
        <v>44221</v>
      </c>
      <c r="E18" s="14" t="s">
        <v>36</v>
      </c>
      <c r="F18" s="14" t="s">
        <v>74</v>
      </c>
      <c r="G18" s="26" t="s">
        <v>451</v>
      </c>
      <c r="H18" s="15"/>
    </row>
    <row r="19" spans="1:8" ht="15.75" customHeight="1">
      <c r="A19" s="38" t="s">
        <v>95</v>
      </c>
      <c r="B19" s="14">
        <v>-26.81866978</v>
      </c>
      <c r="C19" s="14">
        <v>-49.156975529999997</v>
      </c>
      <c r="D19" s="39">
        <v>44221</v>
      </c>
      <c r="E19" s="14" t="s">
        <v>36</v>
      </c>
      <c r="F19" s="14" t="s">
        <v>90</v>
      </c>
      <c r="G19" s="26" t="s">
        <v>452</v>
      </c>
      <c r="H19" s="15"/>
    </row>
    <row r="20" spans="1:8" ht="15.75" customHeight="1">
      <c r="A20" s="38" t="s">
        <v>96</v>
      </c>
      <c r="B20" s="14">
        <v>-24.669459</v>
      </c>
      <c r="C20" s="14">
        <v>-48.979959000000001</v>
      </c>
      <c r="D20" s="39">
        <v>44234</v>
      </c>
      <c r="E20" s="14" t="s">
        <v>51</v>
      </c>
      <c r="F20" s="41" t="s">
        <v>74</v>
      </c>
      <c r="G20" s="38" t="s">
        <v>448</v>
      </c>
      <c r="H20" s="15"/>
    </row>
    <row r="21" spans="1:8" ht="15.75" customHeight="1">
      <c r="A21" s="38" t="s">
        <v>97</v>
      </c>
      <c r="B21" s="14">
        <v>5.0123329999999999</v>
      </c>
      <c r="C21" s="14">
        <v>115.064836</v>
      </c>
      <c r="D21" s="39">
        <v>44222</v>
      </c>
      <c r="E21" s="14" t="s">
        <v>10</v>
      </c>
      <c r="F21" s="14" t="s">
        <v>74</v>
      </c>
      <c r="G21" s="26" t="s">
        <v>453</v>
      </c>
      <c r="H21" s="15"/>
    </row>
    <row r="22" spans="1:8" ht="15.75" customHeight="1">
      <c r="A22" s="38" t="s">
        <v>101</v>
      </c>
      <c r="B22" s="14">
        <v>51.060709000000003</v>
      </c>
      <c r="C22" s="14">
        <v>-115.171522</v>
      </c>
      <c r="D22" s="39">
        <v>44229</v>
      </c>
      <c r="E22" s="14" t="s">
        <v>7</v>
      </c>
      <c r="F22" s="14" t="s">
        <v>74</v>
      </c>
      <c r="G22" s="26" t="s">
        <v>454</v>
      </c>
      <c r="H22" s="15"/>
    </row>
    <row r="23" spans="1:8" ht="15.75" customHeight="1">
      <c r="A23" s="38" t="s">
        <v>102</v>
      </c>
      <c r="B23" s="14">
        <v>21.331892</v>
      </c>
      <c r="C23" s="14">
        <v>110.30319900000001</v>
      </c>
      <c r="D23" s="39">
        <v>44216</v>
      </c>
      <c r="E23" s="14" t="s">
        <v>44</v>
      </c>
      <c r="F23" s="14" t="s">
        <v>74</v>
      </c>
      <c r="G23" s="26" t="s">
        <v>455</v>
      </c>
      <c r="H23" s="15"/>
    </row>
    <row r="24" spans="1:8" ht="15.75" customHeight="1">
      <c r="A24" s="38" t="s">
        <v>103</v>
      </c>
      <c r="B24" s="14">
        <v>21.690076000000001</v>
      </c>
      <c r="C24" s="14">
        <v>110.83720700000001</v>
      </c>
      <c r="D24" s="39">
        <v>44216</v>
      </c>
      <c r="E24" s="14" t="s">
        <v>44</v>
      </c>
      <c r="F24" s="14" t="s">
        <v>74</v>
      </c>
      <c r="G24" s="26" t="s">
        <v>455</v>
      </c>
      <c r="H24" s="15"/>
    </row>
    <row r="25" spans="1:8" ht="15.75" customHeight="1">
      <c r="A25" s="38" t="s">
        <v>105</v>
      </c>
      <c r="B25" s="14">
        <v>22.215126999999999</v>
      </c>
      <c r="C25" s="14">
        <v>113.099766</v>
      </c>
      <c r="D25" s="39">
        <v>44216</v>
      </c>
      <c r="E25" s="14" t="s">
        <v>62</v>
      </c>
      <c r="F25" s="14" t="s">
        <v>100</v>
      </c>
      <c r="G25" s="26" t="s">
        <v>456</v>
      </c>
      <c r="H25" s="15"/>
    </row>
    <row r="26" spans="1:8" ht="15.75" customHeight="1">
      <c r="A26" s="38" t="s">
        <v>106</v>
      </c>
      <c r="B26" s="14">
        <v>22.709022000000001</v>
      </c>
      <c r="C26" s="14">
        <v>109.805221</v>
      </c>
      <c r="D26" s="39">
        <v>44229</v>
      </c>
      <c r="E26" s="14" t="s">
        <v>62</v>
      </c>
      <c r="F26" s="14" t="s">
        <v>74</v>
      </c>
      <c r="G26" s="26" t="s">
        <v>457</v>
      </c>
      <c r="H26" s="15"/>
    </row>
    <row r="27" spans="1:8" ht="15.75" customHeight="1">
      <c r="A27" s="38" t="s">
        <v>107</v>
      </c>
      <c r="B27" s="14">
        <v>22.766407000000001</v>
      </c>
      <c r="C27" s="14">
        <v>110.420957</v>
      </c>
      <c r="D27" s="39">
        <v>44229</v>
      </c>
      <c r="E27" s="14" t="s">
        <v>18</v>
      </c>
      <c r="F27" s="14" t="s">
        <v>74</v>
      </c>
      <c r="G27" s="26" t="s">
        <v>458</v>
      </c>
      <c r="H27" s="15"/>
    </row>
    <row r="28" spans="1:8" ht="15.75" customHeight="1">
      <c r="A28" s="38" t="s">
        <v>108</v>
      </c>
      <c r="B28" s="14">
        <v>23.126318000000001</v>
      </c>
      <c r="C28" s="14">
        <v>107.657118</v>
      </c>
      <c r="D28" s="39">
        <v>44234</v>
      </c>
      <c r="E28" s="14" t="s">
        <v>51</v>
      </c>
      <c r="F28" s="14" t="s">
        <v>74</v>
      </c>
      <c r="G28" s="38" t="s">
        <v>448</v>
      </c>
      <c r="H28" s="15"/>
    </row>
    <row r="29" spans="1:8" ht="15.75" customHeight="1">
      <c r="A29" s="38" t="s">
        <v>109</v>
      </c>
      <c r="B29" s="14">
        <v>24.206132</v>
      </c>
      <c r="C29" s="14">
        <v>106.602861</v>
      </c>
      <c r="D29" s="39">
        <v>44234</v>
      </c>
      <c r="E29" s="14" t="s">
        <v>51</v>
      </c>
      <c r="F29" s="14" t="s">
        <v>74</v>
      </c>
      <c r="G29" s="38" t="s">
        <v>448</v>
      </c>
      <c r="H29" s="15"/>
    </row>
    <row r="30" spans="1:8" ht="15.75" customHeight="1">
      <c r="A30" s="38" t="s">
        <v>110</v>
      </c>
      <c r="B30" s="14">
        <v>24.268659</v>
      </c>
      <c r="C30" s="14">
        <v>113.415031</v>
      </c>
      <c r="D30" s="39">
        <v>44216</v>
      </c>
      <c r="E30" s="14" t="s">
        <v>18</v>
      </c>
      <c r="F30" s="14" t="s">
        <v>74</v>
      </c>
      <c r="G30" s="26" t="s">
        <v>459</v>
      </c>
      <c r="H30" s="15"/>
    </row>
    <row r="31" spans="1:8" ht="15.75" customHeight="1">
      <c r="A31" s="38" t="s">
        <v>111</v>
      </c>
      <c r="B31" s="14">
        <v>25.456230000000001</v>
      </c>
      <c r="C31" s="14">
        <v>114.889669</v>
      </c>
      <c r="D31" s="39">
        <v>44233</v>
      </c>
      <c r="E31" s="14" t="s">
        <v>62</v>
      </c>
      <c r="F31" s="14" t="s">
        <v>74</v>
      </c>
      <c r="G31" s="26" t="s">
        <v>460</v>
      </c>
      <c r="H31" s="15"/>
    </row>
    <row r="32" spans="1:8" ht="15.75" customHeight="1">
      <c r="A32" s="38" t="s">
        <v>112</v>
      </c>
      <c r="B32" s="14">
        <v>25.636225</v>
      </c>
      <c r="C32" s="14">
        <v>110.658047</v>
      </c>
      <c r="D32" s="39">
        <v>44229</v>
      </c>
      <c r="E32" s="14" t="s">
        <v>18</v>
      </c>
      <c r="F32" s="14" t="s">
        <v>74</v>
      </c>
      <c r="G32" s="26" t="s">
        <v>461</v>
      </c>
      <c r="H32" s="15"/>
    </row>
    <row r="33" spans="1:8" ht="15.75" customHeight="1">
      <c r="A33" s="38" t="s">
        <v>113</v>
      </c>
      <c r="B33" s="14">
        <v>27.673946999999998</v>
      </c>
      <c r="C33" s="14">
        <v>111.866676</v>
      </c>
      <c r="D33" s="39">
        <v>44224</v>
      </c>
      <c r="E33" s="14" t="s">
        <v>10</v>
      </c>
      <c r="F33" s="14" t="s">
        <v>74</v>
      </c>
      <c r="G33" s="26" t="s">
        <v>462</v>
      </c>
      <c r="H33" s="42" t="s">
        <v>463</v>
      </c>
    </row>
    <row r="34" spans="1:8" ht="15.75" customHeight="1">
      <c r="A34" s="38" t="s">
        <v>114</v>
      </c>
      <c r="B34" s="14">
        <v>27.834026999999999</v>
      </c>
      <c r="C34" s="14">
        <v>111.172324</v>
      </c>
      <c r="D34" s="39">
        <v>44216</v>
      </c>
      <c r="E34" s="14" t="s">
        <v>38</v>
      </c>
      <c r="F34" s="14" t="s">
        <v>74</v>
      </c>
      <c r="G34" s="26" t="s">
        <v>464</v>
      </c>
      <c r="H34" s="15"/>
    </row>
    <row r="35" spans="1:8" ht="15.75" customHeight="1">
      <c r="A35" s="38" t="s">
        <v>115</v>
      </c>
      <c r="B35" s="14">
        <v>27.859691000000002</v>
      </c>
      <c r="C35" s="14">
        <v>114.74761100000001</v>
      </c>
      <c r="D35" s="39">
        <v>44216</v>
      </c>
      <c r="E35" s="14" t="s">
        <v>38</v>
      </c>
      <c r="F35" s="14" t="s">
        <v>74</v>
      </c>
      <c r="G35" s="26" t="s">
        <v>465</v>
      </c>
      <c r="H35" s="15"/>
    </row>
    <row r="36" spans="1:8" ht="15.75" customHeight="1">
      <c r="A36" s="38" t="s">
        <v>116</v>
      </c>
      <c r="B36" s="14">
        <v>28.161762</v>
      </c>
      <c r="C36" s="14">
        <v>121.095623</v>
      </c>
      <c r="D36" s="39">
        <v>44216</v>
      </c>
      <c r="E36" s="14" t="s">
        <v>38</v>
      </c>
      <c r="F36" s="14" t="s">
        <v>74</v>
      </c>
      <c r="G36" s="26" t="s">
        <v>466</v>
      </c>
      <c r="H36" s="15"/>
    </row>
    <row r="37" spans="1:8" ht="15.75" customHeight="1">
      <c r="A37" s="38" t="s">
        <v>117</v>
      </c>
      <c r="B37" s="14">
        <v>28.216826000000001</v>
      </c>
      <c r="C37" s="14">
        <v>111.66077199999999</v>
      </c>
      <c r="D37" s="39">
        <v>44216</v>
      </c>
      <c r="E37" s="14" t="s">
        <v>38</v>
      </c>
      <c r="F37" s="14" t="s">
        <v>74</v>
      </c>
      <c r="G37" s="26" t="s">
        <v>467</v>
      </c>
      <c r="H37" s="15"/>
    </row>
    <row r="38" spans="1:8" ht="15.75" customHeight="1">
      <c r="A38" s="38" t="s">
        <v>118</v>
      </c>
      <c r="B38" s="14">
        <v>28.301628000000001</v>
      </c>
      <c r="C38" s="14">
        <v>116.445885</v>
      </c>
      <c r="D38" s="39">
        <v>44217</v>
      </c>
      <c r="E38" s="14" t="s">
        <v>44</v>
      </c>
      <c r="F38" s="14" t="s">
        <v>74</v>
      </c>
      <c r="G38" s="26" t="s">
        <v>468</v>
      </c>
      <c r="H38" s="15"/>
    </row>
    <row r="39" spans="1:8" ht="15.75" customHeight="1">
      <c r="A39" s="38" t="s">
        <v>119</v>
      </c>
      <c r="B39" s="14">
        <v>28.492576</v>
      </c>
      <c r="C39" s="14">
        <v>115.951121</v>
      </c>
      <c r="D39" s="39">
        <v>44221</v>
      </c>
      <c r="E39" s="14" t="s">
        <v>40</v>
      </c>
      <c r="F39" s="14" t="s">
        <v>74</v>
      </c>
      <c r="G39" s="26" t="s">
        <v>469</v>
      </c>
      <c r="H39" s="15"/>
    </row>
    <row r="40" spans="1:8" ht="15.75" customHeight="1">
      <c r="A40" s="38" t="s">
        <v>120</v>
      </c>
      <c r="B40" s="14">
        <v>28.833796</v>
      </c>
      <c r="C40" s="14">
        <v>115.958428</v>
      </c>
      <c r="D40" s="39">
        <v>44221</v>
      </c>
      <c r="E40" s="14" t="s">
        <v>40</v>
      </c>
      <c r="F40" s="14" t="s">
        <v>74</v>
      </c>
      <c r="G40" s="26" t="s">
        <v>468</v>
      </c>
      <c r="H40" s="15"/>
    </row>
    <row r="41" spans="1:8" ht="15.75" customHeight="1">
      <c r="A41" s="38" t="s">
        <v>121</v>
      </c>
      <c r="B41" s="14">
        <v>29.334240000000001</v>
      </c>
      <c r="C41" s="14">
        <v>119.05024400000001</v>
      </c>
      <c r="D41" s="39">
        <v>44217</v>
      </c>
      <c r="E41" s="14" t="s">
        <v>44</v>
      </c>
      <c r="F41" s="14" t="s">
        <v>74</v>
      </c>
      <c r="G41" s="26" t="s">
        <v>470</v>
      </c>
      <c r="H41" s="15"/>
    </row>
    <row r="42" spans="1:8" ht="15.75" customHeight="1">
      <c r="A42" s="38" t="s">
        <v>122</v>
      </c>
      <c r="B42" s="14">
        <v>29.489809999999999</v>
      </c>
      <c r="C42" s="14">
        <v>121.504058</v>
      </c>
      <c r="D42" s="39">
        <v>44217</v>
      </c>
      <c r="E42" s="14" t="s">
        <v>44</v>
      </c>
      <c r="F42" s="14" t="s">
        <v>74</v>
      </c>
      <c r="G42" s="26" t="s">
        <v>468</v>
      </c>
      <c r="H42" s="15"/>
    </row>
    <row r="43" spans="1:8" ht="15.75" customHeight="1">
      <c r="A43" s="38" t="s">
        <v>123</v>
      </c>
      <c r="B43" s="14">
        <v>29.50057</v>
      </c>
      <c r="C43" s="14">
        <v>121.65259500000001</v>
      </c>
      <c r="D43" s="39">
        <v>44217</v>
      </c>
      <c r="E43" s="14" t="s">
        <v>44</v>
      </c>
      <c r="F43" s="14" t="s">
        <v>74</v>
      </c>
      <c r="G43" s="26" t="s">
        <v>468</v>
      </c>
      <c r="H43" s="15"/>
    </row>
    <row r="44" spans="1:8" ht="15.75" customHeight="1">
      <c r="A44" s="38" t="s">
        <v>124</v>
      </c>
      <c r="B44" s="14">
        <v>29.605146000000001</v>
      </c>
      <c r="C44" s="14">
        <v>116.124686</v>
      </c>
      <c r="D44" s="39">
        <v>44217</v>
      </c>
      <c r="E44" s="14" t="s">
        <v>44</v>
      </c>
      <c r="F44" s="14" t="s">
        <v>74</v>
      </c>
      <c r="G44" s="26" t="s">
        <v>468</v>
      </c>
      <c r="H44" s="15"/>
    </row>
    <row r="45" spans="1:8" ht="15.75" customHeight="1">
      <c r="A45" s="38" t="s">
        <v>125</v>
      </c>
      <c r="B45" s="14">
        <v>29.907603999999999</v>
      </c>
      <c r="C45" s="14">
        <v>118.47323400000001</v>
      </c>
      <c r="D45" s="39">
        <v>44217</v>
      </c>
      <c r="E45" s="14" t="s">
        <v>44</v>
      </c>
      <c r="F45" s="14" t="s">
        <v>74</v>
      </c>
      <c r="G45" s="26" t="s">
        <v>468</v>
      </c>
      <c r="H45" s="15"/>
    </row>
    <row r="46" spans="1:8" ht="15.75" customHeight="1">
      <c r="A46" s="38" t="s">
        <v>126</v>
      </c>
      <c r="B46" s="14">
        <v>29.931804</v>
      </c>
      <c r="C46" s="14">
        <v>121.855355</v>
      </c>
      <c r="D46" s="39">
        <v>44217</v>
      </c>
      <c r="E46" s="14" t="s">
        <v>44</v>
      </c>
      <c r="F46" s="14" t="s">
        <v>74</v>
      </c>
      <c r="G46" s="26" t="s">
        <v>471</v>
      </c>
      <c r="H46" s="15"/>
    </row>
    <row r="47" spans="1:8" ht="15.75" customHeight="1">
      <c r="A47" s="38" t="s">
        <v>127</v>
      </c>
      <c r="B47" s="14">
        <v>30.010728</v>
      </c>
      <c r="C47" s="14">
        <v>120.804755</v>
      </c>
      <c r="D47" s="39">
        <v>44221</v>
      </c>
      <c r="E47" s="14" t="s">
        <v>10</v>
      </c>
      <c r="F47" s="14" t="s">
        <v>74</v>
      </c>
      <c r="G47" s="26" t="s">
        <v>472</v>
      </c>
      <c r="H47" s="15"/>
    </row>
    <row r="48" spans="1:8" ht="15.75" customHeight="1">
      <c r="A48" s="38" t="s">
        <v>128</v>
      </c>
      <c r="B48" s="14">
        <v>31.355912</v>
      </c>
      <c r="C48" s="14">
        <v>121.51706799999999</v>
      </c>
      <c r="D48" s="39">
        <v>44217</v>
      </c>
      <c r="E48" s="14" t="s">
        <v>12</v>
      </c>
      <c r="F48" s="14" t="s">
        <v>74</v>
      </c>
      <c r="G48" s="26" t="s">
        <v>473</v>
      </c>
      <c r="H48" s="15"/>
    </row>
    <row r="49" spans="1:8" ht="15.75" customHeight="1">
      <c r="A49" s="38" t="s">
        <v>129</v>
      </c>
      <c r="B49" s="14">
        <v>31.479261000000001</v>
      </c>
      <c r="C49" s="14">
        <v>121.213155</v>
      </c>
      <c r="D49" s="39">
        <v>44233</v>
      </c>
      <c r="E49" s="14" t="s">
        <v>62</v>
      </c>
      <c r="F49" s="14" t="s">
        <v>74</v>
      </c>
      <c r="G49" s="26" t="s">
        <v>474</v>
      </c>
      <c r="H49" s="15"/>
    </row>
    <row r="50" spans="1:8" ht="15.75" customHeight="1">
      <c r="A50" s="38" t="s">
        <v>130</v>
      </c>
      <c r="B50" s="14">
        <v>31.748598999999999</v>
      </c>
      <c r="C50" s="14">
        <v>116.33138599999999</v>
      </c>
      <c r="D50" s="39">
        <v>44217</v>
      </c>
      <c r="E50" s="14" t="s">
        <v>55</v>
      </c>
      <c r="F50" s="14" t="s">
        <v>475</v>
      </c>
      <c r="G50" s="26" t="s">
        <v>476</v>
      </c>
      <c r="H50" s="15"/>
    </row>
    <row r="51" spans="1:8" ht="15.75" customHeight="1">
      <c r="A51" s="38" t="s">
        <v>131</v>
      </c>
      <c r="B51" s="14">
        <v>31.767859999999999</v>
      </c>
      <c r="C51" s="14">
        <v>118.491851</v>
      </c>
      <c r="D51" s="39">
        <v>44217</v>
      </c>
      <c r="E51" s="14" t="s">
        <v>36</v>
      </c>
      <c r="F51" s="14" t="s">
        <v>74</v>
      </c>
      <c r="G51" s="26" t="s">
        <v>477</v>
      </c>
      <c r="H51" s="15"/>
    </row>
    <row r="52" spans="1:8" ht="15.75" customHeight="1">
      <c r="A52" s="38" t="s">
        <v>132</v>
      </c>
      <c r="B52" s="14">
        <v>31.789149999999999</v>
      </c>
      <c r="C52" s="14">
        <v>121.10200500000001</v>
      </c>
      <c r="D52" s="39">
        <v>44229</v>
      </c>
      <c r="E52" s="14" t="s">
        <v>46</v>
      </c>
      <c r="F52" s="14" t="s">
        <v>74</v>
      </c>
      <c r="G52" s="26" t="s">
        <v>478</v>
      </c>
      <c r="H52" s="15"/>
    </row>
    <row r="53" spans="1:8" ht="15.75" customHeight="1">
      <c r="A53" s="38" t="s">
        <v>133</v>
      </c>
      <c r="B53" s="14">
        <v>32.004975000000002</v>
      </c>
      <c r="C53" s="14">
        <v>117.248183</v>
      </c>
      <c r="D53" s="39">
        <v>44221</v>
      </c>
      <c r="E53" s="43" t="s">
        <v>10</v>
      </c>
      <c r="F53" s="14" t="s">
        <v>74</v>
      </c>
      <c r="G53" s="26" t="s">
        <v>472</v>
      </c>
      <c r="H53" s="15"/>
    </row>
    <row r="54" spans="1:8" ht="15.75" customHeight="1">
      <c r="A54" s="38" t="s">
        <v>134</v>
      </c>
      <c r="B54" s="14">
        <v>32.317452000000003</v>
      </c>
      <c r="C54" s="14">
        <v>119.82548300000001</v>
      </c>
      <c r="D54" s="39">
        <v>44224</v>
      </c>
      <c r="E54" s="14" t="s">
        <v>40</v>
      </c>
      <c r="F54" s="14" t="s">
        <v>74</v>
      </c>
      <c r="G54" s="26" t="s">
        <v>478</v>
      </c>
      <c r="H54" s="15"/>
    </row>
    <row r="55" spans="1:8" ht="15.75" customHeight="1">
      <c r="A55" s="38" t="s">
        <v>135</v>
      </c>
      <c r="B55" s="14">
        <v>32.695577</v>
      </c>
      <c r="C55" s="14">
        <v>116.74814600000001</v>
      </c>
      <c r="D55" s="39">
        <v>44221</v>
      </c>
      <c r="E55" s="14" t="s">
        <v>10</v>
      </c>
      <c r="F55" s="14" t="s">
        <v>74</v>
      </c>
      <c r="G55" s="26" t="s">
        <v>478</v>
      </c>
      <c r="H55" s="15"/>
    </row>
    <row r="56" spans="1:8" ht="15.75" customHeight="1">
      <c r="A56" s="38" t="s">
        <v>136</v>
      </c>
      <c r="B56" s="14">
        <v>32.923637999999997</v>
      </c>
      <c r="C56" s="14">
        <v>117.439757</v>
      </c>
      <c r="D56" s="39">
        <v>44229</v>
      </c>
      <c r="E56" s="14" t="s">
        <v>62</v>
      </c>
      <c r="F56" s="14" t="s">
        <v>74</v>
      </c>
      <c r="G56" s="26" t="s">
        <v>479</v>
      </c>
      <c r="H56" s="15"/>
    </row>
    <row r="57" spans="1:8" ht="15.75" customHeight="1">
      <c r="A57" s="38" t="s">
        <v>137</v>
      </c>
      <c r="B57" s="14">
        <v>33.417668999999997</v>
      </c>
      <c r="C57" s="14">
        <v>119.04240799999999</v>
      </c>
      <c r="D57" s="44">
        <v>44244</v>
      </c>
      <c r="E57" s="14" t="s">
        <v>62</v>
      </c>
      <c r="F57" s="14" t="s">
        <v>74</v>
      </c>
      <c r="G57" s="26" t="s">
        <v>474</v>
      </c>
      <c r="H57" s="15"/>
    </row>
    <row r="58" spans="1:8" ht="15.75" customHeight="1">
      <c r="A58" s="38" t="s">
        <v>138</v>
      </c>
      <c r="B58" s="14">
        <v>33.596742999999996</v>
      </c>
      <c r="C58" s="14">
        <v>118.966544</v>
      </c>
      <c r="D58" s="39">
        <v>44229</v>
      </c>
      <c r="E58" s="14" t="s">
        <v>46</v>
      </c>
      <c r="F58" s="14" t="s">
        <v>74</v>
      </c>
      <c r="G58" s="26" t="s">
        <v>478</v>
      </c>
      <c r="H58" s="15"/>
    </row>
    <row r="59" spans="1:8" ht="15.75" customHeight="1">
      <c r="A59" s="38" t="s">
        <v>139</v>
      </c>
      <c r="B59" s="14">
        <v>35.614648000000003</v>
      </c>
      <c r="C59" s="14">
        <v>117.44290700000001</v>
      </c>
      <c r="D59" s="39">
        <v>44221</v>
      </c>
      <c r="E59" s="14" t="s">
        <v>20</v>
      </c>
      <c r="F59" s="14" t="s">
        <v>74</v>
      </c>
      <c r="G59" s="26" t="s">
        <v>480</v>
      </c>
      <c r="H59" s="15"/>
    </row>
    <row r="60" spans="1:8" ht="15.75" customHeight="1">
      <c r="A60" s="38" t="s">
        <v>140</v>
      </c>
      <c r="B60" s="14">
        <v>28.618065999999999</v>
      </c>
      <c r="C60" s="14">
        <v>115.96410899999999</v>
      </c>
      <c r="D60" s="39">
        <v>44216</v>
      </c>
      <c r="E60" s="14" t="s">
        <v>46</v>
      </c>
      <c r="F60" s="14" t="s">
        <v>100</v>
      </c>
      <c r="G60" s="26" t="s">
        <v>478</v>
      </c>
      <c r="H60" s="15"/>
    </row>
    <row r="61" spans="1:8" ht="15.75" customHeight="1">
      <c r="A61" s="38" t="s">
        <v>141</v>
      </c>
      <c r="B61" s="14">
        <v>29.810669000000001</v>
      </c>
      <c r="C61" s="14">
        <v>115.58005199999999</v>
      </c>
      <c r="D61" s="39">
        <v>44224</v>
      </c>
      <c r="E61" s="14" t="s">
        <v>18</v>
      </c>
      <c r="F61" s="14" t="s">
        <v>104</v>
      </c>
      <c r="G61" s="26" t="s">
        <v>481</v>
      </c>
      <c r="H61" s="15"/>
    </row>
    <row r="62" spans="1:8" ht="15.75" customHeight="1">
      <c r="A62" s="38" t="s">
        <v>142</v>
      </c>
      <c r="B62" s="14">
        <v>29.917936000000001</v>
      </c>
      <c r="C62" s="14">
        <v>115.42094899999999</v>
      </c>
      <c r="D62" s="39">
        <v>44217</v>
      </c>
      <c r="E62" s="14" t="s">
        <v>53</v>
      </c>
      <c r="F62" s="14" t="s">
        <v>74</v>
      </c>
      <c r="G62" s="26" t="s">
        <v>482</v>
      </c>
      <c r="H62" s="15"/>
    </row>
    <row r="63" spans="1:8" ht="15.75" customHeight="1">
      <c r="A63" s="38" t="s">
        <v>143</v>
      </c>
      <c r="B63" s="14">
        <v>30.273755999999999</v>
      </c>
      <c r="C63" s="14">
        <v>114.32872999999999</v>
      </c>
      <c r="D63" s="39">
        <v>44217</v>
      </c>
      <c r="E63" s="14" t="s">
        <v>53</v>
      </c>
      <c r="F63" s="14" t="s">
        <v>74</v>
      </c>
      <c r="G63" s="38" t="s">
        <v>443</v>
      </c>
      <c r="H63" s="15"/>
    </row>
    <row r="64" spans="1:8" ht="15.75" customHeight="1">
      <c r="A64" s="38" t="s">
        <v>144</v>
      </c>
      <c r="B64" s="14">
        <v>30.602160000000001</v>
      </c>
      <c r="C64" s="14">
        <v>114.138749</v>
      </c>
      <c r="D64" s="39">
        <v>44217</v>
      </c>
      <c r="E64" s="14" t="s">
        <v>36</v>
      </c>
      <c r="F64" s="14" t="s">
        <v>74</v>
      </c>
      <c r="G64" s="26" t="s">
        <v>451</v>
      </c>
      <c r="H64" s="15"/>
    </row>
    <row r="65" spans="1:8" ht="15.75" customHeight="1">
      <c r="A65" s="38" t="s">
        <v>145</v>
      </c>
      <c r="B65" s="14">
        <v>30.976399000000001</v>
      </c>
      <c r="C65" s="14">
        <v>103.90838100000001</v>
      </c>
      <c r="D65" s="39">
        <v>44216</v>
      </c>
      <c r="E65" s="14" t="s">
        <v>24</v>
      </c>
      <c r="F65" s="14" t="s">
        <v>74</v>
      </c>
      <c r="G65" s="26" t="s">
        <v>483</v>
      </c>
      <c r="H65" s="15"/>
    </row>
    <row r="66" spans="1:8" ht="15.75" customHeight="1">
      <c r="A66" s="38" t="s">
        <v>146</v>
      </c>
      <c r="B66" s="14">
        <v>32.268447999999999</v>
      </c>
      <c r="C66" s="14">
        <v>119.41129100000001</v>
      </c>
      <c r="D66" s="39">
        <v>44216</v>
      </c>
      <c r="E66" s="14" t="s">
        <v>24</v>
      </c>
      <c r="F66" s="14" t="s">
        <v>74</v>
      </c>
      <c r="G66" s="26" t="s">
        <v>455</v>
      </c>
      <c r="H66" s="15"/>
    </row>
    <row r="67" spans="1:8" ht="15.75" customHeight="1">
      <c r="A67" s="38" t="s">
        <v>147</v>
      </c>
      <c r="B67" s="14">
        <v>19.235544000000001</v>
      </c>
      <c r="C67" s="14">
        <v>108.999663</v>
      </c>
      <c r="D67" s="39">
        <v>44216</v>
      </c>
      <c r="E67" s="14" t="s">
        <v>24</v>
      </c>
      <c r="F67" s="14" t="s">
        <v>74</v>
      </c>
      <c r="G67" s="26" t="s">
        <v>484</v>
      </c>
      <c r="H67" s="15"/>
    </row>
    <row r="68" spans="1:8" ht="15.75" customHeight="1">
      <c r="A68" s="38" t="s">
        <v>148</v>
      </c>
      <c r="B68" s="14">
        <v>22.742819000000001</v>
      </c>
      <c r="C68" s="14">
        <v>111.732139</v>
      </c>
      <c r="D68" s="39">
        <v>44216</v>
      </c>
      <c r="E68" s="14" t="s">
        <v>24</v>
      </c>
      <c r="F68" s="14" t="s">
        <v>74</v>
      </c>
      <c r="G68" s="26" t="s">
        <v>484</v>
      </c>
      <c r="H68" s="15"/>
    </row>
    <row r="69" spans="1:8" ht="15.75" customHeight="1">
      <c r="A69" s="38" t="s">
        <v>149</v>
      </c>
      <c r="B69" s="14">
        <v>23.053386</v>
      </c>
      <c r="C69" s="14">
        <v>111.998378</v>
      </c>
      <c r="D69" s="39">
        <v>44216</v>
      </c>
      <c r="E69" s="14" t="s">
        <v>24</v>
      </c>
      <c r="F69" s="14" t="s">
        <v>74</v>
      </c>
      <c r="G69" s="26" t="s">
        <v>484</v>
      </c>
      <c r="H69" s="15"/>
    </row>
    <row r="70" spans="1:8" ht="15.75" customHeight="1">
      <c r="A70" s="38" t="s">
        <v>150</v>
      </c>
      <c r="B70" s="14">
        <v>25.751919000000001</v>
      </c>
      <c r="C70" s="14">
        <v>112.774096</v>
      </c>
      <c r="D70" s="39">
        <v>44221</v>
      </c>
      <c r="E70" s="14" t="s">
        <v>485</v>
      </c>
      <c r="F70" s="14" t="s">
        <v>74</v>
      </c>
      <c r="G70" s="26" t="s">
        <v>486</v>
      </c>
      <c r="H70" s="15"/>
    </row>
    <row r="71" spans="1:8" ht="15.75" customHeight="1">
      <c r="A71" s="38" t="s">
        <v>151</v>
      </c>
      <c r="B71" s="14">
        <v>25.844446000000001</v>
      </c>
      <c r="C71" s="14">
        <v>115.865441</v>
      </c>
      <c r="D71" s="39">
        <v>44216</v>
      </c>
      <c r="E71" s="14" t="s">
        <v>24</v>
      </c>
      <c r="F71" s="14" t="s">
        <v>74</v>
      </c>
      <c r="G71" s="26" t="s">
        <v>484</v>
      </c>
      <c r="H71" s="15"/>
    </row>
    <row r="72" spans="1:8" ht="15.75" customHeight="1">
      <c r="A72" s="38" t="s">
        <v>152</v>
      </c>
      <c r="B72" s="14">
        <v>25.959229000000001</v>
      </c>
      <c r="C72" s="14">
        <v>113.238784</v>
      </c>
      <c r="D72" s="39">
        <v>44216</v>
      </c>
      <c r="E72" s="14" t="s">
        <v>24</v>
      </c>
      <c r="F72" s="14" t="s">
        <v>74</v>
      </c>
      <c r="G72" s="26" t="s">
        <v>487</v>
      </c>
      <c r="H72" s="15"/>
    </row>
    <row r="73" spans="1:8" ht="15.75" customHeight="1">
      <c r="A73" s="38" t="s">
        <v>153</v>
      </c>
      <c r="B73" s="14">
        <v>26.340873999999999</v>
      </c>
      <c r="C73" s="14">
        <v>112.811689</v>
      </c>
      <c r="D73" s="39">
        <v>44217</v>
      </c>
      <c r="E73" s="14" t="s">
        <v>53</v>
      </c>
      <c r="F73" s="14" t="s">
        <v>74</v>
      </c>
      <c r="G73" s="26" t="s">
        <v>488</v>
      </c>
      <c r="H73" s="15"/>
    </row>
    <row r="74" spans="1:8" ht="15.75" customHeight="1">
      <c r="A74" s="38" t="s">
        <v>154</v>
      </c>
      <c r="B74" s="14">
        <v>27.697284</v>
      </c>
      <c r="C74" s="14">
        <v>113.825503</v>
      </c>
      <c r="D74" s="44">
        <v>44244</v>
      </c>
      <c r="E74" s="45" t="s">
        <v>46</v>
      </c>
      <c r="F74" s="45" t="s">
        <v>74</v>
      </c>
      <c r="G74" s="46" t="s">
        <v>447</v>
      </c>
      <c r="H74" s="15"/>
    </row>
    <row r="75" spans="1:8" ht="15.75" customHeight="1">
      <c r="A75" s="38" t="s">
        <v>155</v>
      </c>
      <c r="B75" s="14">
        <v>27.963996999999999</v>
      </c>
      <c r="C75" s="14">
        <v>113.216266</v>
      </c>
      <c r="D75" s="44">
        <v>44244</v>
      </c>
      <c r="E75" s="45" t="s">
        <v>62</v>
      </c>
      <c r="F75" s="45" t="s">
        <v>74</v>
      </c>
      <c r="G75" s="47" t="s">
        <v>489</v>
      </c>
      <c r="H75" s="42"/>
    </row>
    <row r="76" spans="1:8" ht="15.75" customHeight="1">
      <c r="A76" s="38" t="s">
        <v>156</v>
      </c>
      <c r="B76" s="14">
        <v>27.983792999999999</v>
      </c>
      <c r="C76" s="14">
        <v>112.84705599999999</v>
      </c>
      <c r="D76" s="39">
        <v>44221</v>
      </c>
      <c r="E76" s="14" t="s">
        <v>7</v>
      </c>
      <c r="F76" s="14" t="s">
        <v>74</v>
      </c>
      <c r="G76" s="26" t="s">
        <v>490</v>
      </c>
      <c r="H76" s="15"/>
    </row>
    <row r="77" spans="1:8" ht="15.75" customHeight="1">
      <c r="A77" s="38" t="s">
        <v>157</v>
      </c>
      <c r="B77" s="14">
        <v>28.264659000000002</v>
      </c>
      <c r="C77" s="14">
        <v>117.14525500000001</v>
      </c>
      <c r="D77" s="39">
        <v>44217</v>
      </c>
      <c r="E77" s="14" t="s">
        <v>53</v>
      </c>
      <c r="F77" s="14" t="s">
        <v>74</v>
      </c>
      <c r="G77" s="38" t="s">
        <v>443</v>
      </c>
      <c r="H77" s="15"/>
    </row>
    <row r="78" spans="1:8" ht="15.75" customHeight="1">
      <c r="A78" s="38" t="s">
        <v>158</v>
      </c>
      <c r="B78" s="14">
        <v>28.941969</v>
      </c>
      <c r="C78" s="14">
        <v>118.49198199999999</v>
      </c>
      <c r="D78" s="39">
        <v>44221</v>
      </c>
      <c r="E78" s="14" t="s">
        <v>36</v>
      </c>
      <c r="F78" s="14" t="s">
        <v>74</v>
      </c>
      <c r="G78" s="26" t="s">
        <v>491</v>
      </c>
      <c r="H78" s="15"/>
    </row>
    <row r="79" spans="1:8" ht="15.75" customHeight="1">
      <c r="A79" s="38" t="s">
        <v>159</v>
      </c>
      <c r="B79" s="14">
        <v>29.311703000000001</v>
      </c>
      <c r="C79" s="14">
        <v>111.315189</v>
      </c>
      <c r="D79" s="39">
        <v>44221</v>
      </c>
      <c r="E79" s="14" t="s">
        <v>485</v>
      </c>
      <c r="F79" s="14" t="s">
        <v>74</v>
      </c>
      <c r="G79" s="26" t="s">
        <v>492</v>
      </c>
      <c r="H79" s="15"/>
    </row>
    <row r="80" spans="1:8" ht="15.75" customHeight="1">
      <c r="A80" s="38" t="s">
        <v>160</v>
      </c>
      <c r="B80" s="14">
        <v>29.679576000000001</v>
      </c>
      <c r="C80" s="14">
        <v>118.237402</v>
      </c>
      <c r="D80" s="39">
        <v>44218</v>
      </c>
      <c r="E80" s="14" t="s">
        <v>55</v>
      </c>
      <c r="F80" s="14" t="s">
        <v>74</v>
      </c>
      <c r="G80" s="26" t="s">
        <v>478</v>
      </c>
      <c r="H80" s="42" t="s">
        <v>493</v>
      </c>
    </row>
    <row r="81" spans="1:8" ht="15.75" customHeight="1">
      <c r="A81" s="38" t="s">
        <v>161</v>
      </c>
      <c r="B81" s="14">
        <v>29.814858000000001</v>
      </c>
      <c r="C81" s="14">
        <v>120.347015</v>
      </c>
      <c r="D81" s="39">
        <v>44221</v>
      </c>
      <c r="E81" s="14" t="s">
        <v>485</v>
      </c>
      <c r="F81" s="14" t="s">
        <v>74</v>
      </c>
      <c r="G81" s="26" t="s">
        <v>494</v>
      </c>
      <c r="H81" s="15"/>
    </row>
    <row r="82" spans="1:8" ht="15.75" customHeight="1">
      <c r="A82" s="38" t="s">
        <v>162</v>
      </c>
      <c r="B82" s="14">
        <v>29.827321000000001</v>
      </c>
      <c r="C82" s="14">
        <v>119.686369</v>
      </c>
      <c r="D82" s="39">
        <v>44221</v>
      </c>
      <c r="E82" s="14" t="s">
        <v>485</v>
      </c>
      <c r="F82" s="14" t="s">
        <v>74</v>
      </c>
      <c r="G82" s="26" t="s">
        <v>495</v>
      </c>
      <c r="H82" s="15"/>
    </row>
    <row r="83" spans="1:8" ht="15.75" customHeight="1">
      <c r="A83" s="38" t="s">
        <v>163</v>
      </c>
      <c r="B83" s="14">
        <v>29.875153000000001</v>
      </c>
      <c r="C83" s="14">
        <v>119.742454</v>
      </c>
      <c r="D83" s="39">
        <v>44229</v>
      </c>
      <c r="E83" s="14" t="s">
        <v>12</v>
      </c>
      <c r="F83" s="14" t="s">
        <v>74</v>
      </c>
      <c r="G83" s="26" t="s">
        <v>496</v>
      </c>
      <c r="H83" s="15"/>
    </row>
    <row r="84" spans="1:8" ht="15.75" customHeight="1">
      <c r="A84" s="38" t="s">
        <v>164</v>
      </c>
      <c r="B84" s="14">
        <v>30.148734000000001</v>
      </c>
      <c r="C84" s="14">
        <v>121.214294</v>
      </c>
      <c r="D84" s="39">
        <v>44221</v>
      </c>
      <c r="E84" s="14" t="s">
        <v>485</v>
      </c>
      <c r="F84" s="14" t="s">
        <v>74</v>
      </c>
      <c r="G84" s="26" t="s">
        <v>494</v>
      </c>
      <c r="H84" s="15"/>
    </row>
    <row r="85" spans="1:8" ht="15.75" customHeight="1">
      <c r="A85" s="38" t="s">
        <v>165</v>
      </c>
      <c r="B85" s="14">
        <v>30.559767999999998</v>
      </c>
      <c r="C85" s="14">
        <v>120.09114</v>
      </c>
      <c r="D85" s="39">
        <v>44233</v>
      </c>
      <c r="E85" s="14" t="s">
        <v>62</v>
      </c>
      <c r="F85" s="14" t="s">
        <v>74</v>
      </c>
      <c r="G85" s="26" t="s">
        <v>497</v>
      </c>
      <c r="H85" s="15"/>
    </row>
    <row r="86" spans="1:8" ht="15.75" customHeight="1">
      <c r="A86" s="38" t="s">
        <v>166</v>
      </c>
      <c r="B86" s="14">
        <v>30.581060999999998</v>
      </c>
      <c r="C86" s="14">
        <v>120.189699</v>
      </c>
      <c r="D86" s="39">
        <v>44221</v>
      </c>
      <c r="E86" s="14" t="s">
        <v>485</v>
      </c>
      <c r="F86" s="14" t="s">
        <v>74</v>
      </c>
      <c r="G86" s="26" t="s">
        <v>490</v>
      </c>
      <c r="H86" s="15"/>
    </row>
    <row r="87" spans="1:8" ht="15.75" customHeight="1">
      <c r="A87" s="38" t="s">
        <v>167</v>
      </c>
      <c r="B87" s="14">
        <v>30.633486999999999</v>
      </c>
      <c r="C87" s="14">
        <v>120.234028</v>
      </c>
      <c r="D87" s="39">
        <v>44221</v>
      </c>
      <c r="E87" s="14" t="s">
        <v>30</v>
      </c>
      <c r="F87" s="14" t="s">
        <v>74</v>
      </c>
      <c r="G87" s="26" t="s">
        <v>498</v>
      </c>
      <c r="H87" s="15"/>
    </row>
    <row r="88" spans="1:8" ht="15.75" customHeight="1">
      <c r="A88" s="38" t="s">
        <v>168</v>
      </c>
      <c r="B88" s="14">
        <v>30.648885</v>
      </c>
      <c r="C88" s="14">
        <v>120.366445</v>
      </c>
      <c r="D88" s="39">
        <v>44218</v>
      </c>
      <c r="E88" s="14" t="s">
        <v>53</v>
      </c>
      <c r="F88" s="14" t="s">
        <v>74</v>
      </c>
      <c r="G88" s="26" t="s">
        <v>438</v>
      </c>
      <c r="H88" s="15"/>
    </row>
    <row r="89" spans="1:8" ht="15.75" customHeight="1">
      <c r="A89" s="38" t="s">
        <v>169</v>
      </c>
      <c r="B89" s="14">
        <v>30.971</v>
      </c>
      <c r="C89" s="14">
        <v>120.77461700000001</v>
      </c>
      <c r="D89" s="39">
        <v>44218</v>
      </c>
      <c r="E89" s="14" t="s">
        <v>53</v>
      </c>
      <c r="F89" s="14" t="s">
        <v>74</v>
      </c>
      <c r="G89" s="38" t="s">
        <v>443</v>
      </c>
      <c r="H89" s="15"/>
    </row>
    <row r="90" spans="1:8" ht="15.75" customHeight="1">
      <c r="A90" s="38" t="s">
        <v>170</v>
      </c>
      <c r="B90" s="14">
        <v>31.091000999999999</v>
      </c>
      <c r="C90" s="14">
        <v>119.68622000000001</v>
      </c>
      <c r="D90" s="39">
        <v>44218</v>
      </c>
      <c r="E90" s="14" t="s">
        <v>53</v>
      </c>
      <c r="F90" s="14" t="s">
        <v>74</v>
      </c>
      <c r="G90" s="38" t="s">
        <v>499</v>
      </c>
      <c r="H90" s="15"/>
    </row>
    <row r="91" spans="1:8" ht="15.75" customHeight="1">
      <c r="A91" s="38" t="s">
        <v>171</v>
      </c>
      <c r="B91" s="14">
        <v>31.109304000000002</v>
      </c>
      <c r="C91" s="14">
        <v>119.721986</v>
      </c>
      <c r="D91" s="39">
        <v>44218</v>
      </c>
      <c r="E91" s="14" t="s">
        <v>53</v>
      </c>
      <c r="F91" s="14" t="s">
        <v>74</v>
      </c>
      <c r="G91" s="38" t="s">
        <v>500</v>
      </c>
      <c r="H91" s="15"/>
    </row>
    <row r="92" spans="1:8" ht="15.75" customHeight="1">
      <c r="A92" s="38" t="s">
        <v>172</v>
      </c>
      <c r="B92" s="14">
        <v>31.518947000000001</v>
      </c>
      <c r="C92" s="14">
        <v>117.752078</v>
      </c>
      <c r="D92" s="39">
        <v>44218</v>
      </c>
      <c r="E92" s="14" t="s">
        <v>53</v>
      </c>
      <c r="F92" s="14" t="s">
        <v>74</v>
      </c>
      <c r="G92" s="38" t="s">
        <v>499</v>
      </c>
      <c r="H92" s="15"/>
    </row>
    <row r="93" spans="1:8" ht="15.75" customHeight="1">
      <c r="A93" s="38" t="s">
        <v>173</v>
      </c>
      <c r="B93" s="14">
        <v>33.099215000000001</v>
      </c>
      <c r="C93" s="14">
        <v>106.992661</v>
      </c>
      <c r="D93" s="39">
        <v>44218</v>
      </c>
      <c r="E93" s="14" t="s">
        <v>7</v>
      </c>
      <c r="F93" s="14" t="s">
        <v>74</v>
      </c>
      <c r="G93" s="26" t="s">
        <v>501</v>
      </c>
      <c r="H93" s="15"/>
    </row>
    <row r="94" spans="1:8" ht="15.75" customHeight="1">
      <c r="A94" s="38" t="s">
        <v>174</v>
      </c>
      <c r="B94" s="14">
        <v>36.087736</v>
      </c>
      <c r="C94" s="14">
        <v>114.068821</v>
      </c>
      <c r="D94" s="39">
        <v>44218</v>
      </c>
      <c r="E94" s="14" t="s">
        <v>7</v>
      </c>
      <c r="F94" s="14" t="s">
        <v>74</v>
      </c>
      <c r="G94" s="26" t="s">
        <v>502</v>
      </c>
      <c r="H94" s="15"/>
    </row>
    <row r="95" spans="1:8" ht="15.75" customHeight="1">
      <c r="A95" s="38" t="s">
        <v>175</v>
      </c>
      <c r="B95" s="14">
        <v>36.759877000000003</v>
      </c>
      <c r="C95" s="14">
        <v>118.40628</v>
      </c>
      <c r="D95" s="39">
        <v>44218</v>
      </c>
      <c r="E95" s="14" t="s">
        <v>7</v>
      </c>
      <c r="F95" s="14" t="s">
        <v>74</v>
      </c>
      <c r="G95" s="26" t="s">
        <v>503</v>
      </c>
      <c r="H95" s="48"/>
    </row>
    <row r="96" spans="1:8" ht="15.75" customHeight="1">
      <c r="A96" s="38" t="s">
        <v>176</v>
      </c>
      <c r="B96" s="14">
        <v>26.603677999999999</v>
      </c>
      <c r="C96" s="14">
        <v>111.471374</v>
      </c>
      <c r="D96" s="39">
        <v>44224</v>
      </c>
      <c r="E96" s="14" t="s">
        <v>24</v>
      </c>
      <c r="F96" s="14" t="s">
        <v>74</v>
      </c>
      <c r="G96" s="26" t="s">
        <v>504</v>
      </c>
      <c r="H96" s="15"/>
    </row>
    <row r="97" spans="1:8" ht="15.75" customHeight="1">
      <c r="A97" s="38" t="s">
        <v>99</v>
      </c>
      <c r="B97" s="14">
        <v>4.0689568659999997</v>
      </c>
      <c r="C97" s="14">
        <v>9.6990825740000002</v>
      </c>
      <c r="D97" s="39">
        <v>44221</v>
      </c>
      <c r="E97" s="14" t="s">
        <v>36</v>
      </c>
      <c r="F97" s="14" t="s">
        <v>74</v>
      </c>
      <c r="G97" s="26" t="s">
        <v>451</v>
      </c>
      <c r="H97" s="15"/>
    </row>
    <row r="98" spans="1:8" ht="15.75" customHeight="1">
      <c r="A98" s="38" t="s">
        <v>177</v>
      </c>
      <c r="B98" s="14">
        <v>-4.1553399999999998</v>
      </c>
      <c r="C98" s="14">
        <v>13.545242999999999</v>
      </c>
      <c r="D98" s="39">
        <v>44221</v>
      </c>
      <c r="E98" s="14" t="s">
        <v>30</v>
      </c>
      <c r="F98" s="14" t="s">
        <v>505</v>
      </c>
      <c r="G98" s="26" t="s">
        <v>506</v>
      </c>
      <c r="H98" s="15"/>
    </row>
    <row r="99" spans="1:8" ht="15.75" customHeight="1">
      <c r="A99" s="38" t="s">
        <v>178</v>
      </c>
      <c r="B99" s="14">
        <v>10.199790999999999</v>
      </c>
      <c r="C99" s="14">
        <v>-85.182032000000007</v>
      </c>
      <c r="D99" s="39">
        <v>44234</v>
      </c>
      <c r="E99" s="14" t="s">
        <v>51</v>
      </c>
      <c r="F99" s="14" t="s">
        <v>74</v>
      </c>
      <c r="G99" s="38" t="s">
        <v>448</v>
      </c>
      <c r="H99" s="15"/>
    </row>
    <row r="100" spans="1:8" ht="15.75" customHeight="1">
      <c r="A100" s="38" t="s">
        <v>179</v>
      </c>
      <c r="B100" s="14">
        <v>35.324213</v>
      </c>
      <c r="C100" s="14">
        <v>34.006431999999997</v>
      </c>
      <c r="D100" s="39">
        <v>44218</v>
      </c>
      <c r="E100" s="14" t="s">
        <v>7</v>
      </c>
      <c r="F100" s="14" t="s">
        <v>74</v>
      </c>
      <c r="G100" s="26" t="s">
        <v>507</v>
      </c>
      <c r="H100" s="15"/>
    </row>
    <row r="101" spans="1:8" ht="15.75" customHeight="1">
      <c r="A101" s="38" t="s">
        <v>180</v>
      </c>
      <c r="B101" s="14">
        <v>49.558912999999997</v>
      </c>
      <c r="C101" s="14">
        <v>17.766342000000002</v>
      </c>
      <c r="D101" s="39">
        <v>44218</v>
      </c>
      <c r="E101" s="14" t="s">
        <v>7</v>
      </c>
      <c r="F101" s="14" t="s">
        <v>74</v>
      </c>
      <c r="G101" s="26" t="s">
        <v>508</v>
      </c>
      <c r="H101" s="15"/>
    </row>
    <row r="102" spans="1:8" ht="15.75" customHeight="1">
      <c r="A102" s="38" t="s">
        <v>188</v>
      </c>
      <c r="B102" s="14">
        <v>50.520752000000002</v>
      </c>
      <c r="C102" s="14">
        <v>6.5602660000000004</v>
      </c>
      <c r="D102" s="39">
        <v>44216</v>
      </c>
      <c r="E102" s="14" t="s">
        <v>7</v>
      </c>
      <c r="F102" s="14" t="s">
        <v>74</v>
      </c>
      <c r="G102" s="26" t="s">
        <v>509</v>
      </c>
      <c r="H102" s="15"/>
    </row>
    <row r="103" spans="1:8" ht="15.75" customHeight="1">
      <c r="A103" s="38" t="s">
        <v>189</v>
      </c>
      <c r="B103" s="14">
        <v>51.270124000000003</v>
      </c>
      <c r="C103" s="14">
        <v>11.660638000000001</v>
      </c>
      <c r="D103" s="39">
        <v>44216</v>
      </c>
      <c r="E103" s="14" t="s">
        <v>7</v>
      </c>
      <c r="F103" s="14" t="s">
        <v>74</v>
      </c>
      <c r="G103" s="26" t="s">
        <v>510</v>
      </c>
      <c r="H103" s="15"/>
    </row>
    <row r="104" spans="1:8" ht="15.75" customHeight="1">
      <c r="A104" s="38" t="s">
        <v>181</v>
      </c>
      <c r="B104" s="14">
        <v>18.506193</v>
      </c>
      <c r="C104" s="14">
        <v>-69.339804999999998</v>
      </c>
      <c r="D104" s="39">
        <v>44217</v>
      </c>
      <c r="E104" s="14" t="s">
        <v>46</v>
      </c>
      <c r="F104" s="14" t="s">
        <v>90</v>
      </c>
      <c r="G104" s="26" t="s">
        <v>511</v>
      </c>
      <c r="H104" s="42" t="s">
        <v>512</v>
      </c>
    </row>
    <row r="105" spans="1:8" ht="15.75" customHeight="1">
      <c r="A105" s="38" t="s">
        <v>75</v>
      </c>
      <c r="B105" s="14">
        <v>35.096288000000001</v>
      </c>
      <c r="C105" s="14">
        <v>5.6467429999999998</v>
      </c>
      <c r="D105" s="39">
        <v>44216</v>
      </c>
      <c r="E105" s="14" t="s">
        <v>53</v>
      </c>
      <c r="F105" s="14" t="s">
        <v>74</v>
      </c>
      <c r="G105" s="26" t="s">
        <v>438</v>
      </c>
      <c r="H105" s="15"/>
    </row>
    <row r="106" spans="1:8" ht="15.75" customHeight="1">
      <c r="A106" s="38" t="s">
        <v>76</v>
      </c>
      <c r="B106" s="14">
        <v>35.532648999999999</v>
      </c>
      <c r="C106" s="14">
        <v>-0.27516000000000002</v>
      </c>
      <c r="D106" s="39">
        <v>44216</v>
      </c>
      <c r="E106" s="14" t="s">
        <v>44</v>
      </c>
      <c r="F106" s="14" t="s">
        <v>74</v>
      </c>
      <c r="G106" s="26" t="s">
        <v>484</v>
      </c>
      <c r="H106" s="15"/>
    </row>
    <row r="107" spans="1:8" ht="15.75" customHeight="1">
      <c r="A107" s="38" t="s">
        <v>77</v>
      </c>
      <c r="B107" s="14">
        <v>35.877318000000002</v>
      </c>
      <c r="C107" s="14">
        <v>4.4459010000000001</v>
      </c>
      <c r="D107" s="39">
        <v>44216</v>
      </c>
      <c r="E107" s="14" t="s">
        <v>44</v>
      </c>
      <c r="F107" s="14" t="s">
        <v>74</v>
      </c>
      <c r="G107" s="26" t="s">
        <v>487</v>
      </c>
      <c r="H107" s="15"/>
    </row>
    <row r="108" spans="1:8" ht="15.75" customHeight="1">
      <c r="A108" s="38" t="s">
        <v>182</v>
      </c>
      <c r="B108" s="14">
        <v>30.881107</v>
      </c>
      <c r="C108" s="14">
        <v>29.465164999999999</v>
      </c>
      <c r="D108" s="39">
        <v>44218</v>
      </c>
      <c r="E108" s="14" t="s">
        <v>7</v>
      </c>
      <c r="F108" s="14" t="s">
        <v>74</v>
      </c>
      <c r="G108" s="26" t="s">
        <v>510</v>
      </c>
      <c r="H108" s="15"/>
    </row>
    <row r="109" spans="1:8" ht="15.75" customHeight="1">
      <c r="A109" s="38" t="s">
        <v>183</v>
      </c>
      <c r="B109" s="14">
        <v>30.724086</v>
      </c>
      <c r="C109" s="14">
        <v>33.772928999999998</v>
      </c>
      <c r="D109" s="39">
        <v>44218</v>
      </c>
      <c r="E109" s="14" t="s">
        <v>7</v>
      </c>
      <c r="F109" s="14" t="s">
        <v>74</v>
      </c>
      <c r="G109" s="26" t="s">
        <v>513</v>
      </c>
      <c r="H109" s="15"/>
    </row>
    <row r="110" spans="1:8" ht="15.75" customHeight="1">
      <c r="A110" s="38" t="s">
        <v>184</v>
      </c>
      <c r="B110" s="14">
        <v>29.12715</v>
      </c>
      <c r="C110" s="14">
        <v>31.268795999999998</v>
      </c>
      <c r="D110" s="39">
        <v>44234</v>
      </c>
      <c r="E110" s="14" t="s">
        <v>51</v>
      </c>
      <c r="F110" s="14" t="s">
        <v>74</v>
      </c>
      <c r="G110" s="38" t="s">
        <v>448</v>
      </c>
      <c r="H110" s="15"/>
    </row>
    <row r="111" spans="1:8" ht="15.75" customHeight="1">
      <c r="A111" s="38" t="s">
        <v>329</v>
      </c>
      <c r="B111" s="14">
        <v>37.276257000000001</v>
      </c>
      <c r="C111" s="14">
        <v>-5.9927229999999998</v>
      </c>
      <c r="D111" s="40">
        <v>44217</v>
      </c>
      <c r="E111" s="14" t="s">
        <v>18</v>
      </c>
      <c r="F111" s="14" t="s">
        <v>74</v>
      </c>
      <c r="G111" s="26" t="s">
        <v>514</v>
      </c>
      <c r="H111" s="15"/>
    </row>
    <row r="112" spans="1:8" ht="15.75" customHeight="1">
      <c r="A112" s="38" t="s">
        <v>330</v>
      </c>
      <c r="B112" s="14">
        <v>38.209845999999999</v>
      </c>
      <c r="C112" s="14">
        <v>-1.008607</v>
      </c>
      <c r="D112" s="40">
        <v>44217</v>
      </c>
      <c r="E112" s="14" t="s">
        <v>18</v>
      </c>
      <c r="F112" s="14" t="s">
        <v>74</v>
      </c>
      <c r="G112" s="26" t="s">
        <v>514</v>
      </c>
      <c r="H112" s="15"/>
    </row>
    <row r="113" spans="1:8" ht="15.75" customHeight="1">
      <c r="A113" s="38" t="s">
        <v>331</v>
      </c>
      <c r="B113" s="14">
        <v>37.359735999999998</v>
      </c>
      <c r="C113" s="14">
        <v>-5.865094</v>
      </c>
      <c r="D113" s="40">
        <v>44217</v>
      </c>
      <c r="E113" s="14" t="s">
        <v>18</v>
      </c>
      <c r="F113" s="14" t="s">
        <v>74</v>
      </c>
      <c r="G113" s="26" t="s">
        <v>515</v>
      </c>
      <c r="H113" s="15"/>
    </row>
    <row r="114" spans="1:8" ht="15.75" customHeight="1">
      <c r="A114" s="38" t="s">
        <v>332</v>
      </c>
      <c r="B114" s="14">
        <v>40.244961000000004</v>
      </c>
      <c r="C114" s="14">
        <v>-3.4744410000000001</v>
      </c>
      <c r="D114" s="40">
        <v>44218</v>
      </c>
      <c r="E114" s="14" t="s">
        <v>20</v>
      </c>
      <c r="F114" s="14" t="s">
        <v>74</v>
      </c>
      <c r="G114" s="26" t="s">
        <v>516</v>
      </c>
      <c r="H114" s="15"/>
    </row>
    <row r="115" spans="1:8" ht="15.75" customHeight="1">
      <c r="A115" s="38" t="s">
        <v>333</v>
      </c>
      <c r="B115" s="14">
        <v>41.316271</v>
      </c>
      <c r="C115" s="14">
        <v>1.7299979999999999</v>
      </c>
      <c r="D115" s="40">
        <v>44221</v>
      </c>
      <c r="E115" s="14" t="s">
        <v>62</v>
      </c>
      <c r="F115" s="14" t="s">
        <v>94</v>
      </c>
      <c r="G115" s="26" t="s">
        <v>517</v>
      </c>
      <c r="H115" s="15"/>
    </row>
    <row r="116" spans="1:8" ht="15.75" customHeight="1">
      <c r="A116" s="38" t="s">
        <v>334</v>
      </c>
      <c r="B116" s="14">
        <v>41.941676000000001</v>
      </c>
      <c r="C116" s="14">
        <v>-4.4658699999999998</v>
      </c>
      <c r="D116" s="40">
        <v>44218</v>
      </c>
      <c r="E116" s="14" t="s">
        <v>20</v>
      </c>
      <c r="F116" s="14" t="s">
        <v>90</v>
      </c>
      <c r="G116" s="26" t="s">
        <v>518</v>
      </c>
      <c r="H116" s="15"/>
    </row>
    <row r="117" spans="1:8" ht="15.75" customHeight="1">
      <c r="A117" s="38" t="s">
        <v>335</v>
      </c>
      <c r="B117" s="14">
        <v>42.874825000000001</v>
      </c>
      <c r="C117" s="14">
        <v>-4.1597799999999996</v>
      </c>
      <c r="D117" s="40">
        <v>44218</v>
      </c>
      <c r="E117" s="14" t="s">
        <v>20</v>
      </c>
      <c r="F117" s="14" t="s">
        <v>74</v>
      </c>
      <c r="G117" s="26" t="s">
        <v>519</v>
      </c>
      <c r="H117" s="15"/>
    </row>
    <row r="118" spans="1:8" ht="15.75" customHeight="1">
      <c r="A118" s="38" t="s">
        <v>336</v>
      </c>
      <c r="B118" s="14">
        <v>42.882983000000003</v>
      </c>
      <c r="C118" s="14">
        <v>-2.1901869999999999</v>
      </c>
      <c r="D118" s="40">
        <v>44218</v>
      </c>
      <c r="E118" s="14" t="s">
        <v>20</v>
      </c>
      <c r="F118" s="14" t="s">
        <v>74</v>
      </c>
      <c r="G118" s="26" t="s">
        <v>519</v>
      </c>
      <c r="H118" s="15"/>
    </row>
    <row r="119" spans="1:8" ht="15.75" customHeight="1">
      <c r="A119" s="38" t="s">
        <v>337</v>
      </c>
      <c r="B119" s="14">
        <v>41.510001000000003</v>
      </c>
      <c r="C119" s="14">
        <v>0.891293</v>
      </c>
      <c r="D119" s="39">
        <v>44221</v>
      </c>
      <c r="E119" s="14" t="s">
        <v>62</v>
      </c>
      <c r="F119" s="14" t="s">
        <v>94</v>
      </c>
      <c r="G119" s="26" t="s">
        <v>517</v>
      </c>
      <c r="H119" s="15"/>
    </row>
    <row r="120" spans="1:8" ht="15.75" customHeight="1">
      <c r="A120" s="38" t="s">
        <v>186</v>
      </c>
      <c r="B120" s="14">
        <v>9.4217200000000005</v>
      </c>
      <c r="C120" s="14">
        <v>38.341658000000002</v>
      </c>
      <c r="D120" s="39">
        <v>44216</v>
      </c>
      <c r="E120" s="14" t="s">
        <v>7</v>
      </c>
      <c r="F120" s="14" t="s">
        <v>74</v>
      </c>
      <c r="G120" s="26" t="s">
        <v>520</v>
      </c>
      <c r="H120" s="15"/>
    </row>
    <row r="121" spans="1:8" ht="15.75" customHeight="1">
      <c r="A121" s="38" t="s">
        <v>187</v>
      </c>
      <c r="B121" s="14">
        <v>48.980311999999998</v>
      </c>
      <c r="C121" s="14">
        <v>1.8201369999999999</v>
      </c>
      <c r="D121" s="39">
        <v>44216</v>
      </c>
      <c r="E121" s="14" t="s">
        <v>7</v>
      </c>
      <c r="F121" s="14" t="s">
        <v>74</v>
      </c>
      <c r="G121" s="26" t="s">
        <v>521</v>
      </c>
      <c r="H121" s="15"/>
    </row>
    <row r="122" spans="1:8" ht="15.75" customHeight="1">
      <c r="A122" s="38" t="s">
        <v>190</v>
      </c>
      <c r="B122" s="14">
        <v>5.6219910000000004</v>
      </c>
      <c r="C122" s="14">
        <v>-1.4344000000000001E-2</v>
      </c>
      <c r="D122" s="39">
        <v>44216</v>
      </c>
      <c r="E122" s="14" t="s">
        <v>7</v>
      </c>
      <c r="F122" s="14" t="s">
        <v>74</v>
      </c>
      <c r="G122" s="26" t="s">
        <v>507</v>
      </c>
      <c r="H122" s="15"/>
    </row>
    <row r="123" spans="1:8" ht="15.75" customHeight="1">
      <c r="A123" s="38" t="s">
        <v>191</v>
      </c>
      <c r="B123" s="14">
        <v>13.969258</v>
      </c>
      <c r="C123" s="14">
        <v>-90.794927000000001</v>
      </c>
      <c r="D123" s="39">
        <v>44216</v>
      </c>
      <c r="E123" s="14" t="s">
        <v>7</v>
      </c>
      <c r="F123" s="14" t="s">
        <v>74</v>
      </c>
      <c r="G123" s="26" t="s">
        <v>507</v>
      </c>
      <c r="H123" s="15"/>
    </row>
    <row r="124" spans="1:8" ht="15.75" customHeight="1">
      <c r="A124" s="38" t="s">
        <v>192</v>
      </c>
      <c r="B124" s="14">
        <v>20.928243999999999</v>
      </c>
      <c r="C124" s="14">
        <v>78.922224</v>
      </c>
      <c r="D124" s="39">
        <v>44216</v>
      </c>
      <c r="E124" s="14" t="s">
        <v>7</v>
      </c>
      <c r="F124" s="14" t="s">
        <v>74</v>
      </c>
      <c r="G124" s="26" t="s">
        <v>507</v>
      </c>
      <c r="H124" s="15"/>
    </row>
    <row r="125" spans="1:8" ht="15.75" customHeight="1">
      <c r="A125" s="38" t="s">
        <v>193</v>
      </c>
      <c r="B125" s="14">
        <v>23.562013</v>
      </c>
      <c r="C125" s="14">
        <v>87.233540000000005</v>
      </c>
      <c r="D125" s="39">
        <v>44216</v>
      </c>
      <c r="E125" s="14" t="s">
        <v>7</v>
      </c>
      <c r="F125" s="14" t="s">
        <v>74</v>
      </c>
      <c r="G125" s="26" t="s">
        <v>522</v>
      </c>
      <c r="H125" s="15"/>
    </row>
    <row r="126" spans="1:8" ht="15.75" customHeight="1">
      <c r="A126" s="38" t="s">
        <v>194</v>
      </c>
      <c r="B126" s="14">
        <v>24.254954999999999</v>
      </c>
      <c r="C126" s="14">
        <v>80.797653999999994</v>
      </c>
      <c r="D126" s="39">
        <v>44217</v>
      </c>
      <c r="E126" s="14" t="s">
        <v>10</v>
      </c>
      <c r="F126" s="14" t="s">
        <v>74</v>
      </c>
      <c r="G126" s="26" t="s">
        <v>523</v>
      </c>
      <c r="H126" s="15"/>
    </row>
    <row r="127" spans="1:8" ht="15.75" customHeight="1">
      <c r="A127" s="38" t="s">
        <v>195</v>
      </c>
      <c r="B127" s="14">
        <v>24.595585</v>
      </c>
      <c r="C127" s="14">
        <v>80.858323999999996</v>
      </c>
      <c r="D127" s="39">
        <v>44217</v>
      </c>
      <c r="E127" s="14" t="s">
        <v>10</v>
      </c>
      <c r="F127" s="14" t="s">
        <v>74</v>
      </c>
      <c r="G127" s="26" t="s">
        <v>524</v>
      </c>
      <c r="H127" s="15"/>
    </row>
    <row r="128" spans="1:8" ht="15.75" customHeight="1">
      <c r="A128" s="38" t="s">
        <v>196</v>
      </c>
      <c r="B128" s="14">
        <v>24.930921000000001</v>
      </c>
      <c r="C128" s="14">
        <v>74.634163999999998</v>
      </c>
      <c r="D128" s="39">
        <v>44217</v>
      </c>
      <c r="E128" s="14" t="s">
        <v>7</v>
      </c>
      <c r="F128" s="14" t="s">
        <v>74</v>
      </c>
      <c r="G128" s="26" t="s">
        <v>525</v>
      </c>
      <c r="H128" s="15"/>
    </row>
    <row r="129" spans="1:8" ht="15.75" customHeight="1">
      <c r="A129" s="38" t="s">
        <v>197</v>
      </c>
      <c r="B129" s="14">
        <v>26.253458999999999</v>
      </c>
      <c r="C129" s="14">
        <v>81.250947999999994</v>
      </c>
      <c r="D129" s="39">
        <v>44217</v>
      </c>
      <c r="E129" s="14" t="s">
        <v>7</v>
      </c>
      <c r="F129" s="14" t="s">
        <v>74</v>
      </c>
      <c r="G129" s="26" t="s">
        <v>507</v>
      </c>
      <c r="H129" s="15"/>
    </row>
    <row r="130" spans="1:8" ht="15.75" customHeight="1">
      <c r="A130" s="38" t="s">
        <v>198</v>
      </c>
      <c r="B130" s="14">
        <v>26.404843</v>
      </c>
      <c r="C130" s="14">
        <v>81.130322000000007</v>
      </c>
      <c r="D130" s="39">
        <v>44217</v>
      </c>
      <c r="E130" s="14" t="s">
        <v>7</v>
      </c>
      <c r="F130" s="14" t="s">
        <v>74</v>
      </c>
      <c r="G130" s="26" t="s">
        <v>507</v>
      </c>
      <c r="H130" s="15"/>
    </row>
    <row r="131" spans="1:8" ht="15.75" customHeight="1">
      <c r="A131" s="38" t="s">
        <v>199</v>
      </c>
      <c r="B131" s="14">
        <v>19.724394</v>
      </c>
      <c r="C131" s="14">
        <v>79.176074999999997</v>
      </c>
      <c r="D131" s="39">
        <v>44221</v>
      </c>
      <c r="E131" s="14" t="s">
        <v>40</v>
      </c>
      <c r="F131" s="14" t="s">
        <v>74</v>
      </c>
      <c r="G131" s="26" t="s">
        <v>526</v>
      </c>
      <c r="H131" s="15"/>
    </row>
    <row r="132" spans="1:8" ht="15.75" customHeight="1">
      <c r="A132" s="38" t="s">
        <v>200</v>
      </c>
      <c r="B132" s="14">
        <v>21.497474</v>
      </c>
      <c r="C132" s="14">
        <v>81.782790000000006</v>
      </c>
      <c r="D132" s="39">
        <v>44217</v>
      </c>
      <c r="E132" s="14" t="s">
        <v>7</v>
      </c>
      <c r="F132" s="14" t="s">
        <v>74</v>
      </c>
      <c r="G132" s="26" t="s">
        <v>527</v>
      </c>
      <c r="H132" s="15"/>
    </row>
    <row r="133" spans="1:8" ht="15.75" customHeight="1">
      <c r="A133" s="38" t="s">
        <v>201</v>
      </c>
      <c r="B133" s="14">
        <v>24.202643999999999</v>
      </c>
      <c r="C133" s="14">
        <v>80.799867000000006</v>
      </c>
      <c r="D133" s="39">
        <v>44217</v>
      </c>
      <c r="E133" s="14" t="s">
        <v>7</v>
      </c>
      <c r="F133" s="14" t="s">
        <v>74</v>
      </c>
      <c r="G133" s="26" t="s">
        <v>528</v>
      </c>
      <c r="H133" s="15"/>
    </row>
    <row r="134" spans="1:8" ht="15.75" customHeight="1">
      <c r="A134" s="38" t="s">
        <v>202</v>
      </c>
      <c r="B134" s="14">
        <v>24.388462000000001</v>
      </c>
      <c r="C134" s="14">
        <v>88.083236999999997</v>
      </c>
      <c r="D134" s="39">
        <v>44221</v>
      </c>
      <c r="E134" s="14" t="s">
        <v>7</v>
      </c>
      <c r="F134" s="14" t="s">
        <v>74</v>
      </c>
      <c r="G134" s="26" t="s">
        <v>529</v>
      </c>
      <c r="H134" s="15"/>
    </row>
    <row r="135" spans="1:8" ht="15.75" customHeight="1">
      <c r="A135" s="38" t="s">
        <v>203</v>
      </c>
      <c r="B135" s="14">
        <v>10.712664</v>
      </c>
      <c r="C135" s="14">
        <v>78.093190000000007</v>
      </c>
      <c r="D135" s="39">
        <v>44217</v>
      </c>
      <c r="E135" s="14" t="s">
        <v>7</v>
      </c>
      <c r="F135" s="14" t="s">
        <v>74</v>
      </c>
      <c r="G135" s="26" t="s">
        <v>530</v>
      </c>
      <c r="H135" s="15"/>
    </row>
    <row r="136" spans="1:8" ht="15.75" customHeight="1">
      <c r="A136" s="38" t="s">
        <v>204</v>
      </c>
      <c r="B136" s="14">
        <v>10.937116</v>
      </c>
      <c r="C136" s="14">
        <v>78.152888000000004</v>
      </c>
      <c r="D136" s="39">
        <v>44217</v>
      </c>
      <c r="E136" s="14" t="s">
        <v>7</v>
      </c>
      <c r="F136" s="14" t="s">
        <v>74</v>
      </c>
      <c r="G136" s="26" t="s">
        <v>531</v>
      </c>
      <c r="H136" s="15"/>
    </row>
    <row r="137" spans="1:8" ht="15.75" customHeight="1">
      <c r="A137" s="38" t="s">
        <v>205</v>
      </c>
      <c r="B137" s="14">
        <v>13.260661000000001</v>
      </c>
      <c r="C137" s="14">
        <v>80.306353999999999</v>
      </c>
      <c r="D137" s="39">
        <v>44217</v>
      </c>
      <c r="E137" s="14" t="s">
        <v>7</v>
      </c>
      <c r="F137" s="14" t="s">
        <v>74</v>
      </c>
      <c r="G137" s="26" t="s">
        <v>507</v>
      </c>
      <c r="H137" s="15"/>
    </row>
    <row r="138" spans="1:8" ht="15.75" customHeight="1">
      <c r="A138" s="38" t="s">
        <v>206</v>
      </c>
      <c r="B138" s="14">
        <v>14.60521</v>
      </c>
      <c r="C138" s="14">
        <v>78.522478000000007</v>
      </c>
      <c r="D138" s="39">
        <v>44217</v>
      </c>
      <c r="E138" s="14" t="s">
        <v>7</v>
      </c>
      <c r="F138" s="14" t="s">
        <v>74</v>
      </c>
      <c r="G138" s="26" t="s">
        <v>531</v>
      </c>
      <c r="H138" s="15"/>
    </row>
    <row r="139" spans="1:8" ht="15.75" customHeight="1">
      <c r="A139" s="38" t="s">
        <v>207</v>
      </c>
      <c r="B139" s="14">
        <v>17.540668</v>
      </c>
      <c r="C139" s="14">
        <v>76.034869</v>
      </c>
      <c r="D139" s="39">
        <v>44217</v>
      </c>
      <c r="E139" s="14" t="s">
        <v>7</v>
      </c>
      <c r="F139" s="14" t="s">
        <v>74</v>
      </c>
      <c r="G139" s="26" t="s">
        <v>507</v>
      </c>
      <c r="H139" s="15"/>
    </row>
    <row r="140" spans="1:8" ht="15.75" customHeight="1">
      <c r="A140" s="38" t="s">
        <v>208</v>
      </c>
      <c r="B140" s="14">
        <v>8.7888500000000001</v>
      </c>
      <c r="C140" s="14">
        <v>77.730918000000003</v>
      </c>
      <c r="D140" s="39">
        <v>44217</v>
      </c>
      <c r="E140" s="14" t="s">
        <v>7</v>
      </c>
      <c r="F140" s="14" t="s">
        <v>74</v>
      </c>
      <c r="G140" s="26" t="s">
        <v>531</v>
      </c>
      <c r="H140" s="15"/>
    </row>
    <row r="141" spans="1:8" ht="15.75" customHeight="1">
      <c r="A141" s="38" t="s">
        <v>209</v>
      </c>
      <c r="B141" s="14">
        <v>11.357619</v>
      </c>
      <c r="C141" s="14">
        <v>79.223044999999999</v>
      </c>
      <c r="D141" s="39">
        <v>44217</v>
      </c>
      <c r="E141" s="14" t="s">
        <v>7</v>
      </c>
      <c r="F141" s="14" t="s">
        <v>74</v>
      </c>
      <c r="G141" s="26" t="s">
        <v>532</v>
      </c>
      <c r="H141" s="15"/>
    </row>
    <row r="142" spans="1:8" ht="15.75" customHeight="1">
      <c r="A142" s="38" t="s">
        <v>210</v>
      </c>
      <c r="B142" s="14">
        <v>11.454468</v>
      </c>
      <c r="C142" s="14">
        <v>77.828686000000005</v>
      </c>
      <c r="D142" s="39">
        <v>44217</v>
      </c>
      <c r="E142" s="14" t="s">
        <v>7</v>
      </c>
      <c r="F142" s="14" t="s">
        <v>74</v>
      </c>
      <c r="G142" s="26" t="s">
        <v>489</v>
      </c>
      <c r="H142" s="15"/>
    </row>
    <row r="143" spans="1:8" ht="15.75" customHeight="1">
      <c r="A143" s="38" t="s">
        <v>211</v>
      </c>
      <c r="B143" s="14">
        <v>13.241161</v>
      </c>
      <c r="C143" s="14">
        <v>80.291686999999996</v>
      </c>
      <c r="D143" s="39">
        <v>44217</v>
      </c>
      <c r="E143" s="14" t="s">
        <v>7</v>
      </c>
      <c r="F143" s="14" t="s">
        <v>74</v>
      </c>
      <c r="G143" s="26" t="s">
        <v>507</v>
      </c>
      <c r="H143" s="15"/>
    </row>
    <row r="144" spans="1:8" ht="15.75" customHeight="1">
      <c r="A144" s="38" t="s">
        <v>212</v>
      </c>
      <c r="B144" s="14">
        <v>14.642946999999999</v>
      </c>
      <c r="C144" s="14">
        <v>78.528902000000002</v>
      </c>
      <c r="D144" s="39">
        <v>44217</v>
      </c>
      <c r="E144" s="14" t="s">
        <v>7</v>
      </c>
      <c r="F144" s="14" t="s">
        <v>90</v>
      </c>
      <c r="G144" s="26" t="s">
        <v>533</v>
      </c>
      <c r="H144" s="15"/>
    </row>
    <row r="145" spans="1:8" ht="15.75" customHeight="1">
      <c r="A145" s="38" t="s">
        <v>213</v>
      </c>
      <c r="B145" s="14">
        <v>14.665692999999999</v>
      </c>
      <c r="C145" s="14">
        <v>78.457835000000003</v>
      </c>
      <c r="D145" s="39">
        <v>44217</v>
      </c>
      <c r="E145" s="14" t="s">
        <v>7</v>
      </c>
      <c r="F145" s="14" t="s">
        <v>74</v>
      </c>
      <c r="G145" s="26" t="s">
        <v>531</v>
      </c>
      <c r="H145" s="15"/>
    </row>
    <row r="146" spans="1:8" ht="15.75" customHeight="1">
      <c r="A146" s="38" t="s">
        <v>214</v>
      </c>
      <c r="B146" s="14">
        <v>16.696363000000002</v>
      </c>
      <c r="C146" s="14">
        <v>79.648627000000005</v>
      </c>
      <c r="D146" s="39">
        <v>44218</v>
      </c>
      <c r="E146" s="14" t="s">
        <v>46</v>
      </c>
      <c r="F146" s="14" t="s">
        <v>74</v>
      </c>
      <c r="G146" s="27" t="s">
        <v>447</v>
      </c>
      <c r="H146" s="42" t="s">
        <v>534</v>
      </c>
    </row>
    <row r="147" spans="1:8" ht="15.75" customHeight="1">
      <c r="A147" s="38" t="s">
        <v>215</v>
      </c>
      <c r="B147" s="14">
        <v>17.308164999999999</v>
      </c>
      <c r="C147" s="14">
        <v>77.474323999999996</v>
      </c>
      <c r="D147" s="39">
        <v>44217</v>
      </c>
      <c r="E147" s="14" t="s">
        <v>7</v>
      </c>
      <c r="F147" s="14" t="s">
        <v>74</v>
      </c>
      <c r="G147" s="26" t="s">
        <v>531</v>
      </c>
      <c r="H147" s="15"/>
    </row>
    <row r="148" spans="1:8" ht="15.75" customHeight="1">
      <c r="A148" s="38" t="s">
        <v>216</v>
      </c>
      <c r="B148" s="14">
        <v>18.861882999999999</v>
      </c>
      <c r="C148" s="14">
        <v>76.542924999999997</v>
      </c>
      <c r="D148" s="39">
        <v>44217</v>
      </c>
      <c r="E148" s="14" t="s">
        <v>7</v>
      </c>
      <c r="F148" s="14" t="s">
        <v>74</v>
      </c>
      <c r="G148" s="26" t="s">
        <v>507</v>
      </c>
      <c r="H148" s="15"/>
    </row>
    <row r="149" spans="1:8" ht="15.75" customHeight="1">
      <c r="A149" s="38" t="s">
        <v>217</v>
      </c>
      <c r="B149" s="14">
        <v>23.603058999999998</v>
      </c>
      <c r="C149" s="14">
        <v>74.256034</v>
      </c>
      <c r="D149" s="39">
        <v>44217</v>
      </c>
      <c r="E149" s="14" t="s">
        <v>7</v>
      </c>
      <c r="F149" s="14" t="s">
        <v>74</v>
      </c>
      <c r="G149" s="26" t="s">
        <v>531</v>
      </c>
      <c r="H149" s="15"/>
    </row>
    <row r="150" spans="1:8" ht="15.75" customHeight="1">
      <c r="A150" s="38" t="s">
        <v>218</v>
      </c>
      <c r="B150" s="14">
        <v>15.179579</v>
      </c>
      <c r="C150" s="14">
        <v>76.700305999999998</v>
      </c>
      <c r="D150" s="39">
        <v>44217</v>
      </c>
      <c r="E150" s="14" t="s">
        <v>7</v>
      </c>
      <c r="F150" s="14" t="s">
        <v>74</v>
      </c>
      <c r="G150" s="26" t="s">
        <v>507</v>
      </c>
      <c r="H150" s="15"/>
    </row>
    <row r="151" spans="1:8" ht="15.75" customHeight="1">
      <c r="A151" s="38" t="s">
        <v>219</v>
      </c>
      <c r="B151" s="14">
        <v>15.686282</v>
      </c>
      <c r="C151" s="14">
        <v>78.458990999999997</v>
      </c>
      <c r="D151" s="39">
        <v>44218</v>
      </c>
      <c r="E151" s="14" t="s">
        <v>12</v>
      </c>
      <c r="F151" s="14" t="s">
        <v>74</v>
      </c>
      <c r="G151" s="15" t="s">
        <v>535</v>
      </c>
      <c r="H151" s="42" t="s">
        <v>536</v>
      </c>
    </row>
    <row r="152" spans="1:8" ht="15.75" customHeight="1">
      <c r="A152" s="38" t="s">
        <v>220</v>
      </c>
      <c r="B152" s="14">
        <v>18.682155000000002</v>
      </c>
      <c r="C152" s="14">
        <v>73.038030000000006</v>
      </c>
      <c r="D152" s="39">
        <v>44217</v>
      </c>
      <c r="E152" s="14" t="s">
        <v>7</v>
      </c>
      <c r="F152" s="14" t="s">
        <v>74</v>
      </c>
      <c r="G152" s="26" t="s">
        <v>507</v>
      </c>
      <c r="H152" s="15"/>
    </row>
    <row r="153" spans="1:8" ht="15.75" customHeight="1">
      <c r="A153" s="38" t="s">
        <v>221</v>
      </c>
      <c r="B153" s="14">
        <v>22.576170999999999</v>
      </c>
      <c r="C153" s="14">
        <v>87.309608999999995</v>
      </c>
      <c r="D153" s="39">
        <v>44217</v>
      </c>
      <c r="E153" s="14" t="s">
        <v>7</v>
      </c>
      <c r="F153" s="14" t="s">
        <v>74</v>
      </c>
      <c r="G153" s="26" t="s">
        <v>507</v>
      </c>
      <c r="H153" s="15"/>
    </row>
    <row r="154" spans="1:8" ht="15.75" customHeight="1">
      <c r="A154" s="38" t="s">
        <v>222</v>
      </c>
      <c r="B154" s="14">
        <v>9.7485289999999996</v>
      </c>
      <c r="C154" s="14">
        <v>76.362414000000001</v>
      </c>
      <c r="D154" s="39">
        <v>44218</v>
      </c>
      <c r="E154" s="14" t="s">
        <v>7</v>
      </c>
      <c r="F154" s="14" t="s">
        <v>74</v>
      </c>
      <c r="G154" s="26" t="s">
        <v>507</v>
      </c>
      <c r="H154" s="15"/>
    </row>
    <row r="155" spans="1:8" ht="15.75" customHeight="1">
      <c r="A155" s="38" t="s">
        <v>223</v>
      </c>
      <c r="B155" s="14">
        <v>10.848197000000001</v>
      </c>
      <c r="C155" s="14">
        <v>76.835789000000005</v>
      </c>
      <c r="D155" s="39">
        <v>44218</v>
      </c>
      <c r="E155" s="14" t="s">
        <v>7</v>
      </c>
      <c r="F155" s="14" t="s">
        <v>90</v>
      </c>
      <c r="G155" s="26" t="s">
        <v>537</v>
      </c>
      <c r="H155" s="15"/>
    </row>
    <row r="156" spans="1:8" ht="15.75" customHeight="1">
      <c r="A156" s="38" t="s">
        <v>224</v>
      </c>
      <c r="B156" s="14">
        <v>19.787466999999999</v>
      </c>
      <c r="C156" s="14">
        <v>79.064451000000005</v>
      </c>
      <c r="D156" s="39">
        <v>44218</v>
      </c>
      <c r="E156" s="14" t="s">
        <v>7</v>
      </c>
      <c r="F156" s="14" t="s">
        <v>74</v>
      </c>
      <c r="G156" s="26" t="s">
        <v>538</v>
      </c>
      <c r="H156" s="15"/>
    </row>
    <row r="157" spans="1:8" ht="15.75" customHeight="1">
      <c r="A157" s="38" t="s">
        <v>225</v>
      </c>
      <c r="B157" s="14">
        <v>14.27251</v>
      </c>
      <c r="C157" s="14">
        <v>80.115080000000006</v>
      </c>
      <c r="D157" s="39">
        <v>44218</v>
      </c>
      <c r="E157" s="14" t="s">
        <v>7</v>
      </c>
      <c r="F157" s="14" t="s">
        <v>74</v>
      </c>
      <c r="G157" s="26" t="s">
        <v>507</v>
      </c>
      <c r="H157" s="15"/>
    </row>
    <row r="158" spans="1:8" ht="15.75" customHeight="1">
      <c r="A158" s="38" t="s">
        <v>226</v>
      </c>
      <c r="B158" s="14">
        <v>14.951422000000001</v>
      </c>
      <c r="C158" s="14">
        <v>78.075823999999997</v>
      </c>
      <c r="D158" s="39">
        <v>44218</v>
      </c>
      <c r="E158" s="14" t="s">
        <v>7</v>
      </c>
      <c r="F158" s="14" t="s">
        <v>74</v>
      </c>
      <c r="G158" s="26" t="s">
        <v>539</v>
      </c>
      <c r="H158" s="15"/>
    </row>
    <row r="159" spans="1:8" ht="15.75" customHeight="1">
      <c r="A159" s="38" t="s">
        <v>227</v>
      </c>
      <c r="B159" s="14">
        <v>15.061605999999999</v>
      </c>
      <c r="C159" s="14">
        <v>77.950936999999996</v>
      </c>
      <c r="D159" s="39">
        <v>44218</v>
      </c>
      <c r="E159" s="14" t="s">
        <v>7</v>
      </c>
      <c r="F159" s="14" t="s">
        <v>74</v>
      </c>
      <c r="G159" s="26" t="s">
        <v>508</v>
      </c>
      <c r="H159" s="15"/>
    </row>
    <row r="160" spans="1:8" ht="15.75" customHeight="1">
      <c r="A160" s="38" t="s">
        <v>228</v>
      </c>
      <c r="B160" s="14">
        <v>16.718672000000002</v>
      </c>
      <c r="C160" s="14">
        <v>79.694800999999998</v>
      </c>
      <c r="D160" s="39">
        <v>44218</v>
      </c>
      <c r="E160" s="14" t="s">
        <v>7</v>
      </c>
      <c r="F160" s="14" t="s">
        <v>74</v>
      </c>
      <c r="G160" s="26" t="s">
        <v>508</v>
      </c>
      <c r="H160" s="15"/>
    </row>
    <row r="161" spans="1:8" ht="15.75" customHeight="1">
      <c r="A161" s="38" t="s">
        <v>229</v>
      </c>
      <c r="B161" s="14">
        <v>17.296071000000001</v>
      </c>
      <c r="C161" s="14">
        <v>77.504923000000005</v>
      </c>
      <c r="D161" s="39">
        <v>44218</v>
      </c>
      <c r="E161" s="14" t="s">
        <v>7</v>
      </c>
      <c r="F161" s="14" t="s">
        <v>74</v>
      </c>
      <c r="G161" s="26" t="s">
        <v>538</v>
      </c>
      <c r="H161" s="15"/>
    </row>
    <row r="162" spans="1:8" ht="15.75" customHeight="1">
      <c r="A162" s="38" t="s">
        <v>230</v>
      </c>
      <c r="B162" s="14">
        <v>18.473438000000002</v>
      </c>
      <c r="C162" s="14">
        <v>74.484301000000002</v>
      </c>
      <c r="D162" s="39">
        <v>44218</v>
      </c>
      <c r="E162" s="14" t="s">
        <v>7</v>
      </c>
      <c r="F162" s="14" t="s">
        <v>74</v>
      </c>
      <c r="G162" s="26" t="s">
        <v>507</v>
      </c>
      <c r="H162" s="15"/>
    </row>
    <row r="163" spans="1:8" ht="15.75" customHeight="1">
      <c r="A163" s="38" t="s">
        <v>231</v>
      </c>
      <c r="B163" s="14">
        <v>9.4557029999999997</v>
      </c>
      <c r="C163" s="14">
        <v>77.927796000000001</v>
      </c>
      <c r="D163" s="39">
        <v>44233</v>
      </c>
      <c r="E163" s="14" t="s">
        <v>62</v>
      </c>
      <c r="F163" s="14" t="s">
        <v>74</v>
      </c>
      <c r="G163" s="26" t="s">
        <v>460</v>
      </c>
      <c r="H163" s="15"/>
    </row>
    <row r="164" spans="1:8" ht="15.75" customHeight="1">
      <c r="A164" s="38" t="s">
        <v>232</v>
      </c>
      <c r="B164" s="14">
        <v>11.177106999999999</v>
      </c>
      <c r="C164" s="14">
        <v>79.089110000000005</v>
      </c>
      <c r="D164" s="40">
        <v>44217</v>
      </c>
      <c r="E164" s="14" t="s">
        <v>24</v>
      </c>
      <c r="F164" s="14" t="s">
        <v>74</v>
      </c>
      <c r="G164" s="26" t="s">
        <v>540</v>
      </c>
      <c r="H164" s="15"/>
    </row>
    <row r="165" spans="1:8" ht="15.75" customHeight="1">
      <c r="A165" s="38" t="s">
        <v>233</v>
      </c>
      <c r="B165" s="14">
        <v>11.361772</v>
      </c>
      <c r="C165" s="14">
        <v>79.232040999999995</v>
      </c>
      <c r="D165" s="39">
        <v>44233</v>
      </c>
      <c r="E165" s="14" t="s">
        <v>62</v>
      </c>
      <c r="F165" s="14" t="s">
        <v>74</v>
      </c>
      <c r="G165" s="26" t="s">
        <v>541</v>
      </c>
      <c r="H165" s="15"/>
    </row>
    <row r="166" spans="1:8" ht="15.75" customHeight="1">
      <c r="A166" s="38" t="s">
        <v>234</v>
      </c>
      <c r="B166" s="14">
        <v>11.634285999999999</v>
      </c>
      <c r="C166" s="14">
        <v>78.403619000000006</v>
      </c>
      <c r="D166" s="40">
        <v>44217</v>
      </c>
      <c r="E166" s="14" t="s">
        <v>24</v>
      </c>
      <c r="F166" s="14" t="s">
        <v>74</v>
      </c>
      <c r="G166" s="26" t="s">
        <v>542</v>
      </c>
      <c r="H166" s="15"/>
    </row>
    <row r="167" spans="1:8" ht="15.75" customHeight="1">
      <c r="A167" s="38" t="s">
        <v>235</v>
      </c>
      <c r="B167" s="14">
        <v>12.643418</v>
      </c>
      <c r="C167" s="14">
        <v>79.699460000000002</v>
      </c>
      <c r="D167" s="39">
        <v>44233</v>
      </c>
      <c r="E167" s="14" t="s">
        <v>62</v>
      </c>
      <c r="F167" s="14" t="s">
        <v>74</v>
      </c>
      <c r="G167" s="26" t="s">
        <v>543</v>
      </c>
      <c r="H167" s="15"/>
    </row>
    <row r="168" spans="1:8" ht="15.75" customHeight="1">
      <c r="A168" s="38" t="s">
        <v>236</v>
      </c>
      <c r="B168" s="14">
        <v>13.758782999999999</v>
      </c>
      <c r="C168" s="14">
        <v>76.422106999999997</v>
      </c>
      <c r="D168" s="40">
        <v>44217</v>
      </c>
      <c r="E168" s="14" t="s">
        <v>24</v>
      </c>
      <c r="F168" s="14" t="s">
        <v>74</v>
      </c>
      <c r="G168" s="26" t="s">
        <v>544</v>
      </c>
      <c r="H168" s="15"/>
    </row>
    <row r="169" spans="1:8" ht="15.75" customHeight="1">
      <c r="A169" s="38" t="s">
        <v>237</v>
      </c>
      <c r="B169" s="14">
        <v>16.875719</v>
      </c>
      <c r="C169" s="14">
        <v>80.121499999999997</v>
      </c>
      <c r="D169" s="40">
        <v>44217</v>
      </c>
      <c r="E169" s="14" t="s">
        <v>24</v>
      </c>
      <c r="F169" s="14" t="s">
        <v>74</v>
      </c>
      <c r="G169" s="26" t="s">
        <v>540</v>
      </c>
      <c r="H169" s="15"/>
    </row>
    <row r="170" spans="1:8" ht="15.75" customHeight="1">
      <c r="A170" s="38" t="s">
        <v>238</v>
      </c>
      <c r="B170" s="14">
        <v>17.617542</v>
      </c>
      <c r="C170" s="14">
        <v>82.891221999999999</v>
      </c>
      <c r="D170" s="40">
        <v>44221</v>
      </c>
      <c r="E170" s="14" t="s">
        <v>30</v>
      </c>
      <c r="F170" s="14" t="s">
        <v>74</v>
      </c>
      <c r="G170" s="26" t="s">
        <v>545</v>
      </c>
      <c r="H170" s="15"/>
    </row>
    <row r="171" spans="1:8" ht="15.75" customHeight="1">
      <c r="A171" s="38" t="s">
        <v>239</v>
      </c>
      <c r="B171" s="14">
        <v>22.423362000000001</v>
      </c>
      <c r="C171" s="14">
        <v>87.862852000000004</v>
      </c>
      <c r="D171" s="39">
        <v>44218</v>
      </c>
      <c r="E171" s="14" t="s">
        <v>53</v>
      </c>
      <c r="F171" s="14" t="s">
        <v>74</v>
      </c>
      <c r="G171" s="38" t="s">
        <v>443</v>
      </c>
      <c r="H171" s="15"/>
    </row>
    <row r="172" spans="1:8" ht="15.75" customHeight="1">
      <c r="A172" s="38" t="s">
        <v>240</v>
      </c>
      <c r="B172" s="14">
        <v>15.075324999999999</v>
      </c>
      <c r="C172" s="14">
        <v>77.982725000000002</v>
      </c>
      <c r="D172" s="39">
        <v>44218</v>
      </c>
      <c r="E172" s="14" t="s">
        <v>53</v>
      </c>
      <c r="F172" s="14" t="s">
        <v>74</v>
      </c>
      <c r="G172" s="26" t="s">
        <v>438</v>
      </c>
      <c r="H172" s="15"/>
    </row>
    <row r="173" spans="1:8" ht="15.75" customHeight="1">
      <c r="A173" s="38" t="s">
        <v>241</v>
      </c>
      <c r="B173" s="14">
        <v>14.586917</v>
      </c>
      <c r="C173" s="14">
        <v>78.579757000000001</v>
      </c>
      <c r="D173" s="39">
        <v>44221</v>
      </c>
      <c r="E173" s="14" t="s">
        <v>44</v>
      </c>
      <c r="F173" s="14" t="s">
        <v>74</v>
      </c>
      <c r="G173" s="26" t="s">
        <v>546</v>
      </c>
      <c r="H173" s="15"/>
    </row>
    <row r="174" spans="1:8" ht="15.75" customHeight="1">
      <c r="A174" s="38" t="s">
        <v>242</v>
      </c>
      <c r="B174" s="14">
        <v>17.303446999999998</v>
      </c>
      <c r="C174" s="14">
        <v>77.436149999999998</v>
      </c>
      <c r="D174" s="39">
        <v>44221</v>
      </c>
      <c r="E174" s="14" t="s">
        <v>44</v>
      </c>
      <c r="F174" s="14" t="s">
        <v>74</v>
      </c>
      <c r="G174" s="26" t="s">
        <v>547</v>
      </c>
      <c r="H174" s="15"/>
    </row>
    <row r="175" spans="1:8" ht="15.75" customHeight="1">
      <c r="A175" s="38" t="s">
        <v>243</v>
      </c>
      <c r="B175" s="14">
        <v>29.253012999999999</v>
      </c>
      <c r="C175" s="14">
        <v>54.475132000000002</v>
      </c>
      <c r="D175" s="39">
        <v>44233</v>
      </c>
      <c r="E175" s="14" t="s">
        <v>62</v>
      </c>
      <c r="F175" s="14" t="s">
        <v>90</v>
      </c>
      <c r="G175" s="26" t="s">
        <v>548</v>
      </c>
      <c r="H175" s="15"/>
    </row>
    <row r="176" spans="1:8" ht="15.75" customHeight="1">
      <c r="A176" s="38" t="s">
        <v>244</v>
      </c>
      <c r="B176" s="14">
        <v>37.452818000000001</v>
      </c>
      <c r="C176" s="14">
        <v>57.686191000000001</v>
      </c>
      <c r="D176" s="39">
        <v>44221</v>
      </c>
      <c r="E176" s="14" t="s">
        <v>44</v>
      </c>
      <c r="F176" s="14" t="s">
        <v>74</v>
      </c>
      <c r="G176" s="26" t="s">
        <v>549</v>
      </c>
      <c r="H176" s="15"/>
    </row>
    <row r="177" spans="1:8" ht="15.75" customHeight="1">
      <c r="A177" s="38" t="s">
        <v>245</v>
      </c>
      <c r="B177" s="14">
        <v>33.591386</v>
      </c>
      <c r="C177" s="14">
        <v>42.504562999999997</v>
      </c>
      <c r="D177" s="39">
        <v>44221</v>
      </c>
      <c r="E177" s="14" t="s">
        <v>7</v>
      </c>
      <c r="F177" s="14" t="s">
        <v>94</v>
      </c>
      <c r="G177" s="26" t="s">
        <v>550</v>
      </c>
      <c r="H177" s="15"/>
    </row>
    <row r="178" spans="1:8" ht="15.75" customHeight="1">
      <c r="A178" s="38" t="s">
        <v>246</v>
      </c>
      <c r="B178" s="14">
        <v>34.257401999999999</v>
      </c>
      <c r="C178" s="14">
        <v>41.212474</v>
      </c>
      <c r="D178" s="39">
        <v>44221</v>
      </c>
      <c r="E178" s="14" t="s">
        <v>7</v>
      </c>
      <c r="F178" s="14" t="s">
        <v>74</v>
      </c>
      <c r="G178" s="26" t="s">
        <v>551</v>
      </c>
      <c r="H178" s="15"/>
    </row>
    <row r="179" spans="1:8" ht="15.75" customHeight="1">
      <c r="A179" s="38" t="s">
        <v>247</v>
      </c>
      <c r="B179" s="14">
        <v>32.343069</v>
      </c>
      <c r="C179" s="14">
        <v>43.327069000000002</v>
      </c>
      <c r="D179" s="39">
        <v>44221</v>
      </c>
      <c r="E179" s="14" t="s">
        <v>7</v>
      </c>
      <c r="F179" s="14" t="s">
        <v>94</v>
      </c>
      <c r="G179" s="26" t="s">
        <v>550</v>
      </c>
      <c r="H179" s="15"/>
    </row>
    <row r="180" spans="1:8" ht="15.75" customHeight="1">
      <c r="A180" s="38" t="s">
        <v>248</v>
      </c>
      <c r="B180" s="14">
        <v>35.605184999999999</v>
      </c>
      <c r="C180" s="14">
        <v>45.084727000000001</v>
      </c>
      <c r="D180" s="39">
        <v>44221</v>
      </c>
      <c r="E180" s="14" t="s">
        <v>7</v>
      </c>
      <c r="F180" s="14" t="s">
        <v>94</v>
      </c>
      <c r="G180" s="26" t="s">
        <v>550</v>
      </c>
      <c r="H180" s="15"/>
    </row>
    <row r="181" spans="1:8" ht="15.75" customHeight="1">
      <c r="A181" s="38" t="s">
        <v>249</v>
      </c>
      <c r="B181" s="14">
        <v>30.035080000000001</v>
      </c>
      <c r="C181" s="14">
        <v>47.944941</v>
      </c>
      <c r="D181" s="39">
        <v>44221</v>
      </c>
      <c r="E181" s="14" t="s">
        <v>7</v>
      </c>
      <c r="F181" s="14" t="s">
        <v>74</v>
      </c>
      <c r="G181" s="26" t="s">
        <v>552</v>
      </c>
      <c r="H181" s="15"/>
    </row>
    <row r="182" spans="1:8" ht="15.75" customHeight="1">
      <c r="A182" s="38" t="s">
        <v>250</v>
      </c>
      <c r="B182" s="14">
        <v>31.226161000000001</v>
      </c>
      <c r="C182" s="14">
        <v>45.002316</v>
      </c>
      <c r="D182" s="39">
        <v>44221</v>
      </c>
      <c r="E182" s="14" t="s">
        <v>7</v>
      </c>
      <c r="F182" s="14" t="s">
        <v>94</v>
      </c>
      <c r="G182" s="26" t="s">
        <v>550</v>
      </c>
      <c r="H182" s="15"/>
    </row>
    <row r="183" spans="1:8" ht="15.75" customHeight="1">
      <c r="A183" s="38" t="s">
        <v>251</v>
      </c>
      <c r="B183" s="14">
        <v>31.300077000000002</v>
      </c>
      <c r="C183" s="14">
        <v>45.299681999999997</v>
      </c>
      <c r="D183" s="39">
        <v>44221</v>
      </c>
      <c r="E183" s="14" t="s">
        <v>7</v>
      </c>
      <c r="F183" s="14" t="s">
        <v>74</v>
      </c>
      <c r="G183" s="26" t="s">
        <v>553</v>
      </c>
      <c r="H183" s="15"/>
    </row>
    <row r="184" spans="1:8" ht="15.75" customHeight="1">
      <c r="A184" s="38" t="s">
        <v>252</v>
      </c>
      <c r="B184" s="14">
        <v>31.962637000000001</v>
      </c>
      <c r="C184" s="14">
        <v>44.435263999999997</v>
      </c>
      <c r="D184" s="39">
        <v>44233</v>
      </c>
      <c r="E184" s="14" t="s">
        <v>62</v>
      </c>
      <c r="F184" s="14" t="s">
        <v>74</v>
      </c>
      <c r="G184" s="26" t="s">
        <v>554</v>
      </c>
      <c r="H184" s="15"/>
    </row>
    <row r="185" spans="1:8" ht="15.75" customHeight="1">
      <c r="A185" s="38" t="s">
        <v>253</v>
      </c>
      <c r="B185" s="14">
        <v>31.967338000000002</v>
      </c>
      <c r="C185" s="14">
        <v>44.443370000000002</v>
      </c>
      <c r="D185" s="39">
        <v>44221</v>
      </c>
      <c r="E185" s="14" t="s">
        <v>7</v>
      </c>
      <c r="F185" s="14" t="s">
        <v>74</v>
      </c>
      <c r="G185" s="26" t="s">
        <v>555</v>
      </c>
      <c r="H185" s="15"/>
    </row>
    <row r="186" spans="1:8" ht="15.75" customHeight="1">
      <c r="A186" s="38" t="s">
        <v>254</v>
      </c>
      <c r="B186" s="14">
        <v>32.737861000000002</v>
      </c>
      <c r="C186" s="14">
        <v>44.271693999999997</v>
      </c>
      <c r="D186" s="39">
        <v>44221</v>
      </c>
      <c r="E186" s="14" t="s">
        <v>7</v>
      </c>
      <c r="F186" s="14" t="s">
        <v>74</v>
      </c>
      <c r="G186" s="26" t="s">
        <v>556</v>
      </c>
      <c r="H186" s="15"/>
    </row>
    <row r="187" spans="1:8" ht="15.75" customHeight="1">
      <c r="A187" s="38" t="s">
        <v>255</v>
      </c>
      <c r="B187" s="14">
        <v>37.193679000000003</v>
      </c>
      <c r="C187" s="14">
        <v>15.181599</v>
      </c>
      <c r="D187" s="39">
        <v>44221</v>
      </c>
      <c r="E187" s="14" t="s">
        <v>30</v>
      </c>
      <c r="F187" s="14" t="s">
        <v>74</v>
      </c>
      <c r="G187" s="26" t="s">
        <v>557</v>
      </c>
      <c r="H187" s="15"/>
    </row>
    <row r="188" spans="1:8" ht="15.75" customHeight="1">
      <c r="A188" s="38" t="s">
        <v>256</v>
      </c>
      <c r="B188" s="14">
        <v>40.556227</v>
      </c>
      <c r="C188" s="14">
        <v>9.6721350000000008</v>
      </c>
      <c r="D188" s="39">
        <v>44221</v>
      </c>
      <c r="E188" s="14" t="s">
        <v>20</v>
      </c>
      <c r="F188" s="14" t="s">
        <v>74</v>
      </c>
      <c r="G188" s="26" t="s">
        <v>519</v>
      </c>
      <c r="H188" s="15"/>
    </row>
    <row r="189" spans="1:8" ht="15.75" customHeight="1">
      <c r="A189" s="38" t="s">
        <v>257</v>
      </c>
      <c r="B189" s="14">
        <v>41.314177999999998</v>
      </c>
      <c r="C189" s="14">
        <v>16.291376</v>
      </c>
      <c r="D189" s="39">
        <v>44221</v>
      </c>
      <c r="E189" s="14" t="s">
        <v>20</v>
      </c>
      <c r="F189" s="14" t="s">
        <v>74</v>
      </c>
      <c r="G189" s="26" t="s">
        <v>519</v>
      </c>
      <c r="H189" s="15"/>
    </row>
    <row r="190" spans="1:8" ht="15.75" customHeight="1">
      <c r="A190" s="38" t="s">
        <v>258</v>
      </c>
      <c r="B190" s="14">
        <v>42.007213</v>
      </c>
      <c r="C190" s="14">
        <v>12.7164</v>
      </c>
      <c r="D190" s="39">
        <v>44221</v>
      </c>
      <c r="E190" s="14" t="s">
        <v>20</v>
      </c>
      <c r="F190" s="14" t="s">
        <v>74</v>
      </c>
      <c r="G190" s="26" t="s">
        <v>519</v>
      </c>
      <c r="H190" s="15"/>
    </row>
    <row r="191" spans="1:8" ht="15.75" customHeight="1">
      <c r="A191" s="38" t="s">
        <v>259</v>
      </c>
      <c r="B191" s="14">
        <v>43.855015999999999</v>
      </c>
      <c r="C191" s="14">
        <v>11.180725000000001</v>
      </c>
      <c r="D191" s="49">
        <v>44217</v>
      </c>
      <c r="E191" s="14" t="s">
        <v>57</v>
      </c>
      <c r="F191" s="14" t="s">
        <v>74</v>
      </c>
      <c r="G191" s="26" t="s">
        <v>558</v>
      </c>
      <c r="H191" s="15"/>
    </row>
    <row r="192" spans="1:8" ht="15.75" customHeight="1">
      <c r="A192" s="38" t="s">
        <v>260</v>
      </c>
      <c r="B192" s="14">
        <v>44.302531999999999</v>
      </c>
      <c r="C192" s="14">
        <v>7.5075710000000004</v>
      </c>
      <c r="D192" s="39">
        <v>44221</v>
      </c>
      <c r="E192" s="14" t="s">
        <v>40</v>
      </c>
      <c r="F192" s="14" t="s">
        <v>90</v>
      </c>
      <c r="G192" s="26" t="s">
        <v>559</v>
      </c>
      <c r="H192" s="15"/>
    </row>
    <row r="193" spans="1:8" ht="15.75" customHeight="1">
      <c r="A193" s="38" t="s">
        <v>261</v>
      </c>
      <c r="B193" s="14">
        <v>44.793450999999997</v>
      </c>
      <c r="C193" s="14">
        <v>9.8107240000000004</v>
      </c>
      <c r="D193" s="39">
        <v>44217</v>
      </c>
      <c r="E193" s="14" t="s">
        <v>57</v>
      </c>
      <c r="F193" s="14" t="s">
        <v>74</v>
      </c>
      <c r="G193" s="26" t="s">
        <v>560</v>
      </c>
      <c r="H193" s="15"/>
    </row>
    <row r="194" spans="1:8" ht="15.75" customHeight="1">
      <c r="A194" s="38" t="s">
        <v>262</v>
      </c>
      <c r="B194" s="14">
        <v>45.190403000000003</v>
      </c>
      <c r="C194" s="14">
        <v>8.287547</v>
      </c>
      <c r="D194" s="39">
        <v>44217</v>
      </c>
      <c r="E194" s="14" t="s">
        <v>57</v>
      </c>
      <c r="F194" s="14" t="s">
        <v>74</v>
      </c>
      <c r="G194" s="26" t="s">
        <v>561</v>
      </c>
      <c r="H194" s="15"/>
    </row>
    <row r="195" spans="1:8" ht="15.75" customHeight="1">
      <c r="A195" s="38" t="s">
        <v>263</v>
      </c>
      <c r="B195" s="14">
        <v>45.253599000000001</v>
      </c>
      <c r="C195" s="14">
        <v>11.751795</v>
      </c>
      <c r="D195" s="39">
        <v>44217</v>
      </c>
      <c r="E195" s="14" t="s">
        <v>57</v>
      </c>
      <c r="F195" s="14" t="s">
        <v>74</v>
      </c>
      <c r="G195" s="26" t="s">
        <v>562</v>
      </c>
      <c r="H195" s="15"/>
    </row>
    <row r="196" spans="1:8" ht="15.75" customHeight="1">
      <c r="A196" s="38" t="s">
        <v>264</v>
      </c>
      <c r="B196" s="14">
        <v>46.177259999999997</v>
      </c>
      <c r="C196" s="14">
        <v>12.740098</v>
      </c>
      <c r="D196" s="39">
        <v>44217</v>
      </c>
      <c r="E196" s="14" t="s">
        <v>57</v>
      </c>
      <c r="F196" s="14" t="s">
        <v>74</v>
      </c>
      <c r="G196" s="26" t="s">
        <v>560</v>
      </c>
      <c r="H196" s="15"/>
    </row>
    <row r="197" spans="1:8" ht="15.75" customHeight="1">
      <c r="A197" s="38" t="s">
        <v>270</v>
      </c>
      <c r="B197" s="14">
        <v>30.67859</v>
      </c>
      <c r="C197" s="14">
        <v>35.631965000000001</v>
      </c>
      <c r="D197" s="39">
        <v>44233</v>
      </c>
      <c r="E197" s="14" t="s">
        <v>62</v>
      </c>
      <c r="F197" s="14" t="s">
        <v>74</v>
      </c>
      <c r="G197" s="26" t="s">
        <v>460</v>
      </c>
      <c r="H197" s="15"/>
    </row>
    <row r="198" spans="1:8" ht="15.75" customHeight="1">
      <c r="A198" s="38" t="s">
        <v>265</v>
      </c>
      <c r="B198" s="14">
        <v>33.402979999999999</v>
      </c>
      <c r="C198" s="14">
        <v>133.301771</v>
      </c>
      <c r="D198" s="39">
        <v>44233</v>
      </c>
      <c r="E198" s="14" t="s">
        <v>62</v>
      </c>
      <c r="F198" s="14" t="s">
        <v>74</v>
      </c>
      <c r="G198" s="26" t="s">
        <v>563</v>
      </c>
      <c r="H198" s="15"/>
    </row>
    <row r="199" spans="1:8" ht="15.75" customHeight="1">
      <c r="A199" s="38" t="s">
        <v>266</v>
      </c>
      <c r="B199" s="14">
        <v>34.754393999999998</v>
      </c>
      <c r="C199" s="14">
        <v>134.36334199999999</v>
      </c>
      <c r="D199" s="39">
        <v>44233</v>
      </c>
      <c r="E199" s="14" t="s">
        <v>62</v>
      </c>
      <c r="F199" s="14" t="s">
        <v>94</v>
      </c>
      <c r="G199" s="26" t="s">
        <v>564</v>
      </c>
      <c r="H199" s="15"/>
    </row>
    <row r="200" spans="1:8" ht="15.75" customHeight="1">
      <c r="A200" s="38" t="s">
        <v>267</v>
      </c>
      <c r="B200" s="14">
        <v>35.501390999999998</v>
      </c>
      <c r="C200" s="14">
        <v>136.660357</v>
      </c>
      <c r="D200" s="39">
        <v>44233</v>
      </c>
      <c r="E200" s="14" t="s">
        <v>62</v>
      </c>
      <c r="F200" s="14" t="s">
        <v>74</v>
      </c>
      <c r="G200" s="26" t="s">
        <v>565</v>
      </c>
      <c r="H200" s="15"/>
    </row>
    <row r="201" spans="1:8" ht="15.75" customHeight="1">
      <c r="A201" s="38" t="s">
        <v>268</v>
      </c>
      <c r="B201" s="14">
        <v>36.404864000000003</v>
      </c>
      <c r="C201" s="14">
        <v>139.617052</v>
      </c>
      <c r="D201" s="39">
        <v>44229</v>
      </c>
      <c r="E201" s="14" t="s">
        <v>30</v>
      </c>
      <c r="F201" s="14" t="s">
        <v>74</v>
      </c>
      <c r="G201" s="26" t="s">
        <v>444</v>
      </c>
      <c r="H201" s="15"/>
    </row>
    <row r="202" spans="1:8" ht="15.75" customHeight="1">
      <c r="A202" s="38" t="s">
        <v>269</v>
      </c>
      <c r="B202" s="14">
        <v>40.515509000000002</v>
      </c>
      <c r="C202" s="14">
        <v>141.52183099999999</v>
      </c>
      <c r="D202" s="39">
        <v>44233</v>
      </c>
      <c r="E202" s="14" t="s">
        <v>62</v>
      </c>
      <c r="F202" s="14" t="s">
        <v>94</v>
      </c>
      <c r="G202" s="26" t="s">
        <v>474</v>
      </c>
      <c r="H202" s="15"/>
    </row>
    <row r="203" spans="1:8" ht="15.75" customHeight="1">
      <c r="A203" s="38" t="s">
        <v>271</v>
      </c>
      <c r="B203" s="14">
        <v>42.292318000000002</v>
      </c>
      <c r="C203" s="14">
        <v>69.647017000000005</v>
      </c>
      <c r="D203" s="39">
        <v>44221</v>
      </c>
      <c r="E203" s="14" t="s">
        <v>30</v>
      </c>
      <c r="F203" s="14" t="s">
        <v>74</v>
      </c>
      <c r="G203" s="26" t="s">
        <v>445</v>
      </c>
      <c r="H203" s="48"/>
    </row>
    <row r="204" spans="1:8" ht="15.75" customHeight="1">
      <c r="A204" s="38" t="s">
        <v>272</v>
      </c>
      <c r="B204" s="14">
        <v>44.089136000000003</v>
      </c>
      <c r="C204" s="14">
        <v>52.120629000000001</v>
      </c>
      <c r="D204" s="39">
        <v>44221</v>
      </c>
      <c r="E204" s="14" t="s">
        <v>30</v>
      </c>
      <c r="F204" s="14" t="s">
        <v>74</v>
      </c>
      <c r="G204" s="26" t="s">
        <v>566</v>
      </c>
      <c r="H204" s="15"/>
    </row>
    <row r="205" spans="1:8" ht="15.75" customHeight="1">
      <c r="A205" s="38" t="s">
        <v>273</v>
      </c>
      <c r="B205" s="14">
        <v>49.642960000000002</v>
      </c>
      <c r="C205" s="14">
        <v>83.575125999999997</v>
      </c>
      <c r="D205" s="39">
        <v>44233</v>
      </c>
      <c r="E205" s="14" t="s">
        <v>62</v>
      </c>
      <c r="F205" s="14" t="s">
        <v>74</v>
      </c>
      <c r="G205" s="26" t="s">
        <v>567</v>
      </c>
      <c r="H205" s="15"/>
    </row>
    <row r="206" spans="1:8" ht="15.75" customHeight="1">
      <c r="A206" s="38" t="s">
        <v>274</v>
      </c>
      <c r="B206" s="14">
        <v>34.937106</v>
      </c>
      <c r="C206" s="14">
        <v>127.763227</v>
      </c>
      <c r="D206" s="39">
        <v>44221</v>
      </c>
      <c r="E206" s="14" t="s">
        <v>30</v>
      </c>
      <c r="F206" s="14" t="s">
        <v>74</v>
      </c>
      <c r="G206" s="26" t="s">
        <v>568</v>
      </c>
      <c r="H206" s="15"/>
    </row>
    <row r="207" spans="1:8" ht="15.75" customHeight="1">
      <c r="A207" s="38" t="s">
        <v>275</v>
      </c>
      <c r="B207" s="14">
        <v>35.076138</v>
      </c>
      <c r="C207" s="14">
        <v>129.00650400000001</v>
      </c>
      <c r="D207" s="39">
        <v>44217</v>
      </c>
      <c r="E207" s="14" t="s">
        <v>30</v>
      </c>
      <c r="F207" s="14" t="s">
        <v>74</v>
      </c>
      <c r="G207" s="26" t="s">
        <v>569</v>
      </c>
      <c r="H207" s="15"/>
    </row>
    <row r="208" spans="1:8" ht="15.75" customHeight="1">
      <c r="A208" s="38" t="s">
        <v>276</v>
      </c>
      <c r="B208" s="14">
        <v>37.427430999999999</v>
      </c>
      <c r="C208" s="14">
        <v>129.17979099999999</v>
      </c>
      <c r="D208" s="39">
        <v>44233</v>
      </c>
      <c r="E208" s="14" t="s">
        <v>62</v>
      </c>
      <c r="F208" s="14" t="s">
        <v>74</v>
      </c>
      <c r="G208" s="26" t="s">
        <v>570</v>
      </c>
      <c r="H208" s="15"/>
    </row>
    <row r="209" spans="1:8" ht="15.75" customHeight="1">
      <c r="A209" s="38" t="s">
        <v>277</v>
      </c>
      <c r="B209" s="14">
        <v>37.495173999999999</v>
      </c>
      <c r="C209" s="14">
        <v>129.13202000000001</v>
      </c>
      <c r="D209" s="39">
        <v>44217</v>
      </c>
      <c r="E209" s="14" t="s">
        <v>30</v>
      </c>
      <c r="F209" s="14" t="s">
        <v>74</v>
      </c>
      <c r="G209" s="26" t="s">
        <v>571</v>
      </c>
      <c r="H209" s="15"/>
    </row>
    <row r="210" spans="1:8" ht="15.75" customHeight="1">
      <c r="A210" s="38" t="s">
        <v>278</v>
      </c>
      <c r="B210" s="14">
        <v>37.186616999999998</v>
      </c>
      <c r="C210" s="14">
        <v>128.32207600000001</v>
      </c>
      <c r="D210" s="39">
        <v>44217</v>
      </c>
      <c r="E210" s="14" t="s">
        <v>30</v>
      </c>
      <c r="F210" s="14" t="s">
        <v>74</v>
      </c>
      <c r="G210" s="26" t="s">
        <v>572</v>
      </c>
      <c r="H210" s="15"/>
    </row>
    <row r="211" spans="1:8" ht="15.75" customHeight="1">
      <c r="A211" s="38" t="s">
        <v>279</v>
      </c>
      <c r="B211" s="14">
        <v>37.483696000000002</v>
      </c>
      <c r="C211" s="14">
        <v>129.05342899999999</v>
      </c>
      <c r="D211" s="39">
        <v>44233</v>
      </c>
      <c r="E211" s="14" t="s">
        <v>62</v>
      </c>
      <c r="F211" s="14" t="s">
        <v>74</v>
      </c>
      <c r="G211" s="26" t="s">
        <v>573</v>
      </c>
      <c r="H211" s="15"/>
    </row>
    <row r="212" spans="1:8" ht="15.75" customHeight="1">
      <c r="A212" s="38" t="s">
        <v>281</v>
      </c>
      <c r="B212" s="14">
        <v>33.628264999999999</v>
      </c>
      <c r="C212" s="14">
        <v>35.422609000000001</v>
      </c>
      <c r="D212" s="39">
        <v>44233</v>
      </c>
      <c r="E212" s="14" t="s">
        <v>62</v>
      </c>
      <c r="F212" s="14" t="s">
        <v>74</v>
      </c>
      <c r="G212" s="26" t="s">
        <v>460</v>
      </c>
      <c r="H212" s="15"/>
    </row>
    <row r="213" spans="1:8" ht="15.75" customHeight="1">
      <c r="A213" s="38" t="s">
        <v>280</v>
      </c>
      <c r="B213" s="14">
        <v>56.690803000000002</v>
      </c>
      <c r="C213" s="14">
        <v>22.592286999999999</v>
      </c>
      <c r="D213" s="39">
        <v>44233</v>
      </c>
      <c r="E213" s="14" t="s">
        <v>62</v>
      </c>
      <c r="F213" s="14" t="s">
        <v>90</v>
      </c>
      <c r="G213" s="26" t="s">
        <v>574</v>
      </c>
      <c r="H213" s="15"/>
    </row>
    <row r="214" spans="1:8" ht="15.75" customHeight="1">
      <c r="A214" s="50" t="s">
        <v>575</v>
      </c>
      <c r="B214" s="14">
        <v>27.077753000000001</v>
      </c>
      <c r="C214" s="14">
        <v>-13.418374</v>
      </c>
      <c r="D214" s="44">
        <v>44244</v>
      </c>
      <c r="E214" s="14" t="s">
        <v>62</v>
      </c>
      <c r="F214" s="14" t="s">
        <v>74</v>
      </c>
      <c r="G214" s="26" t="s">
        <v>576</v>
      </c>
      <c r="H214" s="15"/>
    </row>
    <row r="215" spans="1:8" ht="15.75" customHeight="1">
      <c r="A215" s="50" t="s">
        <v>577</v>
      </c>
      <c r="B215" s="14">
        <v>30.220295</v>
      </c>
      <c r="C215" s="14">
        <v>-9.1527399999999997</v>
      </c>
      <c r="D215" s="44">
        <v>44244</v>
      </c>
      <c r="E215" s="14" t="s">
        <v>62</v>
      </c>
      <c r="F215" s="14" t="s">
        <v>74</v>
      </c>
      <c r="G215" s="26" t="s">
        <v>449</v>
      </c>
      <c r="H215" s="15"/>
    </row>
    <row r="216" spans="1:8" ht="15.75" customHeight="1">
      <c r="A216" s="50" t="s">
        <v>578</v>
      </c>
      <c r="B216" s="14">
        <v>31.585239999999999</v>
      </c>
      <c r="C216" s="14">
        <v>-8.5023839999999993</v>
      </c>
      <c r="D216" s="44">
        <v>44244</v>
      </c>
      <c r="E216" s="14" t="s">
        <v>62</v>
      </c>
      <c r="F216" s="14" t="s">
        <v>74</v>
      </c>
      <c r="G216" s="26" t="s">
        <v>449</v>
      </c>
      <c r="H216" s="15"/>
    </row>
    <row r="217" spans="1:8" ht="15.75" customHeight="1">
      <c r="A217" s="50" t="s">
        <v>579</v>
      </c>
      <c r="B217" s="14">
        <v>32.552531999999999</v>
      </c>
      <c r="C217" s="14">
        <v>-9.1045440000000006</v>
      </c>
      <c r="D217" s="44">
        <v>44244</v>
      </c>
      <c r="E217" s="14" t="s">
        <v>62</v>
      </c>
      <c r="F217" s="14" t="s">
        <v>74</v>
      </c>
      <c r="G217" s="26" t="s">
        <v>449</v>
      </c>
      <c r="H217" s="15"/>
    </row>
    <row r="218" spans="1:8" ht="15.75" customHeight="1">
      <c r="A218" s="50" t="s">
        <v>580</v>
      </c>
      <c r="B218" s="14">
        <v>33.110245999999997</v>
      </c>
      <c r="C218" s="14">
        <v>-8.6212719999999994</v>
      </c>
      <c r="D218" s="44">
        <v>44244</v>
      </c>
      <c r="E218" s="45" t="s">
        <v>46</v>
      </c>
      <c r="F218" s="45" t="s">
        <v>90</v>
      </c>
      <c r="G218" s="47" t="s">
        <v>447</v>
      </c>
      <c r="H218" s="15"/>
    </row>
    <row r="219" spans="1:8" ht="15.75" customHeight="1">
      <c r="A219" s="38" t="s">
        <v>282</v>
      </c>
      <c r="B219" s="14">
        <v>18.798161</v>
      </c>
      <c r="C219" s="14">
        <v>-99.179187999999996</v>
      </c>
      <c r="D219" s="39">
        <v>44217</v>
      </c>
      <c r="E219" s="14" t="s">
        <v>30</v>
      </c>
      <c r="F219" s="14" t="s">
        <v>74</v>
      </c>
      <c r="G219" s="51" t="s">
        <v>581</v>
      </c>
      <c r="H219" s="15"/>
    </row>
    <row r="220" spans="1:8" ht="15.75" customHeight="1">
      <c r="A220" s="38" t="s">
        <v>283</v>
      </c>
      <c r="B220" s="14">
        <v>19.343802</v>
      </c>
      <c r="C220" s="14">
        <v>-96.70478</v>
      </c>
      <c r="D220" s="39">
        <v>44217</v>
      </c>
      <c r="E220" s="14" t="s">
        <v>30</v>
      </c>
      <c r="F220" s="14" t="s">
        <v>74</v>
      </c>
      <c r="G220" s="51" t="s">
        <v>581</v>
      </c>
      <c r="H220" s="15"/>
    </row>
    <row r="221" spans="1:8" ht="15.75" customHeight="1">
      <c r="A221" s="38" t="s">
        <v>284</v>
      </c>
      <c r="B221" s="14">
        <v>22.474087000000001</v>
      </c>
      <c r="C221" s="14">
        <v>-100.37897700000001</v>
      </c>
      <c r="D221" s="39">
        <v>44217</v>
      </c>
      <c r="E221" s="14" t="s">
        <v>30</v>
      </c>
      <c r="F221" s="14" t="s">
        <v>74</v>
      </c>
      <c r="G221" s="51" t="s">
        <v>581</v>
      </c>
      <c r="H221" s="15"/>
    </row>
    <row r="222" spans="1:8" ht="15.75" customHeight="1">
      <c r="A222" s="38" t="s">
        <v>285</v>
      </c>
      <c r="B222" s="14">
        <v>-25.958721000000001</v>
      </c>
      <c r="C222" s="14">
        <v>32.485548999999999</v>
      </c>
      <c r="D222" s="39">
        <v>44221</v>
      </c>
      <c r="E222" s="14" t="s">
        <v>30</v>
      </c>
      <c r="F222" s="14" t="s">
        <v>74</v>
      </c>
      <c r="G222" s="26" t="s">
        <v>545</v>
      </c>
      <c r="H222" s="15"/>
    </row>
    <row r="223" spans="1:8" ht="15.75" customHeight="1">
      <c r="A223" s="38" t="s">
        <v>291</v>
      </c>
      <c r="B223" s="14">
        <v>7.0060770000000003</v>
      </c>
      <c r="C223" s="14">
        <v>3.0476040000000002</v>
      </c>
      <c r="D223" s="39">
        <v>44224</v>
      </c>
      <c r="E223" s="14" t="s">
        <v>10</v>
      </c>
      <c r="F223" s="14" t="s">
        <v>74</v>
      </c>
      <c r="G223" s="26" t="s">
        <v>582</v>
      </c>
      <c r="H223" s="15"/>
    </row>
    <row r="224" spans="1:8" ht="15.75" customHeight="1">
      <c r="A224" s="38" t="s">
        <v>292</v>
      </c>
      <c r="B224" s="14">
        <v>7.411613</v>
      </c>
      <c r="C224" s="14">
        <v>8.9752320000000001</v>
      </c>
      <c r="D224" s="39">
        <v>44221</v>
      </c>
      <c r="E224" s="14" t="s">
        <v>44</v>
      </c>
      <c r="F224" s="14" t="s">
        <v>74</v>
      </c>
      <c r="G224" s="26" t="s">
        <v>470</v>
      </c>
      <c r="H224" s="15"/>
    </row>
    <row r="225" spans="1:8" ht="15.75" customHeight="1">
      <c r="A225" s="38" t="s">
        <v>293</v>
      </c>
      <c r="B225" s="14">
        <v>7.927327</v>
      </c>
      <c r="C225" s="14">
        <v>6.4251560000000003</v>
      </c>
      <c r="D225" s="39">
        <v>44223</v>
      </c>
      <c r="E225" s="14" t="s">
        <v>44</v>
      </c>
      <c r="F225" s="14" t="s">
        <v>74</v>
      </c>
      <c r="G225" s="26" t="s">
        <v>583</v>
      </c>
      <c r="H225" s="42" t="s">
        <v>584</v>
      </c>
    </row>
    <row r="226" spans="1:8" ht="15.75" customHeight="1">
      <c r="A226" s="38" t="s">
        <v>289</v>
      </c>
      <c r="B226" s="14">
        <v>11.860059</v>
      </c>
      <c r="C226" s="14">
        <v>-86.424014</v>
      </c>
      <c r="D226" s="39">
        <v>44218</v>
      </c>
      <c r="E226" s="14" t="s">
        <v>7</v>
      </c>
      <c r="F226" s="14" t="s">
        <v>74</v>
      </c>
      <c r="G226" s="26" t="s">
        <v>585</v>
      </c>
      <c r="H226" s="42" t="s">
        <v>586</v>
      </c>
    </row>
    <row r="227" spans="1:8" ht="15.75" customHeight="1">
      <c r="A227" s="38" t="s">
        <v>290</v>
      </c>
      <c r="B227" s="14">
        <v>12.276255000000001</v>
      </c>
      <c r="C227" s="14">
        <v>-86.500882000000004</v>
      </c>
      <c r="D227" s="39">
        <v>44224</v>
      </c>
      <c r="E227" s="14" t="s">
        <v>40</v>
      </c>
      <c r="F227" s="14" t="s">
        <v>74</v>
      </c>
      <c r="G227" s="26" t="s">
        <v>587</v>
      </c>
      <c r="H227" s="15"/>
    </row>
    <row r="228" spans="1:8" ht="15.75" customHeight="1">
      <c r="A228" s="38" t="s">
        <v>286</v>
      </c>
      <c r="B228" s="14">
        <v>50.819524000000001</v>
      </c>
      <c r="C228" s="14">
        <v>5.6917609999999996</v>
      </c>
      <c r="D228" s="39">
        <v>44233</v>
      </c>
      <c r="E228" s="14" t="s">
        <v>62</v>
      </c>
      <c r="F228" s="14" t="s">
        <v>74</v>
      </c>
      <c r="G228" s="26" t="s">
        <v>449</v>
      </c>
      <c r="H228" s="15"/>
    </row>
    <row r="229" spans="1:8" ht="15.75" customHeight="1">
      <c r="A229" s="38" t="s">
        <v>287</v>
      </c>
      <c r="B229" s="14">
        <v>51.881234999999997</v>
      </c>
      <c r="C229" s="14">
        <v>4.2458840000000002</v>
      </c>
      <c r="D229" s="39">
        <v>44233</v>
      </c>
      <c r="E229" s="14" t="s">
        <v>62</v>
      </c>
      <c r="F229" s="14" t="s">
        <v>74</v>
      </c>
      <c r="G229" s="26" t="s">
        <v>478</v>
      </c>
      <c r="H229" s="15"/>
    </row>
    <row r="230" spans="1:8" ht="15.75" customHeight="1">
      <c r="A230" s="38" t="s">
        <v>288</v>
      </c>
      <c r="B230" s="14">
        <v>52.471075999999996</v>
      </c>
      <c r="C230" s="14">
        <v>4.6211880000000001</v>
      </c>
      <c r="D230" s="39">
        <v>44233</v>
      </c>
      <c r="E230" s="14" t="s">
        <v>62</v>
      </c>
      <c r="F230" s="14" t="s">
        <v>74</v>
      </c>
      <c r="G230" s="26" t="s">
        <v>478</v>
      </c>
      <c r="H230" s="15"/>
    </row>
    <row r="231" spans="1:8" ht="15.75" customHeight="1">
      <c r="A231" s="38" t="s">
        <v>294</v>
      </c>
      <c r="B231" s="14">
        <v>25.159443</v>
      </c>
      <c r="C231" s="14">
        <v>66.783955000000006</v>
      </c>
      <c r="D231" s="39">
        <v>44233</v>
      </c>
      <c r="E231" s="14" t="s">
        <v>62</v>
      </c>
      <c r="F231" s="14" t="s">
        <v>74</v>
      </c>
      <c r="G231" s="26" t="s">
        <v>449</v>
      </c>
      <c r="H231" s="15"/>
    </row>
    <row r="232" spans="1:8" ht="15.75" customHeight="1">
      <c r="A232" s="38" t="s">
        <v>295</v>
      </c>
      <c r="B232" s="14">
        <v>30.327399</v>
      </c>
      <c r="C232" s="14">
        <v>70.538435000000007</v>
      </c>
      <c r="D232" s="39">
        <v>44224</v>
      </c>
      <c r="E232" s="14" t="s">
        <v>10</v>
      </c>
      <c r="F232" s="14" t="s">
        <v>74</v>
      </c>
      <c r="G232" s="26" t="s">
        <v>540</v>
      </c>
      <c r="H232" s="15"/>
    </row>
    <row r="233" spans="1:8" ht="15.75" customHeight="1">
      <c r="A233" s="38" t="s">
        <v>296</v>
      </c>
      <c r="B233" s="14">
        <v>32.725580999999998</v>
      </c>
      <c r="C233" s="14">
        <v>72.816963000000001</v>
      </c>
      <c r="D233" s="39">
        <v>44221</v>
      </c>
      <c r="E233" s="14" t="s">
        <v>53</v>
      </c>
      <c r="F233" s="14" t="s">
        <v>74</v>
      </c>
      <c r="G233" s="26" t="s">
        <v>588</v>
      </c>
      <c r="H233" s="15"/>
    </row>
    <row r="234" spans="1:8" ht="15.75" customHeight="1">
      <c r="A234" s="38" t="s">
        <v>297</v>
      </c>
      <c r="B234" s="14">
        <v>9.1677510000000009</v>
      </c>
      <c r="C234" s="14">
        <v>-79.536856999999998</v>
      </c>
      <c r="D234" s="39">
        <v>44221</v>
      </c>
      <c r="E234" s="14" t="s">
        <v>53</v>
      </c>
      <c r="F234" s="14" t="s">
        <v>74</v>
      </c>
      <c r="G234" s="26" t="s">
        <v>589</v>
      </c>
      <c r="H234" s="15"/>
    </row>
    <row r="235" spans="1:8" ht="15.75" customHeight="1">
      <c r="A235" s="38" t="s">
        <v>299</v>
      </c>
      <c r="B235" s="14">
        <v>50.806773</v>
      </c>
      <c r="C235" s="14">
        <v>20.529911999999999</v>
      </c>
      <c r="D235" s="39">
        <v>44221</v>
      </c>
      <c r="E235" s="14" t="s">
        <v>7</v>
      </c>
      <c r="F235" s="14" t="s">
        <v>74</v>
      </c>
      <c r="G235" s="26" t="s">
        <v>590</v>
      </c>
      <c r="H235" s="15"/>
    </row>
    <row r="236" spans="1:8" ht="15.75" customHeight="1">
      <c r="A236" s="38" t="s">
        <v>300</v>
      </c>
      <c r="B236" s="14">
        <v>38.501466000000001</v>
      </c>
      <c r="C236" s="14">
        <v>-8.9359359999999999</v>
      </c>
      <c r="D236" s="39">
        <v>44221</v>
      </c>
      <c r="E236" s="14" t="s">
        <v>53</v>
      </c>
      <c r="F236" s="14" t="s">
        <v>74</v>
      </c>
      <c r="G236" s="26" t="s">
        <v>591</v>
      </c>
      <c r="H236" s="15"/>
    </row>
    <row r="237" spans="1:8" ht="15.75" customHeight="1">
      <c r="A237" s="38" t="s">
        <v>301</v>
      </c>
      <c r="B237" s="14">
        <v>39.655676999999997</v>
      </c>
      <c r="C237" s="14">
        <v>-8.987387</v>
      </c>
      <c r="D237" s="39">
        <v>44233</v>
      </c>
      <c r="E237" s="14" t="s">
        <v>62</v>
      </c>
      <c r="F237" s="14" t="s">
        <v>74</v>
      </c>
      <c r="G237" s="26" t="s">
        <v>449</v>
      </c>
      <c r="H237" s="15"/>
    </row>
    <row r="238" spans="1:8" ht="15.75" customHeight="1">
      <c r="A238" s="38" t="s">
        <v>302</v>
      </c>
      <c r="B238" s="14">
        <v>39.685772999999998</v>
      </c>
      <c r="C238" s="14">
        <v>-8.905132</v>
      </c>
      <c r="D238" s="39">
        <v>44233</v>
      </c>
      <c r="E238" s="14" t="s">
        <v>62</v>
      </c>
      <c r="F238" s="14" t="s">
        <v>74</v>
      </c>
      <c r="G238" s="26" t="s">
        <v>460</v>
      </c>
      <c r="H238" s="15"/>
    </row>
    <row r="239" spans="1:8" ht="15.75" customHeight="1">
      <c r="A239" s="38" t="s">
        <v>298</v>
      </c>
      <c r="B239" s="14">
        <v>-25.108222000000001</v>
      </c>
      <c r="C239" s="14">
        <v>-57.537517000000001</v>
      </c>
      <c r="D239" s="39">
        <v>44221</v>
      </c>
      <c r="E239" s="14" t="s">
        <v>53</v>
      </c>
      <c r="F239" s="14" t="s">
        <v>74</v>
      </c>
      <c r="G239" s="26" t="s">
        <v>588</v>
      </c>
      <c r="H239" s="15"/>
    </row>
    <row r="240" spans="1:8" ht="15.75" customHeight="1">
      <c r="A240" s="38" t="s">
        <v>303</v>
      </c>
      <c r="B240" s="14">
        <v>54.873651000000002</v>
      </c>
      <c r="C240" s="14">
        <v>61.196846999999998</v>
      </c>
      <c r="D240" s="49">
        <v>44217</v>
      </c>
      <c r="E240" s="14" t="s">
        <v>57</v>
      </c>
      <c r="F240" s="14" t="s">
        <v>74</v>
      </c>
      <c r="G240" s="26" t="s">
        <v>592</v>
      </c>
      <c r="H240" s="15"/>
    </row>
    <row r="241" spans="1:8" ht="15.75" customHeight="1">
      <c r="A241" s="38" t="s">
        <v>304</v>
      </c>
      <c r="B241" s="14">
        <v>56.868465999999998</v>
      </c>
      <c r="C241" s="14">
        <v>62.056043000000003</v>
      </c>
      <c r="D241" s="49">
        <v>44217</v>
      </c>
      <c r="E241" s="14" t="s">
        <v>57</v>
      </c>
      <c r="F241" s="14" t="s">
        <v>74</v>
      </c>
      <c r="G241" s="26" t="s">
        <v>593</v>
      </c>
      <c r="H241" s="15"/>
    </row>
    <row r="242" spans="1:8" ht="15.75" customHeight="1">
      <c r="A242" s="38" t="s">
        <v>305</v>
      </c>
      <c r="B242" s="14">
        <v>44.125712</v>
      </c>
      <c r="C242" s="14">
        <v>42.009979999999999</v>
      </c>
      <c r="D242" s="49">
        <v>44217</v>
      </c>
      <c r="E242" s="14" t="s">
        <v>57</v>
      </c>
      <c r="F242" s="14" t="s">
        <v>74</v>
      </c>
      <c r="G242" s="26" t="s">
        <v>593</v>
      </c>
      <c r="H242" s="15"/>
    </row>
    <row r="243" spans="1:8" ht="15.75" customHeight="1">
      <c r="A243" s="38" t="s">
        <v>306</v>
      </c>
      <c r="B243" s="14">
        <v>50.378073000000001</v>
      </c>
      <c r="C243" s="14">
        <v>39.633608000000002</v>
      </c>
      <c r="D243" s="49">
        <v>44217</v>
      </c>
      <c r="E243" s="14" t="s">
        <v>57</v>
      </c>
      <c r="F243" s="14" t="s">
        <v>74</v>
      </c>
      <c r="G243" s="26" t="s">
        <v>594</v>
      </c>
      <c r="H243" s="15"/>
    </row>
    <row r="244" spans="1:8" ht="15.75" customHeight="1">
      <c r="A244" s="38" t="s">
        <v>307</v>
      </c>
      <c r="B244" s="14">
        <v>50.610788999999997</v>
      </c>
      <c r="C244" s="14">
        <v>36.555284</v>
      </c>
      <c r="D244" s="49">
        <v>44217</v>
      </c>
      <c r="E244" s="14" t="s">
        <v>57</v>
      </c>
      <c r="F244" s="14" t="s">
        <v>74</v>
      </c>
      <c r="G244" s="26" t="s">
        <v>595</v>
      </c>
      <c r="H244" s="15"/>
    </row>
    <row r="245" spans="1:8" ht="15.75" customHeight="1">
      <c r="A245" s="38" t="s">
        <v>308</v>
      </c>
      <c r="B245" s="14">
        <v>51.257871999999999</v>
      </c>
      <c r="C245" s="14">
        <v>37.762676999999996</v>
      </c>
      <c r="D245" s="39">
        <v>44233</v>
      </c>
      <c r="E245" s="14" t="s">
        <v>62</v>
      </c>
      <c r="F245" s="14" t="s">
        <v>74</v>
      </c>
      <c r="G245" s="26" t="s">
        <v>596</v>
      </c>
      <c r="H245" s="15"/>
    </row>
    <row r="246" spans="1:8" ht="15.75" customHeight="1">
      <c r="A246" s="38" t="s">
        <v>309</v>
      </c>
      <c r="B246" s="14">
        <v>52.664946</v>
      </c>
      <c r="C246" s="14">
        <v>39.632835</v>
      </c>
      <c r="D246" s="40">
        <v>44218</v>
      </c>
      <c r="E246" s="14" t="s">
        <v>20</v>
      </c>
      <c r="F246" s="14" t="s">
        <v>74</v>
      </c>
      <c r="G246" s="26" t="s">
        <v>519</v>
      </c>
      <c r="H246" s="15"/>
    </row>
    <row r="247" spans="1:8" ht="15.75" customHeight="1">
      <c r="A247" s="38" t="s">
        <v>310</v>
      </c>
      <c r="B247" s="14">
        <v>53.421120999999999</v>
      </c>
      <c r="C247" s="14">
        <v>49.419800000000002</v>
      </c>
      <c r="D247" s="40">
        <v>44218</v>
      </c>
      <c r="E247" s="14" t="s">
        <v>20</v>
      </c>
      <c r="F247" s="14" t="s">
        <v>74</v>
      </c>
      <c r="G247" s="26" t="s">
        <v>597</v>
      </c>
      <c r="H247" s="15"/>
    </row>
    <row r="248" spans="1:8" ht="15.75" customHeight="1">
      <c r="A248" s="38" t="s">
        <v>311</v>
      </c>
      <c r="B248" s="14">
        <v>53.445098999999999</v>
      </c>
      <c r="C248" s="14">
        <v>34.407597000000003</v>
      </c>
      <c r="D248" s="40">
        <v>44218</v>
      </c>
      <c r="E248" s="14" t="s">
        <v>20</v>
      </c>
      <c r="F248" s="14" t="s">
        <v>74</v>
      </c>
      <c r="G248" s="26" t="s">
        <v>598</v>
      </c>
      <c r="H248" s="15"/>
    </row>
    <row r="249" spans="1:8" ht="15.75" customHeight="1">
      <c r="A249" s="38" t="s">
        <v>312</v>
      </c>
      <c r="B249" s="14">
        <v>54.003473</v>
      </c>
      <c r="C249" s="14">
        <v>48.738773000000002</v>
      </c>
      <c r="D249" s="40">
        <v>44218</v>
      </c>
      <c r="E249" s="14" t="s">
        <v>20</v>
      </c>
      <c r="F249" s="14" t="s">
        <v>90</v>
      </c>
      <c r="G249" s="26" t="s">
        <v>599</v>
      </c>
      <c r="H249" s="15"/>
    </row>
    <row r="250" spans="1:8" ht="15.75" customHeight="1">
      <c r="A250" s="38" t="s">
        <v>313</v>
      </c>
      <c r="B250" s="14">
        <v>54.155892000000001</v>
      </c>
      <c r="C250" s="14">
        <v>48.360166</v>
      </c>
      <c r="D250" s="40">
        <v>44218</v>
      </c>
      <c r="E250" s="14" t="s">
        <v>20</v>
      </c>
      <c r="F250" s="14" t="s">
        <v>74</v>
      </c>
      <c r="G250" s="26" t="s">
        <v>598</v>
      </c>
      <c r="H250" s="15"/>
    </row>
    <row r="251" spans="1:8" ht="15.75" customHeight="1">
      <c r="A251" s="38" t="s">
        <v>314</v>
      </c>
      <c r="B251" s="14">
        <v>54.213698999999998</v>
      </c>
      <c r="C251" s="14">
        <v>38.922525</v>
      </c>
      <c r="D251" s="40">
        <v>44218</v>
      </c>
      <c r="E251" s="14" t="s">
        <v>20</v>
      </c>
      <c r="F251" s="14" t="s">
        <v>74</v>
      </c>
      <c r="G251" s="26" t="s">
        <v>598</v>
      </c>
      <c r="H251" s="15"/>
    </row>
    <row r="252" spans="1:8" ht="15.75" customHeight="1">
      <c r="A252" s="38" t="s">
        <v>315</v>
      </c>
      <c r="B252" s="14">
        <v>54.445484999999998</v>
      </c>
      <c r="C252" s="14">
        <v>45.870756</v>
      </c>
      <c r="D252" s="39">
        <v>44218</v>
      </c>
      <c r="E252" s="14" t="s">
        <v>40</v>
      </c>
      <c r="F252" s="14" t="s">
        <v>104</v>
      </c>
      <c r="G252" s="26" t="s">
        <v>600</v>
      </c>
      <c r="H252" s="15" t="s">
        <v>601</v>
      </c>
    </row>
    <row r="253" spans="1:8" ht="15.75" customHeight="1">
      <c r="A253" s="38" t="s">
        <v>316</v>
      </c>
      <c r="B253" s="14">
        <v>54.783096999999998</v>
      </c>
      <c r="C253" s="14">
        <v>58.201148000000003</v>
      </c>
      <c r="D253" s="39">
        <v>44221</v>
      </c>
      <c r="E253" s="14" t="s">
        <v>10</v>
      </c>
      <c r="F253" s="14" t="s">
        <v>74</v>
      </c>
      <c r="G253" s="26" t="s">
        <v>602</v>
      </c>
      <c r="H253" s="15"/>
    </row>
    <row r="254" spans="1:8" ht="15.75" customHeight="1">
      <c r="A254" s="38" t="s">
        <v>317</v>
      </c>
      <c r="B254" s="14">
        <v>57.469589999999997</v>
      </c>
      <c r="C254" s="14">
        <v>60.145024999999997</v>
      </c>
      <c r="D254" s="39">
        <v>44221</v>
      </c>
      <c r="E254" s="14" t="s">
        <v>12</v>
      </c>
      <c r="F254" s="14" t="s">
        <v>74</v>
      </c>
      <c r="G254" s="26" t="s">
        <v>535</v>
      </c>
      <c r="H254" s="15" t="s">
        <v>603</v>
      </c>
    </row>
    <row r="255" spans="1:8" ht="15.75" customHeight="1">
      <c r="A255" s="38" t="s">
        <v>318</v>
      </c>
      <c r="B255" s="14">
        <v>59.061830999999998</v>
      </c>
      <c r="C255" s="14">
        <v>28.133623</v>
      </c>
      <c r="D255" s="40">
        <v>44217</v>
      </c>
      <c r="E255" s="14" t="s">
        <v>18</v>
      </c>
      <c r="F255" s="14" t="s">
        <v>90</v>
      </c>
      <c r="G255" s="26" t="s">
        <v>604</v>
      </c>
      <c r="H255" s="15"/>
    </row>
    <row r="256" spans="1:8" ht="15.75" customHeight="1">
      <c r="A256" s="38" t="s">
        <v>319</v>
      </c>
      <c r="B256" s="14">
        <v>59.529311999999997</v>
      </c>
      <c r="C256" s="14">
        <v>34.14676</v>
      </c>
      <c r="D256" s="39">
        <v>44221</v>
      </c>
      <c r="E256" s="14" t="s">
        <v>12</v>
      </c>
      <c r="F256" s="14" t="s">
        <v>74</v>
      </c>
      <c r="G256" s="26" t="s">
        <v>605</v>
      </c>
      <c r="H256" s="15" t="s">
        <v>606</v>
      </c>
    </row>
    <row r="257" spans="1:8" ht="15.75" customHeight="1">
      <c r="A257" s="38" t="s">
        <v>320</v>
      </c>
      <c r="B257" s="14">
        <v>62.945250999999999</v>
      </c>
      <c r="C257" s="14">
        <v>40.194763000000002</v>
      </c>
      <c r="D257" s="40">
        <v>44217</v>
      </c>
      <c r="E257" s="14" t="s">
        <v>18</v>
      </c>
      <c r="F257" s="14" t="s">
        <v>74</v>
      </c>
      <c r="G257" s="26" t="s">
        <v>604</v>
      </c>
      <c r="H257" s="15"/>
    </row>
    <row r="258" spans="1:8" ht="15.75" customHeight="1">
      <c r="A258" s="38" t="s">
        <v>321</v>
      </c>
      <c r="B258" s="14">
        <v>53.663800000000002</v>
      </c>
      <c r="C258" s="14">
        <v>55.970996999999997</v>
      </c>
      <c r="D258" s="39">
        <v>44233</v>
      </c>
      <c r="E258" s="14" t="s">
        <v>62</v>
      </c>
      <c r="F258" s="14" t="s">
        <v>74</v>
      </c>
      <c r="G258" s="26" t="s">
        <v>449</v>
      </c>
      <c r="H258" s="15"/>
    </row>
    <row r="259" spans="1:8" ht="15.75" customHeight="1">
      <c r="A259" s="38" t="s">
        <v>322</v>
      </c>
      <c r="B259" s="14">
        <v>54.482931999999998</v>
      </c>
      <c r="C259" s="14">
        <v>37.341076999999999</v>
      </c>
      <c r="D259" s="40">
        <v>44217</v>
      </c>
      <c r="E259" s="14" t="s">
        <v>18</v>
      </c>
      <c r="F259" s="14" t="s">
        <v>475</v>
      </c>
      <c r="G259" s="26" t="s">
        <v>607</v>
      </c>
      <c r="H259" s="15"/>
    </row>
    <row r="260" spans="1:8" ht="15.75" customHeight="1">
      <c r="A260" s="52" t="s">
        <v>323</v>
      </c>
      <c r="B260" s="53">
        <v>59.112037000000001</v>
      </c>
      <c r="C260" s="53">
        <v>28.191385</v>
      </c>
      <c r="D260" s="54">
        <v>44217</v>
      </c>
      <c r="E260" s="53" t="s">
        <v>18</v>
      </c>
      <c r="F260" s="53" t="s">
        <v>104</v>
      </c>
      <c r="G260" s="55" t="s">
        <v>608</v>
      </c>
      <c r="H260" s="56"/>
    </row>
    <row r="261" spans="1:8" ht="15.75" customHeight="1">
      <c r="A261" s="38" t="s">
        <v>324</v>
      </c>
      <c r="B261" s="14">
        <v>55.061287999999998</v>
      </c>
      <c r="C261" s="14">
        <v>38.832259999999998</v>
      </c>
      <c r="D261" s="40">
        <v>44217</v>
      </c>
      <c r="E261" s="14" t="s">
        <v>18</v>
      </c>
      <c r="F261" s="14" t="s">
        <v>74</v>
      </c>
      <c r="G261" s="26" t="s">
        <v>515</v>
      </c>
      <c r="H261" s="15"/>
    </row>
    <row r="262" spans="1:8" ht="15.75" customHeight="1">
      <c r="A262" s="38" t="s">
        <v>325</v>
      </c>
      <c r="B262" s="14">
        <v>14.796559999999999</v>
      </c>
      <c r="C262" s="14">
        <v>-17.041497</v>
      </c>
      <c r="D262" s="39">
        <v>44233</v>
      </c>
      <c r="E262" s="14" t="s">
        <v>62</v>
      </c>
      <c r="F262" s="14" t="s">
        <v>90</v>
      </c>
      <c r="G262" s="26" t="s">
        <v>609</v>
      </c>
      <c r="H262" s="15"/>
    </row>
    <row r="263" spans="1:8" ht="15.75" customHeight="1">
      <c r="A263" s="38" t="s">
        <v>185</v>
      </c>
      <c r="B263" s="14">
        <v>14.327109</v>
      </c>
      <c r="C263" s="14">
        <v>-89.500664999999998</v>
      </c>
      <c r="D263" s="39">
        <v>44218</v>
      </c>
      <c r="E263" s="14" t="s">
        <v>7</v>
      </c>
      <c r="F263" s="14" t="s">
        <v>74</v>
      </c>
      <c r="G263" s="26" t="s">
        <v>610</v>
      </c>
      <c r="H263" s="15"/>
    </row>
    <row r="264" spans="1:8" ht="15.75" customHeight="1">
      <c r="A264" s="38" t="s">
        <v>326</v>
      </c>
      <c r="B264" s="14">
        <v>45.207937000000001</v>
      </c>
      <c r="C264" s="14">
        <v>19.707231</v>
      </c>
      <c r="D264" s="40">
        <v>44221</v>
      </c>
      <c r="E264" s="14" t="s">
        <v>485</v>
      </c>
      <c r="F264" s="14" t="s">
        <v>74</v>
      </c>
      <c r="G264" s="26" t="s">
        <v>611</v>
      </c>
      <c r="H264" s="42" t="s">
        <v>612</v>
      </c>
    </row>
    <row r="265" spans="1:8" ht="15.75" customHeight="1">
      <c r="A265" s="38" t="s">
        <v>341</v>
      </c>
      <c r="B265" s="14">
        <v>6.1533049999999996</v>
      </c>
      <c r="C265" s="14">
        <v>1.2881</v>
      </c>
      <c r="D265" s="40">
        <v>44217</v>
      </c>
      <c r="E265" s="14" t="s">
        <v>20</v>
      </c>
      <c r="F265" s="14" t="s">
        <v>74</v>
      </c>
      <c r="G265" s="26" t="s">
        <v>613</v>
      </c>
      <c r="H265" s="15"/>
    </row>
    <row r="266" spans="1:8" ht="15.75" customHeight="1">
      <c r="A266" s="38" t="s">
        <v>342</v>
      </c>
      <c r="B266" s="14">
        <v>6.5830549999999999</v>
      </c>
      <c r="C266" s="14">
        <v>1.5163390000000001</v>
      </c>
      <c r="D266" s="40">
        <v>44217</v>
      </c>
      <c r="E266" s="14" t="s">
        <v>20</v>
      </c>
      <c r="F266" s="14" t="s">
        <v>74</v>
      </c>
      <c r="G266" s="26" t="s">
        <v>516</v>
      </c>
      <c r="H266" s="15"/>
    </row>
    <row r="267" spans="1:8" ht="15.75" customHeight="1">
      <c r="A267" s="38" t="s">
        <v>343</v>
      </c>
      <c r="B267" s="14">
        <v>9.4598460000000006</v>
      </c>
      <c r="C267" s="14">
        <v>1.2215149999999999</v>
      </c>
      <c r="D267" s="40">
        <v>44217</v>
      </c>
      <c r="E267" s="14" t="s">
        <v>20</v>
      </c>
      <c r="F267" s="14" t="s">
        <v>74</v>
      </c>
      <c r="G267" s="26" t="s">
        <v>613</v>
      </c>
      <c r="H267" s="15"/>
    </row>
    <row r="268" spans="1:8" ht="15.75" customHeight="1">
      <c r="A268" s="38" t="s">
        <v>340</v>
      </c>
      <c r="B268" s="14">
        <v>14.673757</v>
      </c>
      <c r="C268" s="14">
        <v>100.803369</v>
      </c>
      <c r="D268" s="40">
        <v>44217</v>
      </c>
      <c r="E268" s="14" t="s">
        <v>20</v>
      </c>
      <c r="F268" s="14" t="s">
        <v>74</v>
      </c>
      <c r="G268" s="26" t="s">
        <v>516</v>
      </c>
      <c r="H268" s="15"/>
    </row>
    <row r="269" spans="1:8" ht="15.75" customHeight="1">
      <c r="A269" s="38" t="s">
        <v>344</v>
      </c>
      <c r="B269" s="14">
        <v>33.873998</v>
      </c>
      <c r="C269" s="14">
        <v>9.9933859999999992</v>
      </c>
      <c r="D269" s="40">
        <v>44217</v>
      </c>
      <c r="E269" s="14" t="s">
        <v>20</v>
      </c>
      <c r="F269" s="14" t="s">
        <v>74</v>
      </c>
      <c r="G269" s="26" t="s">
        <v>516</v>
      </c>
      <c r="H269" s="15"/>
    </row>
    <row r="270" spans="1:8" ht="15.75" customHeight="1">
      <c r="A270" s="38" t="s">
        <v>345</v>
      </c>
      <c r="B270" s="14">
        <v>38.427047000000002</v>
      </c>
      <c r="C270" s="14">
        <v>27.217029</v>
      </c>
      <c r="D270" s="40">
        <v>44217</v>
      </c>
      <c r="E270" s="14" t="s">
        <v>20</v>
      </c>
      <c r="F270" s="14" t="s">
        <v>74</v>
      </c>
      <c r="G270" s="26" t="s">
        <v>516</v>
      </c>
      <c r="H270" s="15"/>
    </row>
    <row r="271" spans="1:8" ht="15.75" customHeight="1">
      <c r="A271" s="38" t="s">
        <v>346</v>
      </c>
      <c r="B271" s="14">
        <v>40.575668999999998</v>
      </c>
      <c r="C271" s="14">
        <v>43.007643000000002</v>
      </c>
      <c r="D271" s="40">
        <v>44217</v>
      </c>
      <c r="E271" s="14" t="s">
        <v>20</v>
      </c>
      <c r="F271" s="14" t="s">
        <v>74</v>
      </c>
      <c r="G271" s="26" t="s">
        <v>519</v>
      </c>
      <c r="H271" s="15"/>
    </row>
    <row r="272" spans="1:8" ht="15.75" customHeight="1">
      <c r="A272" s="38" t="s">
        <v>347</v>
      </c>
      <c r="B272" s="14">
        <v>41.797040000000003</v>
      </c>
      <c r="C272" s="14">
        <v>26.702448</v>
      </c>
      <c r="D272" s="40">
        <v>44217</v>
      </c>
      <c r="E272" s="14" t="s">
        <v>20</v>
      </c>
      <c r="F272" s="14" t="s">
        <v>74</v>
      </c>
      <c r="G272" s="26" t="s">
        <v>519</v>
      </c>
      <c r="H272" s="15"/>
    </row>
    <row r="273" spans="1:8" ht="15.75" customHeight="1">
      <c r="A273" s="38" t="s">
        <v>348</v>
      </c>
      <c r="B273" s="14">
        <v>37.962052</v>
      </c>
      <c r="C273" s="14">
        <v>41.702528999999998</v>
      </c>
      <c r="D273" s="39">
        <v>44221</v>
      </c>
      <c r="E273" s="14" t="s">
        <v>30</v>
      </c>
      <c r="F273" s="14" t="s">
        <v>74</v>
      </c>
      <c r="G273" s="26" t="s">
        <v>614</v>
      </c>
      <c r="H273" s="15"/>
    </row>
    <row r="274" spans="1:8" ht="15.75" customHeight="1">
      <c r="A274" s="38" t="s">
        <v>349</v>
      </c>
      <c r="B274" s="14">
        <v>37.938961999999997</v>
      </c>
      <c r="C274" s="14">
        <v>32.533760999999998</v>
      </c>
      <c r="D274" s="40">
        <v>44221</v>
      </c>
      <c r="E274" s="14" t="s">
        <v>18</v>
      </c>
      <c r="F274" s="14" t="s">
        <v>74</v>
      </c>
      <c r="G274" s="26" t="s">
        <v>615</v>
      </c>
      <c r="H274" s="42" t="s">
        <v>616</v>
      </c>
    </row>
    <row r="275" spans="1:8" ht="15.75" customHeight="1">
      <c r="A275" s="38" t="s">
        <v>350</v>
      </c>
      <c r="B275" s="14">
        <v>39.944254000000001</v>
      </c>
      <c r="C275" s="14">
        <v>33.191786</v>
      </c>
      <c r="D275" s="40">
        <v>44217</v>
      </c>
      <c r="E275" s="14" t="s">
        <v>20</v>
      </c>
      <c r="F275" s="14" t="s">
        <v>74</v>
      </c>
      <c r="G275" s="26" t="s">
        <v>519</v>
      </c>
      <c r="H275" s="15"/>
    </row>
    <row r="276" spans="1:8" ht="15.75" customHeight="1">
      <c r="A276" s="38" t="s">
        <v>338</v>
      </c>
      <c r="B276" s="14">
        <v>-10.258077999999999</v>
      </c>
      <c r="C276" s="14">
        <v>40.038862000000002</v>
      </c>
      <c r="D276" s="40">
        <v>44217</v>
      </c>
      <c r="E276" s="14" t="s">
        <v>20</v>
      </c>
      <c r="F276" s="14" t="s">
        <v>74</v>
      </c>
      <c r="G276" s="26" t="s">
        <v>519</v>
      </c>
      <c r="H276" s="15"/>
    </row>
    <row r="277" spans="1:8" ht="15.75" customHeight="1">
      <c r="A277" s="38" t="s">
        <v>339</v>
      </c>
      <c r="B277" s="14">
        <v>-6.6626890000000003</v>
      </c>
      <c r="C277" s="14">
        <v>39.166958999999999</v>
      </c>
      <c r="D277" s="40">
        <v>44217</v>
      </c>
      <c r="E277" s="14" t="s">
        <v>20</v>
      </c>
      <c r="F277" s="14" t="s">
        <v>74</v>
      </c>
      <c r="G277" s="26" t="s">
        <v>519</v>
      </c>
      <c r="H277" s="15"/>
    </row>
    <row r="278" spans="1:8" ht="15.75" customHeight="1">
      <c r="A278" s="38" t="s">
        <v>351</v>
      </c>
      <c r="B278" s="14">
        <v>48.730626000000001</v>
      </c>
      <c r="C278" s="14">
        <v>37.544123999999996</v>
      </c>
      <c r="D278" s="40">
        <v>44217</v>
      </c>
      <c r="E278" s="14" t="s">
        <v>20</v>
      </c>
      <c r="F278" s="14" t="s">
        <v>74</v>
      </c>
      <c r="G278" s="26" t="s">
        <v>617</v>
      </c>
      <c r="H278" s="15"/>
    </row>
    <row r="279" spans="1:8" ht="15.75" customHeight="1">
      <c r="A279" s="38" t="s">
        <v>352</v>
      </c>
      <c r="B279" s="14">
        <v>49.495187999999999</v>
      </c>
      <c r="C279" s="14">
        <v>36.741990000000001</v>
      </c>
      <c r="D279" s="40">
        <v>44217</v>
      </c>
      <c r="E279" s="14" t="s">
        <v>20</v>
      </c>
      <c r="F279" s="14" t="s">
        <v>74</v>
      </c>
      <c r="G279" s="26" t="s">
        <v>618</v>
      </c>
      <c r="H279" s="15"/>
    </row>
    <row r="280" spans="1:8" ht="15.75" customHeight="1">
      <c r="A280" s="38" t="s">
        <v>354</v>
      </c>
      <c r="B280" s="14">
        <v>28.760847999999999</v>
      </c>
      <c r="C280" s="14">
        <v>-82.025558000000004</v>
      </c>
      <c r="D280" s="40">
        <v>44217</v>
      </c>
      <c r="E280" s="14" t="s">
        <v>18</v>
      </c>
      <c r="F280" s="14" t="s">
        <v>74</v>
      </c>
      <c r="G280" s="26" t="s">
        <v>619</v>
      </c>
      <c r="H280" s="15"/>
    </row>
    <row r="281" spans="1:8" ht="15.75" customHeight="1">
      <c r="A281" s="38" t="s">
        <v>355</v>
      </c>
      <c r="B281" s="14">
        <v>39.620130000000003</v>
      </c>
      <c r="C281" s="14">
        <v>-119.26303900000001</v>
      </c>
      <c r="D281" s="40">
        <v>44217</v>
      </c>
      <c r="E281" s="14" t="s">
        <v>18</v>
      </c>
      <c r="F281" s="14" t="s">
        <v>74</v>
      </c>
      <c r="G281" s="26" t="s">
        <v>615</v>
      </c>
      <c r="H281" s="15"/>
    </row>
    <row r="282" spans="1:8" ht="15.75" customHeight="1">
      <c r="A282" s="38" t="s">
        <v>356</v>
      </c>
      <c r="B282" s="14">
        <v>44.084274999999998</v>
      </c>
      <c r="C282" s="14">
        <v>-69.157138000000003</v>
      </c>
      <c r="D282" s="40">
        <v>44217</v>
      </c>
      <c r="E282" s="14" t="s">
        <v>18</v>
      </c>
      <c r="F282" s="14" t="s">
        <v>74</v>
      </c>
      <c r="G282" s="26" t="s">
        <v>515</v>
      </c>
      <c r="H282" s="15"/>
    </row>
    <row r="283" spans="1:8" ht="15.75" customHeight="1">
      <c r="A283" s="38" t="s">
        <v>357</v>
      </c>
      <c r="B283" s="14">
        <v>25.877824</v>
      </c>
      <c r="C283" s="14">
        <v>-80.377343999999994</v>
      </c>
      <c r="D283" s="40">
        <v>44217</v>
      </c>
      <c r="E283" s="14" t="s">
        <v>18</v>
      </c>
      <c r="F283" s="14" t="s">
        <v>74</v>
      </c>
      <c r="G283" s="26" t="s">
        <v>515</v>
      </c>
      <c r="H283" s="15"/>
    </row>
    <row r="284" spans="1:8" ht="15.75" customHeight="1">
      <c r="A284" s="38" t="s">
        <v>358</v>
      </c>
      <c r="B284" s="14">
        <v>40.931159000000001</v>
      </c>
      <c r="C284" s="14">
        <v>69.652550000000005</v>
      </c>
      <c r="D284" s="40">
        <v>44221</v>
      </c>
      <c r="E284" s="14" t="s">
        <v>485</v>
      </c>
      <c r="F284" s="14" t="s">
        <v>74</v>
      </c>
      <c r="G284" s="26" t="s">
        <v>620</v>
      </c>
      <c r="H284" s="15" t="s">
        <v>621</v>
      </c>
    </row>
    <row r="285" spans="1:8" ht="15.75" customHeight="1">
      <c r="A285" s="38" t="s">
        <v>359</v>
      </c>
      <c r="B285" s="14">
        <v>18.939392999999999</v>
      </c>
      <c r="C285" s="14">
        <v>105.35096900000001</v>
      </c>
      <c r="D285" s="40">
        <v>44217</v>
      </c>
      <c r="E285" s="14" t="s">
        <v>20</v>
      </c>
      <c r="F285" s="14" t="s">
        <v>74</v>
      </c>
      <c r="G285" s="26" t="s">
        <v>516</v>
      </c>
      <c r="H285" s="15"/>
    </row>
    <row r="286" spans="1:8" ht="15.75" customHeight="1">
      <c r="A286" s="38" t="s">
        <v>360</v>
      </c>
      <c r="B286" s="14">
        <v>20.341771000000001</v>
      </c>
      <c r="C286" s="14">
        <v>105.91307999999999</v>
      </c>
      <c r="D286" s="40">
        <v>44217</v>
      </c>
      <c r="E286" s="14" t="s">
        <v>20</v>
      </c>
      <c r="F286" s="14" t="s">
        <v>74</v>
      </c>
      <c r="G286" s="26" t="s">
        <v>516</v>
      </c>
      <c r="H286" s="15"/>
    </row>
    <row r="287" spans="1:8" ht="15.75" customHeight="1">
      <c r="A287" s="38" t="s">
        <v>361</v>
      </c>
      <c r="B287" s="14">
        <v>20.453617999999999</v>
      </c>
      <c r="C287" s="14">
        <v>105.886442</v>
      </c>
      <c r="D287" s="39">
        <v>44217</v>
      </c>
      <c r="E287" s="14" t="s">
        <v>20</v>
      </c>
      <c r="F287" s="14" t="s">
        <v>74</v>
      </c>
      <c r="G287" s="26" t="s">
        <v>519</v>
      </c>
      <c r="H287" s="15"/>
    </row>
    <row r="288" spans="1:8" ht="15.75" customHeight="1">
      <c r="A288" s="38" t="s">
        <v>362</v>
      </c>
      <c r="B288" s="14">
        <v>21.566872</v>
      </c>
      <c r="C288" s="14">
        <v>106.492178</v>
      </c>
      <c r="D288" s="39">
        <v>44217</v>
      </c>
      <c r="E288" s="14" t="s">
        <v>20</v>
      </c>
      <c r="F288" s="14" t="s">
        <v>74</v>
      </c>
      <c r="G288" s="26" t="s">
        <v>519</v>
      </c>
      <c r="H288" s="15"/>
    </row>
    <row r="289" spans="1:8" ht="15.75" customHeight="1">
      <c r="A289" s="38" t="s">
        <v>363</v>
      </c>
      <c r="B289" s="14">
        <v>15.032711000000001</v>
      </c>
      <c r="C289" s="14">
        <v>43.25929</v>
      </c>
      <c r="D289" s="39">
        <v>44217</v>
      </c>
      <c r="E289" s="14" t="s">
        <v>20</v>
      </c>
      <c r="F289" s="14" t="s">
        <v>74</v>
      </c>
      <c r="G289" s="26" t="s">
        <v>519</v>
      </c>
      <c r="H289" s="15"/>
    </row>
    <row r="290" spans="1:8" ht="15.75" customHeight="1">
      <c r="A290" s="38" t="s">
        <v>327</v>
      </c>
      <c r="B290" s="14">
        <v>-26.156285</v>
      </c>
      <c r="C290" s="14">
        <v>28.692848999999999</v>
      </c>
      <c r="D290" s="40">
        <v>44217</v>
      </c>
      <c r="E290" s="14" t="s">
        <v>18</v>
      </c>
      <c r="F290" s="14" t="s">
        <v>74</v>
      </c>
      <c r="G290" s="26" t="s">
        <v>514</v>
      </c>
      <c r="H290" s="15"/>
    </row>
    <row r="291" spans="1:8" ht="15.75" customHeight="1">
      <c r="A291" s="38" t="s">
        <v>328</v>
      </c>
      <c r="B291" s="14">
        <v>-26.143888</v>
      </c>
      <c r="C291" s="14">
        <v>25.851686000000001</v>
      </c>
      <c r="D291" s="40">
        <v>44217</v>
      </c>
      <c r="E291" s="14" t="s">
        <v>18</v>
      </c>
      <c r="F291" s="14" t="s">
        <v>74</v>
      </c>
      <c r="G291" s="26" t="s">
        <v>515</v>
      </c>
      <c r="H291" s="15"/>
    </row>
    <row r="292" spans="1:8" ht="15.75" customHeight="1">
      <c r="A292" s="38" t="s">
        <v>364</v>
      </c>
      <c r="B292" s="14">
        <v>-13.026214</v>
      </c>
      <c r="C292" s="14">
        <v>28.778742000000001</v>
      </c>
      <c r="D292" s="39">
        <v>44217</v>
      </c>
      <c r="E292" s="14" t="s">
        <v>20</v>
      </c>
      <c r="F292" s="14" t="s">
        <v>74</v>
      </c>
      <c r="G292" s="26" t="s">
        <v>519</v>
      </c>
      <c r="H292" s="15"/>
    </row>
    <row r="293" spans="1:8" ht="15.75" customHeight="1">
      <c r="A293" s="38" t="s">
        <v>365</v>
      </c>
      <c r="B293" s="14">
        <v>-21.007200000000001</v>
      </c>
      <c r="C293" s="14">
        <v>29.212761</v>
      </c>
      <c r="D293" s="39">
        <v>44217</v>
      </c>
      <c r="E293" s="14" t="s">
        <v>20</v>
      </c>
      <c r="F293" s="14" t="s">
        <v>74</v>
      </c>
      <c r="G293" s="26" t="s">
        <v>519</v>
      </c>
      <c r="H293" s="15"/>
    </row>
    <row r="294" spans="1:8" ht="15.75" customHeight="1">
      <c r="A294" s="38" t="s">
        <v>366</v>
      </c>
      <c r="B294" s="14">
        <v>-20.114474000000001</v>
      </c>
      <c r="C294" s="14">
        <v>28.685907</v>
      </c>
      <c r="D294" s="39">
        <v>44221</v>
      </c>
      <c r="E294" s="14" t="s">
        <v>38</v>
      </c>
      <c r="F294" s="14" t="s">
        <v>74</v>
      </c>
      <c r="G294" s="26" t="s">
        <v>622</v>
      </c>
      <c r="H294" s="15"/>
    </row>
    <row r="295" spans="1:8" ht="15.75" customHeight="1"/>
    <row r="296" spans="1:8" ht="15.75" customHeight="1"/>
    <row r="297" spans="1:8" ht="15.75" customHeight="1"/>
    <row r="298" spans="1:8" ht="15.75" customHeight="1"/>
    <row r="299" spans="1:8" ht="15.75" customHeight="1"/>
    <row r="300" spans="1:8" ht="15.75" customHeight="1"/>
    <row r="301" spans="1:8" ht="15.75" customHeight="1"/>
    <row r="302" spans="1:8" ht="15.75" customHeight="1"/>
    <row r="303" spans="1:8" ht="15.75" customHeight="1"/>
    <row r="304" spans="1:8"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4F5211B8-1213-4B28-8F88-50211F7A0B8D}" filter="1" showAutoFilter="1">
      <pageMargins left="0.7" right="0.7" top="0.75" bottom="0.75" header="0.3" footer="0.3"/>
      <autoFilter ref="E2:E294" xr:uid="{72E1968C-7131-DF47-B95B-38B0C40E7260}"/>
      <extLst>
        <ext uri="GoogleSheetsCustomDataVersion1">
          <go:sheetsCustomData xmlns:go="http://customooxmlschemas.google.com/" filterViewId="197658085"/>
        </ext>
      </extLst>
    </customSheetView>
    <customSheetView guid="{622FA6A8-DF1F-44BB-BAB1-467BBA3236F1}" filter="1" showAutoFilter="1">
      <pageMargins left="0.7" right="0.7" top="0.75" bottom="0.75" header="0.3" footer="0.3"/>
      <autoFilter ref="D1:D261" xr:uid="{F3324755-89C0-8941-8821-318A3A3721E8}">
        <filterColumn colId="0">
          <filters>
            <filter val="2/17/2021"/>
            <filter val="2/2/2021"/>
            <filter val="2/6/2021"/>
            <filter val="2/7/2021"/>
          </filters>
        </filterColumn>
      </autoFilter>
      <extLst>
        <ext uri="GoogleSheetsCustomDataVersion1">
          <go:sheetsCustomData xmlns:go="http://customooxmlschemas.google.com/" filterViewId="1902585460"/>
        </ext>
      </extLst>
    </customSheetView>
    <customSheetView guid="{1CA5D23D-618B-47B3-B77E-8941DB797D3D}" filter="1" showAutoFilter="1">
      <pageMargins left="0.7" right="0.7" top="0.75" bottom="0.75" header="0.3" footer="0.3"/>
      <autoFilter ref="E2:E198" xr:uid="{8702110B-DB0E-0742-A03E-7AC94BAB17B8}"/>
      <extLst>
        <ext uri="GoogleSheetsCustomDataVersion1">
          <go:sheetsCustomData xmlns:go="http://customooxmlschemas.google.com/" filterViewId="1322135898"/>
        </ext>
      </extLst>
    </customSheetView>
    <customSheetView guid="{07BA7CB2-65B5-48F6-8693-D0C4E4277B23}" filter="1" showAutoFilter="1">
      <pageMargins left="0.7" right="0.7" top="0.75" bottom="0.75" header="0.3" footer="0.3"/>
      <autoFilter ref="A55:H294" xr:uid="{2F658842-491E-2243-8D55-F8C6CEA21F35}"/>
      <extLst>
        <ext uri="GoogleSheetsCustomDataVersion1">
          <go:sheetsCustomData xmlns:go="http://customooxmlschemas.google.com/" filterViewId="795105322"/>
        </ext>
      </extLst>
    </customSheetView>
    <customSheetView guid="{A45F4E71-7220-4032-88A3-015DF5FAA4C6}" filter="1" showAutoFilter="1">
      <pageMargins left="0.7" right="0.7" top="0.75" bottom="0.75" header="0.3" footer="0.3"/>
      <autoFilter ref="A1:H294" xr:uid="{E2420C54-FF0D-3643-949F-64EDBDF40A27}">
        <filterColumn colId="3">
          <filters>
            <filter val="1/26/2021"/>
            <filter val="1/28/2021"/>
            <filter val="2/17/2021"/>
            <filter val="2/2/2021"/>
            <filter val="2/6/2021"/>
            <filter val="2/7/2021"/>
          </filters>
        </filterColumn>
      </autoFilter>
      <extLst>
        <ext uri="GoogleSheetsCustomDataVersion1">
          <go:sheetsCustomData xmlns:go="http://customooxmlschemas.google.com/" filterViewId="888944355"/>
        </ext>
      </extLst>
    </customSheetView>
    <customSheetView guid="{7B082E31-6D61-47ED-B5BC-7BCD69F26EBB}" filter="1" showAutoFilter="1">
      <pageMargins left="0.7" right="0.7" top="0.75" bottom="0.75" header="0.3" footer="0.3"/>
      <autoFilter ref="A1:H294" xr:uid="{7E1904D2-CA17-724E-ADEE-FAF5B9FF3970}">
        <filterColumn colId="3">
          <filters>
            <filter val="1/20/2021"/>
            <filter val="2/17/2021"/>
            <filter val="2/2/2021"/>
            <filter val="2/6/2021"/>
            <filter val="2/7/2021"/>
          </filters>
        </filterColumn>
      </autoFilter>
      <extLst>
        <ext uri="GoogleSheetsCustomDataVersion1">
          <go:sheetsCustomData xmlns:go="http://customooxmlschemas.google.com/" filterViewId="818967064"/>
        </ext>
      </extLst>
    </customSheetView>
    <customSheetView guid="{74F791EC-E4E6-470D-8412-D1BF12F369C7}" filter="1" showAutoFilter="1">
      <pageMargins left="0.7" right="0.7" top="0.75" bottom="0.75" header="0.3" footer="0.3"/>
      <autoFilter ref="A1:H294" xr:uid="{46E53CD4-A8E9-8840-80A4-6E3DBE0CFD86}">
        <filterColumn colId="4">
          <filters>
            <filter val="Emily Nyawira Waithera"/>
            <filter val="Ephantus Maina"/>
            <filter val="Maina Lawrence Irungu"/>
            <filter val="Marvin Mwangi"/>
            <filter val="Vincent Kipngetich"/>
          </filters>
        </filterColumn>
      </autoFilter>
      <extLst>
        <ext uri="GoogleSheetsCustomDataVersion1">
          <go:sheetsCustomData xmlns:go="http://customooxmlschemas.google.com/" filterViewId="788588190"/>
        </ext>
      </extLst>
    </customSheetView>
    <customSheetView guid="{91F07D5D-BEC5-471A-8205-F2100194E359}" filter="1" showAutoFilter="1">
      <pageMargins left="0.7" right="0.7" top="0.75" bottom="0.75" header="0.3" footer="0.3"/>
      <autoFilter ref="A1:H294" xr:uid="{729D62C2-29B6-6C46-86B2-439153A3B7F2}"/>
      <extLst>
        <ext uri="GoogleSheetsCustomDataVersion1">
          <go:sheetsCustomData xmlns:go="http://customooxmlschemas.google.com/" filterViewId="664256573"/>
        </ext>
      </extLst>
    </customSheetView>
    <customSheetView guid="{4BB9493B-62F8-4309-9191-65B28BBF099A}" filter="1" showAutoFilter="1">
      <pageMargins left="0.7" right="0.7" top="0.75" bottom="0.75" header="0.3" footer="0.3"/>
      <autoFilter ref="A1:H294" xr:uid="{AA3192F4-4E6C-DF47-AC1B-0817CE768F24}">
        <filterColumn colId="3">
          <filters>
            <filter val="1/27/2021"/>
            <filter val="1/28/2021"/>
            <filter val="2/17/2021"/>
            <filter val="2/2/2021"/>
            <filter val="2/6/2021"/>
            <filter val="2/7/2021"/>
          </filters>
        </filterColumn>
        <filterColumn colId="4">
          <filters>
            <filter val="Clement Omunga"/>
            <filter val="Emily Nyawira Waithera"/>
            <filter val="Ephantus Maina"/>
            <filter val="Erick Karanja"/>
            <filter val="Fiona Atieno"/>
            <filter val="John Oduor Otieno"/>
            <filter val="Joshua Gichuki Mwangi"/>
            <filter val="Moses Njau"/>
            <filter val="Rasoa Simiyu"/>
            <filter val="Regina Wanjala Nyambu"/>
            <filter val="Solomon Gitahi Gachure"/>
            <filter val="Vincent Kipngetich"/>
          </filters>
        </filterColumn>
      </autoFilter>
      <extLst>
        <ext uri="GoogleSheetsCustomDataVersion1">
          <go:sheetsCustomData xmlns:go="http://customooxmlschemas.google.com/" filterViewId="588457826"/>
        </ext>
      </extLst>
    </customSheetView>
    <customSheetView guid="{70D3BBF3-4640-4559-811B-85C03299AFED}" filter="1" showAutoFilter="1">
      <pageMargins left="0.7" right="0.7" top="0.75" bottom="0.75" header="0.3" footer="0.3"/>
      <autoFilter ref="A1:H294" xr:uid="{EAFFFE84-7404-704D-ACEE-D3A23F0B09DD}">
        <filterColumn colId="4">
          <filters>
            <filter val="Emily Nyawira Waithera"/>
            <filter val="Ephantus Maina"/>
            <filter val="Moses Njau"/>
          </filters>
        </filterColumn>
      </autoFilter>
      <extLst>
        <ext uri="GoogleSheetsCustomDataVersion1">
          <go:sheetsCustomData xmlns:go="http://customooxmlschemas.google.com/" filterViewId="540858684"/>
        </ext>
      </extLst>
    </customSheetView>
    <customSheetView guid="{68DAEF02-392D-4B70-8D02-69C21D239C3E}" filter="1" showAutoFilter="1">
      <pageMargins left="0.7" right="0.7" top="0.75" bottom="0.75" header="0.3" footer="0.3"/>
      <autoFilter ref="A1:H294" xr:uid="{B9622B9E-F3BB-724D-8466-AEEC434C9AA9}">
        <filterColumn colId="3">
          <filters>
            <filter val="1/26/2021"/>
            <filter val="1/27/2021"/>
            <filter val="1/28/2021"/>
            <filter val="2/17/2021"/>
            <filter val="2/2/2021"/>
            <filter val="2/6/2021"/>
            <filter val="2/7/2021"/>
          </filters>
        </filterColumn>
        <filterColumn colId="4">
          <filters>
            <filter val="Benice Wairimu Ruga"/>
            <filter val="Clement Omunga"/>
            <filter val="Emily Nyawira Waithera"/>
            <filter val="Ephantus Maina"/>
            <filter val="Moses Njau"/>
          </filters>
        </filterColumn>
      </autoFilter>
      <extLst>
        <ext uri="GoogleSheetsCustomDataVersion1">
          <go:sheetsCustomData xmlns:go="http://customooxmlschemas.google.com/" filterViewId="516571286"/>
        </ext>
      </extLst>
    </customSheetView>
    <customSheetView guid="{4EB496E8-75AD-4B11-ACA6-C8E7D26A9E72}" filter="1" showAutoFilter="1">
      <pageMargins left="0.7" right="0.7" top="0.75" bottom="0.75" header="0.3" footer="0.3"/>
      <autoFilter ref="A1:H294" xr:uid="{17502FA1-BB55-4D42-BCAB-C6A5B4A6223B}">
        <filterColumn colId="3">
          <filters>
            <filter val="1/26/2021"/>
            <filter val="1/27/2021"/>
            <filter val="1/28/2021"/>
            <filter val="2/17/2021"/>
            <filter val="2/2/2021"/>
            <filter val="2/6/2021"/>
            <filter val="2/7/2021"/>
          </filters>
        </filterColumn>
      </autoFilter>
      <extLst>
        <ext uri="GoogleSheetsCustomDataVersion1">
          <go:sheetsCustomData xmlns:go="http://customooxmlschemas.google.com/" filterViewId="415866476"/>
        </ext>
      </extLst>
    </customSheetView>
    <customSheetView guid="{173FCA11-25DA-4539-A986-7EA12E3207B7}" filter="1" showAutoFilter="1">
      <pageMargins left="0.7" right="0.7" top="0.75" bottom="0.75" header="0.3" footer="0.3"/>
      <autoFilter ref="A1:H294" xr:uid="{D1AEFA67-3847-9C45-B805-FDCDC01CD128}"/>
      <extLst>
        <ext uri="GoogleSheetsCustomDataVersion1">
          <go:sheetsCustomData xmlns:go="http://customooxmlschemas.google.com/" filterViewId="371045496"/>
        </ext>
      </extLst>
    </customSheetView>
    <customSheetView guid="{8096D668-7583-4F97-9D22-E4C9C7435F1F}" filter="1" showAutoFilter="1">
      <pageMargins left="0.7" right="0.7" top="0.75" bottom="0.75" header="0.3" footer="0.3"/>
      <autoFilter ref="A1:H294" xr:uid="{4C6964E7-6A86-3C4B-82DF-BED30E6A52EE}">
        <filterColumn colId="3">
          <filters>
            <filter val="1/26/2021"/>
            <filter val="1/27/2021"/>
            <filter val="1/28/2021"/>
            <filter val="2/17/2021"/>
            <filter val="2/2/2021"/>
            <filter val="2/6/2021"/>
            <filter val="2/7/2021"/>
          </filters>
        </filterColumn>
        <filterColumn colId="4">
          <filters>
            <filter val="Clement Omunga"/>
            <filter val="Emily Nyawira Waithera"/>
            <filter val="Ephantus Maina"/>
            <filter val="Erick Karanja"/>
            <filter val="John Oduor Otieno"/>
            <filter val="Joshua Gichuki Mwangi"/>
            <filter val="Maina Lawrence Irungu"/>
            <filter val="Moses Njau"/>
            <filter val="Njoki Muriithi"/>
            <filter val="Rasoa Simiyu"/>
            <filter val="Solomon Gitahi Gachure"/>
            <filter val="Vincent Kipngetich"/>
          </filters>
        </filterColumn>
      </autoFilter>
      <extLst>
        <ext uri="GoogleSheetsCustomDataVersion1">
          <go:sheetsCustomData xmlns:go="http://customooxmlschemas.google.com/" filterViewId="322571061"/>
        </ext>
      </extLst>
    </customSheetView>
    <customSheetView guid="{94C2DE52-EDAD-4B62-816C-C23659202800}" filter="1" showAutoFilter="1">
      <pageMargins left="0.7" right="0.7" top="0.75" bottom="0.75" header="0.3" footer="0.3"/>
      <autoFilter ref="A1:H294" xr:uid="{A0CC416B-5155-DC4C-8AFD-49E909FE9803}">
        <filterColumn colId="3">
          <filters>
            <filter val="1/25/2021"/>
            <filter val="1/26/2021"/>
            <filter val="1/27/2021"/>
            <filter val="1/28/2021"/>
            <filter val="2/17/2021"/>
            <filter val="2/2/2021"/>
            <filter val="2/6/2021"/>
            <filter val="2/7/2021"/>
          </filters>
        </filterColumn>
        <filterColumn colId="4">
          <filters>
            <filter val="Clement Omunga"/>
            <filter val="Emily Nyawira Waithera"/>
            <filter val="Ephantus Maina"/>
            <filter val="Maina Lawrence Irungu"/>
            <filter val="Moses Njau"/>
          </filters>
        </filterColumn>
      </autoFilter>
      <extLst>
        <ext uri="GoogleSheetsCustomDataVersion1">
          <go:sheetsCustomData xmlns:go="http://customooxmlschemas.google.com/" filterViewId="276791079"/>
        </ext>
      </extLst>
    </customSheetView>
    <customSheetView guid="{03CE38C8-1E03-482D-B2CC-B8AFD60D675A}" filter="1" showAutoFilter="1">
      <pageMargins left="0.7" right="0.7" top="0.75" bottom="0.75" header="0.3" footer="0.3"/>
      <autoFilter ref="A1:H294" xr:uid="{E24649E6-45B4-F348-BBD4-05261B997A12}">
        <filterColumn colId="3">
          <filters>
            <filter val="1/26/2021"/>
            <filter val="1/28/2021"/>
            <filter val="2/17/2021"/>
            <filter val="2/2/2021"/>
            <filter val="2/6/2021"/>
            <filter val="2/7/2021"/>
          </filters>
        </filterColumn>
        <filterColumn colId="4">
          <filters>
            <filter val="Clement Omunga"/>
            <filter val="Emily Nyawira Waithera"/>
            <filter val="Ephantus Maina"/>
            <filter val="Erick Karanja"/>
            <filter val="Isaack Odhiambo Otieno"/>
            <filter val="John Oduor Otieno"/>
            <filter val="Joshua Gichuki Mwangi"/>
            <filter val="Maina Lawrence Irungu"/>
            <filter val="Moses Njau"/>
            <filter val="Njoki Muriithi"/>
            <filter val="Rasoa Simiyu"/>
            <filter val="Solomon Gitahi Gachure"/>
            <filter val="Vincent Kipngetich"/>
          </filters>
        </filterColumn>
      </autoFilter>
      <extLst>
        <ext uri="GoogleSheetsCustomDataVersion1">
          <go:sheetsCustomData xmlns:go="http://customooxmlschemas.google.com/" filterViewId="2104051934"/>
        </ext>
      </extLst>
    </customSheetView>
    <customSheetView guid="{2CF87184-75B9-48E5-A7AF-68B23A9A2DFF}" filter="1" showAutoFilter="1">
      <pageMargins left="0.7" right="0.7" top="0.75" bottom="0.75" header="0.3" footer="0.3"/>
      <autoFilter ref="A1:H294" xr:uid="{F9BE0AD5-946E-F84F-8E8A-D6EBB6A39880}">
        <filterColumn colId="3">
          <filters>
            <filter val="1/26/2021"/>
            <filter val="1/27/2021"/>
            <filter val="1/28/2021"/>
            <filter val="2/17/2021"/>
            <filter val="2/2/2021"/>
            <filter val="2/6/2021"/>
            <filter val="2/7/2021"/>
          </filters>
        </filterColumn>
        <filterColumn colId="4">
          <filters>
            <filter val="Benice Wairimu Ruga"/>
            <filter val="Ephantus Maina"/>
          </filters>
        </filterColumn>
      </autoFilter>
      <extLst>
        <ext uri="GoogleSheetsCustomDataVersion1">
          <go:sheetsCustomData xmlns:go="http://customooxmlschemas.google.com/" filterViewId="2022486553"/>
        </ext>
      </extLst>
    </customSheetView>
    <customSheetView guid="{B6237027-F652-4736-B265-20C5A7F8B02F}" filter="1" showAutoFilter="1">
      <pageMargins left="0.7" right="0.7" top="0.75" bottom="0.75" header="0.3" footer="0.3"/>
      <autoFilter ref="A1:H294" xr:uid="{7C4CF10F-AF06-8D4E-9106-CB3AF45DD502}">
        <filterColumn colId="3">
          <filters>
            <filter val="1/20/2021"/>
            <filter val="2/17/2021"/>
            <filter val="2/2/2021"/>
            <filter val="2/6/2021"/>
            <filter val="2/7/2021"/>
          </filters>
        </filterColumn>
      </autoFilter>
      <extLst>
        <ext uri="GoogleSheetsCustomDataVersion1">
          <go:sheetsCustomData xmlns:go="http://customooxmlschemas.google.com/" filterViewId="1943830045"/>
        </ext>
      </extLst>
    </customSheetView>
    <customSheetView guid="{EA4AA373-1573-4CB5-8D2D-DB2057682497}" filter="1" showAutoFilter="1">
      <pageMargins left="0.7" right="0.7" top="0.75" bottom="0.75" header="0.3" footer="0.3"/>
      <autoFilter ref="A1:H294" xr:uid="{25E3264D-4DF0-E24C-8B6C-7851EF93BA2B}">
        <filterColumn colId="3">
          <filters>
            <filter val="2/17/2021"/>
            <filter val="2/2/2021"/>
            <filter val="2/6/2021"/>
            <filter val="2/7/2021"/>
          </filters>
        </filterColumn>
        <filterColumn colId="4">
          <filters>
            <filter val="Clement Omunga"/>
            <filter val="Ephantus Maina"/>
            <filter val="Isaack Odhiambo Otieno"/>
            <filter val="Marvin Mwangi"/>
            <filter val="Moses Njau"/>
            <filter val="Njoki Muriithi"/>
            <filter val="Solomon Gitahi Gachure"/>
            <filter val="Vincent Kipngetich"/>
          </filters>
        </filterColumn>
      </autoFilter>
      <extLst>
        <ext uri="GoogleSheetsCustomDataVersion1">
          <go:sheetsCustomData xmlns:go="http://customooxmlschemas.google.com/" filterViewId="1660833973"/>
        </ext>
      </extLst>
    </customSheetView>
    <customSheetView guid="{CC7F0A1D-3642-40CA-AC6D-21B6FCA773AD}" filter="1" showAutoFilter="1">
      <pageMargins left="0.7" right="0.7" top="0.75" bottom="0.75" header="0.3" footer="0.3"/>
      <autoFilter ref="A1:H294" xr:uid="{812ACCDE-96ED-B14D-B441-76B49F4C514F}">
        <filterColumn colId="3">
          <filters>
            <filter val="2/7/2021"/>
            <filter val="2/17/2021"/>
          </filters>
        </filterColumn>
      </autoFilter>
      <extLst>
        <ext uri="GoogleSheetsCustomDataVersion1">
          <go:sheetsCustomData xmlns:go="http://customooxmlschemas.google.com/" filterViewId="1619463777"/>
        </ext>
      </extLst>
    </customSheetView>
    <customSheetView guid="{A1743BC5-39D2-4CFF-85C5-6344387FDEB0}" filter="1" showAutoFilter="1">
      <pageMargins left="0.7" right="0.7" top="0.75" bottom="0.75" header="0.3" footer="0.3"/>
      <autoFilter ref="A1:H294" xr:uid="{F19AB6C8-5214-324A-BA23-33D62B984A7E}">
        <filterColumn colId="3">
          <filters>
            <filter val="1/28/2021"/>
            <filter val="2/17/2021"/>
            <filter val="2/2/2021"/>
            <filter val="2/6/2021"/>
            <filter val="2/7/2021"/>
          </filters>
        </filterColumn>
      </autoFilter>
      <extLst>
        <ext uri="GoogleSheetsCustomDataVersion1">
          <go:sheetsCustomData xmlns:go="http://customooxmlschemas.google.com/" filterViewId="1610593292"/>
        </ext>
      </extLst>
    </customSheetView>
    <customSheetView guid="{D82A62B9-DE06-4E0E-A30B-13C8B4397153}" filter="1" showAutoFilter="1">
      <pageMargins left="0.7" right="0.7" top="0.75" bottom="0.75" header="0.3" footer="0.3"/>
      <autoFilter ref="A1:H294" xr:uid="{03928C26-5C17-DD4E-A593-6C944C939930}">
        <filterColumn colId="3">
          <filters>
            <filter val="1/26/2021"/>
            <filter val="1/27/2021"/>
            <filter val="1/28/2021"/>
            <filter val="2/17/2021"/>
            <filter val="2/2/2021"/>
            <filter val="2/6/2021"/>
            <filter val="2/7/2021"/>
          </filters>
        </filterColumn>
      </autoFilter>
      <extLst>
        <ext uri="GoogleSheetsCustomDataVersion1">
          <go:sheetsCustomData xmlns:go="http://customooxmlschemas.google.com/" filterViewId="1539189250"/>
        </ext>
      </extLst>
    </customSheetView>
    <customSheetView guid="{E4AF6B6D-6094-4834-8903-9A3E4DE03A11}" filter="1" showAutoFilter="1">
      <pageMargins left="0.7" right="0.7" top="0.75" bottom="0.75" header="0.3" footer="0.3"/>
      <autoFilter ref="A1:H294" xr:uid="{8A75F846-8933-AD44-8DDC-87E9F2D2C1E0}"/>
      <extLst>
        <ext uri="GoogleSheetsCustomDataVersion1">
          <go:sheetsCustomData xmlns:go="http://customooxmlschemas.google.com/" filterViewId="1471157572"/>
        </ext>
      </extLst>
    </customSheetView>
    <customSheetView guid="{6B2BB9F1-8C42-476B-A227-72CA19F75410}" filter="1" showAutoFilter="1">
      <pageMargins left="0.7" right="0.7" top="0.75" bottom="0.75" header="0.3" footer="0.3"/>
      <autoFilter ref="A1:H294" xr:uid="{41161EFA-7F89-974E-8B24-228152772E8C}">
        <filterColumn colId="3">
          <filters>
            <filter val="2/17/2021"/>
            <filter val="2/2/2021"/>
            <filter val="2/6/2021"/>
            <filter val="2/7/2021"/>
          </filters>
        </filterColumn>
        <filterColumn colId="4">
          <filters>
            <filter val="Clement Omunga"/>
            <filter val="Ephantus Maina"/>
            <filter val="Fiona Atieno"/>
            <filter val="Isaack Odhiambo Otieno"/>
            <filter val="Moses Njau"/>
            <filter val="Njoki Muriithi"/>
            <filter val="Solomon Gitahi Gachure"/>
            <filter val="Vincent Kipngetich"/>
          </filters>
        </filterColumn>
      </autoFilter>
      <extLst>
        <ext uri="GoogleSheetsCustomDataVersion1">
          <go:sheetsCustomData xmlns:go="http://customooxmlschemas.google.com/" filterViewId="1445905567"/>
        </ext>
      </extLst>
    </customSheetView>
    <customSheetView guid="{3F6D7D18-9C9C-4006-A9F8-145D0001CBD0}" filter="1" showAutoFilter="1">
      <pageMargins left="0.7" right="0.7" top="0.75" bottom="0.75" header="0.3" footer="0.3"/>
      <autoFilter ref="A1:H294" xr:uid="{784F78E0-7AB0-1D4D-B40F-AACFF651FFFE}">
        <filterColumn colId="3">
          <filters>
            <filter val="1/28/2021"/>
            <filter val="2/17/2021"/>
            <filter val="2/2/2021"/>
            <filter val="2/6/2021"/>
            <filter val="2/7/2021"/>
          </filters>
        </filterColumn>
      </autoFilter>
      <extLst>
        <ext uri="GoogleSheetsCustomDataVersion1">
          <go:sheetsCustomData xmlns:go="http://customooxmlschemas.google.com/" filterViewId="1349460205"/>
        </ext>
      </extLst>
    </customSheetView>
    <customSheetView guid="{E1D333C5-548C-48D4-937D-3C61B930B050}" filter="1" showAutoFilter="1">
      <pageMargins left="0.7" right="0.7" top="0.75" bottom="0.75" header="0.3" footer="0.3"/>
      <autoFilter ref="A1:H294" xr:uid="{A5856661-C751-6641-AA90-BB98E0DA0632}">
        <filterColumn colId="3">
          <filters>
            <filter val="1/20/2021"/>
            <filter val="1/21/2021"/>
            <filter val="1/22/2021"/>
            <filter val="1/25/2021"/>
            <filter val="1/26/2021"/>
            <filter val="1/27/2021"/>
            <filter val="1/28/2021"/>
            <filter val="2/17/2021"/>
            <filter val="2/2/2021"/>
            <filter val="2/6/2021"/>
            <filter val="2/7/2021"/>
          </filters>
        </filterColumn>
      </autoFilter>
      <extLst>
        <ext uri="GoogleSheetsCustomDataVersion1">
          <go:sheetsCustomData xmlns:go="http://customooxmlschemas.google.com/" filterViewId="1334790708"/>
        </ext>
      </extLst>
    </customSheetView>
    <customSheetView guid="{D22BEE1F-21DB-48C2-975E-7E4B79CE9219}" filter="1" showAutoFilter="1">
      <pageMargins left="0.7" right="0.7" top="0.75" bottom="0.75" header="0.3" footer="0.3"/>
      <autoFilter ref="A1:H294" xr:uid="{AE12666A-1F4D-FC42-AC31-A1B7B3E5460B}">
        <filterColumn colId="3">
          <filters>
            <filter val="1/27/2021"/>
            <filter val="1/28/2021"/>
            <filter val="2/17/2021"/>
            <filter val="2/2/2021"/>
            <filter val="2/6/2021"/>
            <filter val="2/7/2021"/>
          </filters>
        </filterColumn>
        <filterColumn colId="4">
          <filters>
            <filter val="Caroline Kioko"/>
            <filter val="Clement Omunga"/>
            <filter val="Emily Nyawira Waithera"/>
            <filter val="Ephantus Maina"/>
            <filter val="Fiona Atieno"/>
            <filter val="John Oduor Otieno"/>
            <filter val="Joshua Gichuki Mwangi"/>
            <filter val="Moses Njau"/>
            <filter val="Rasoa Simiyu"/>
            <filter val="Regina Wanjala Nyambu"/>
            <filter val="Solomon Gitahi Gachure"/>
            <filter val="Vincent Kipngetich"/>
          </filters>
        </filterColumn>
      </autoFilter>
      <extLst>
        <ext uri="GoogleSheetsCustomDataVersion1">
          <go:sheetsCustomData xmlns:go="http://customooxmlschemas.google.com/" filterViewId="1253528993"/>
        </ext>
      </extLst>
    </customSheetView>
    <customSheetView guid="{ABCB99D6-7D52-4FE1-A791-D113596E2D1F}" filter="1" showAutoFilter="1">
      <pageMargins left="0.7" right="0.7" top="0.75" bottom="0.75" header="0.3" footer="0.3"/>
      <autoFilter ref="A1:H294" xr:uid="{C9EF79A6-775F-0541-9E28-66F3CF0FA0B1}">
        <filterColumn colId="3">
          <filters>
            <filter val="1/27/2021"/>
            <filter val="2/17/2021"/>
            <filter val="2/2/2021"/>
            <filter val="2/6/2021"/>
            <filter val="2/7/2021"/>
          </filters>
        </filterColumn>
      </autoFilter>
      <extLst>
        <ext uri="GoogleSheetsCustomDataVersion1">
          <go:sheetsCustomData xmlns:go="http://customooxmlschemas.google.com/" filterViewId="1239487265"/>
        </ext>
      </extLst>
    </customSheetView>
    <customSheetView guid="{BE953DE2-92B3-45BC-BE79-C0BA5C95E161}" filter="1" showAutoFilter="1">
      <pageMargins left="0.7" right="0.7" top="0.75" bottom="0.75" header="0.3" footer="0.3"/>
      <autoFilter ref="A1:H294" xr:uid="{16314098-B2FD-214E-8141-477F4508FD70}">
        <filterColumn colId="3">
          <filters>
            <filter val="1/22/2021"/>
            <filter val="1/25/2021"/>
            <filter val="1/27/2021"/>
            <filter val="1/28/2021"/>
            <filter val="2/17/2021"/>
            <filter val="2/2/2021"/>
            <filter val="2/6/2021"/>
            <filter val="2/7/2021"/>
          </filters>
        </filterColumn>
        <filterColumn colId="4">
          <filters>
            <filter val="Fiona Atieno"/>
            <filter val="Ephantus Maina"/>
          </filters>
        </filterColumn>
      </autoFilter>
      <extLst>
        <ext uri="GoogleSheetsCustomDataVersion1">
          <go:sheetsCustomData xmlns:go="http://customooxmlschemas.google.com/" filterViewId="1178585325"/>
        </ext>
      </extLst>
    </customSheetView>
    <customSheetView guid="{2053E87C-3120-45B0-A5DB-ABC7A3771B64}" filter="1" showAutoFilter="1">
      <pageMargins left="0.7" right="0.7" top="0.75" bottom="0.75" header="0.3" footer="0.3"/>
      <autoFilter ref="A1:H294" xr:uid="{671CF42E-C696-1443-B970-2AE007DC6198}">
        <filterColumn colId="3">
          <filters>
            <filter val="1/25/2021"/>
            <filter val="1/28/2021"/>
            <filter val="2/17/2021"/>
            <filter val="2/2/2021"/>
            <filter val="2/6/2021"/>
            <filter val="2/7/2021"/>
          </filters>
        </filterColumn>
        <filterColumn colId="4">
          <filters>
            <filter val="Clement Omunga"/>
            <filter val="Emily Nyawira Waithera"/>
            <filter val="Ephantus Maina"/>
            <filter val="Erick Karanja"/>
            <filter val="Moses Njau"/>
          </filters>
        </filterColumn>
      </autoFilter>
      <extLst>
        <ext uri="GoogleSheetsCustomDataVersion1">
          <go:sheetsCustomData xmlns:go="http://customooxmlschemas.google.com/" filterViewId="1098816183"/>
        </ext>
      </extLst>
    </customSheetView>
  </customSheetViews>
  <conditionalFormatting sqref="A110">
    <cfRule type="expression" dxfId="19" priority="1">
      <formula>COUNTIF($A$2:$A$294,A110)&gt;1</formula>
    </cfRule>
  </conditionalFormatting>
  <conditionalFormatting sqref="A99">
    <cfRule type="expression" dxfId="18" priority="2">
      <formula>COUNTIF($A$2:$A$294,A99)&gt;1</formula>
    </cfRule>
  </conditionalFormatting>
  <conditionalFormatting sqref="A74">
    <cfRule type="expression" dxfId="17" priority="3">
      <formula>COUNTIF($A$2:$A$294,A74)&gt;1</formula>
    </cfRule>
  </conditionalFormatting>
  <conditionalFormatting sqref="A2:A73 A75:A98 A100:A109 A111:A294">
    <cfRule type="expression" dxfId="16" priority="4">
      <formula>COUNTIF($A$2:$A$294,A2)&gt;1</formula>
    </cfRule>
  </conditionalFormatting>
  <dataValidations count="2">
    <dataValidation type="list" allowBlank="1" showErrorMessage="1" sqref="E2:E52 E54:E294" xr:uid="{00000000-0002-0000-0500-000000000000}">
      <formula1>"Benedict Ndeke Mwau,Benice Wairimu Ruga,Caroline Kioko,Emily Nyawira Waithera,Eustace Odoyo Ongonga,Evans Kombo,Fiona Atieno,Isaack Odhiambo Otieno,John Oduor Otieno,Joshua Gichuki Mwangi,Kimotho Joyce Wamuyu,Maina Lawrence Irungu,Marvin Mwangi,Moses Nder"&amp;"itu,NICHOLAS NTHUKU TITO,Regina Wanjala Nyambu,Solomon Gitahi Gachure,Vincent Kipngetich,DAMARIS KWAMBOKA OKENYURI,Njoki Muriithi,Rasoa Simiyu,Peter Ukiru,Benice Wairimu Ruga,Vincent Omondi,Moses Njau,Zindzi Damiana,Erick Karanja,Ephantus Maina,Clement Om"&amp;"unga"</formula1>
    </dataValidation>
    <dataValidation type="list" allowBlank="1" showErrorMessage="1" sqref="F2:F294" xr:uid="{00000000-0002-0000-0500-000001000000}">
      <formula1>"no issues,plant not found,plant under construction,kiln is blocked,kiln under a cover,unclear imagery,cloudy imagery,no imagery"</formula1>
    </dataValidation>
  </dataValidations>
  <pageMargins left="0.7" right="0.7" top="0.75" bottom="0.75" header="0" footer="0"/>
  <pageSetup orientation="landscape"/>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0"/>
  <sheetViews>
    <sheetView workbookViewId="0">
      <pane xSplit="3" ySplit="1" topLeftCell="D130" activePane="bottomRight" state="frozen"/>
      <selection pane="topRight" activeCell="D1" sqref="D1"/>
      <selection pane="bottomLeft" activeCell="A2" sqref="A2"/>
      <selection pane="bottomRight" activeCell="B164" sqref="B164"/>
    </sheetView>
  </sheetViews>
  <sheetFormatPr baseColWidth="10" defaultColWidth="14.5" defaultRowHeight="15" customHeight="1"/>
  <cols>
    <col min="1" max="2" width="14.5" customWidth="1"/>
    <col min="3" max="3" width="12.5" customWidth="1"/>
    <col min="4" max="4" width="17" customWidth="1"/>
    <col min="5" max="5" width="35" customWidth="1"/>
    <col min="6" max="6" width="24.1640625" customWidth="1"/>
    <col min="7" max="7" width="56.1640625" customWidth="1"/>
    <col min="8" max="8" width="54.5" customWidth="1"/>
  </cols>
  <sheetData>
    <row r="1" spans="1:8" ht="15.75" customHeight="1">
      <c r="A1" s="36" t="s">
        <v>430</v>
      </c>
      <c r="B1" s="11" t="s">
        <v>431</v>
      </c>
      <c r="C1" s="11" t="s">
        <v>432</v>
      </c>
      <c r="D1" s="11" t="s">
        <v>433</v>
      </c>
      <c r="E1" s="11" t="s">
        <v>434</v>
      </c>
      <c r="F1" s="11" t="s">
        <v>435</v>
      </c>
      <c r="G1" s="37" t="s">
        <v>436</v>
      </c>
      <c r="H1" s="10" t="s">
        <v>72</v>
      </c>
    </row>
    <row r="2" spans="1:8" ht="15.75" customHeight="1">
      <c r="A2" s="38" t="s">
        <v>78</v>
      </c>
      <c r="B2" s="14">
        <v>-12.342644</v>
      </c>
      <c r="C2" s="14">
        <v>13.581766</v>
      </c>
      <c r="D2" s="39">
        <v>44216</v>
      </c>
      <c r="E2" s="14" t="s">
        <v>44</v>
      </c>
      <c r="F2" s="14" t="s">
        <v>74</v>
      </c>
      <c r="G2" s="26" t="s">
        <v>468</v>
      </c>
      <c r="H2" s="15"/>
    </row>
    <row r="3" spans="1:8" ht="15.75" customHeight="1">
      <c r="A3" s="38" t="s">
        <v>73</v>
      </c>
      <c r="B3" s="14">
        <v>41.549090999999997</v>
      </c>
      <c r="C3" s="14">
        <v>19.725338000000001</v>
      </c>
      <c r="D3" s="25">
        <v>44221</v>
      </c>
      <c r="E3" s="14" t="s">
        <v>36</v>
      </c>
      <c r="F3" s="14" t="s">
        <v>74</v>
      </c>
      <c r="G3" s="26" t="s">
        <v>623</v>
      </c>
      <c r="H3" s="15"/>
    </row>
    <row r="4" spans="1:8" ht="15.75" customHeight="1">
      <c r="A4" s="38" t="s">
        <v>353</v>
      </c>
      <c r="B4" s="14">
        <v>25.552944</v>
      </c>
      <c r="C4" s="14">
        <v>56.226827</v>
      </c>
      <c r="D4" s="40">
        <v>44217</v>
      </c>
      <c r="E4" s="14" t="s">
        <v>20</v>
      </c>
      <c r="F4" s="14" t="s">
        <v>74</v>
      </c>
      <c r="G4" s="26" t="s">
        <v>516</v>
      </c>
      <c r="H4" s="15"/>
    </row>
    <row r="5" spans="1:8" ht="15.75" customHeight="1">
      <c r="A5" s="38" t="s">
        <v>79</v>
      </c>
      <c r="B5" s="14">
        <v>-36.982432000000003</v>
      </c>
      <c r="C5" s="14">
        <v>-60.243941999999997</v>
      </c>
      <c r="D5" s="39">
        <v>44229</v>
      </c>
      <c r="E5" s="14" t="s">
        <v>36</v>
      </c>
      <c r="F5" s="14" t="s">
        <v>74</v>
      </c>
      <c r="G5" s="26" t="s">
        <v>624</v>
      </c>
      <c r="H5" s="15"/>
    </row>
    <row r="6" spans="1:8" ht="15.75" customHeight="1">
      <c r="A6" s="38" t="s">
        <v>80</v>
      </c>
      <c r="B6" s="14">
        <v>-32.862442999999999</v>
      </c>
      <c r="C6" s="14">
        <v>-66.850896000000006</v>
      </c>
      <c r="D6" s="39">
        <v>44234</v>
      </c>
      <c r="E6" s="14" t="s">
        <v>51</v>
      </c>
      <c r="F6" s="14" t="s">
        <v>74</v>
      </c>
      <c r="G6" s="38" t="s">
        <v>448</v>
      </c>
      <c r="H6" s="15"/>
    </row>
    <row r="7" spans="1:8" ht="15.75" customHeight="1">
      <c r="A7" s="38" t="s">
        <v>81</v>
      </c>
      <c r="B7" s="14">
        <v>51.163851999999999</v>
      </c>
      <c r="C7" s="14">
        <v>3.7669169999999998</v>
      </c>
      <c r="D7" s="25">
        <v>44221</v>
      </c>
      <c r="E7" s="14" t="s">
        <v>40</v>
      </c>
      <c r="F7" s="14" t="s">
        <v>74</v>
      </c>
      <c r="G7" s="26" t="s">
        <v>443</v>
      </c>
      <c r="H7" s="15"/>
    </row>
    <row r="8" spans="1:8" ht="14.25" customHeight="1">
      <c r="A8" s="38" t="s">
        <v>82</v>
      </c>
      <c r="B8" s="14">
        <v>50.576126000000002</v>
      </c>
      <c r="C8" s="14">
        <v>3.442482</v>
      </c>
      <c r="D8" s="39">
        <v>44234</v>
      </c>
      <c r="E8" s="14" t="s">
        <v>51</v>
      </c>
      <c r="F8" s="14" t="s">
        <v>74</v>
      </c>
      <c r="G8" s="38" t="s">
        <v>448</v>
      </c>
      <c r="H8" s="15"/>
    </row>
    <row r="9" spans="1:8" ht="15.75" customHeight="1">
      <c r="A9" s="38" t="s">
        <v>83</v>
      </c>
      <c r="B9" s="14">
        <v>50.765227000000003</v>
      </c>
      <c r="C9" s="14">
        <v>5.6737260000000003</v>
      </c>
      <c r="D9" s="39">
        <v>44221</v>
      </c>
      <c r="E9" s="14" t="s">
        <v>30</v>
      </c>
      <c r="F9" s="14" t="s">
        <v>74</v>
      </c>
      <c r="G9" s="26" t="s">
        <v>445</v>
      </c>
      <c r="H9" s="15"/>
    </row>
    <row r="10" spans="1:8" ht="15.75" customHeight="1">
      <c r="A10" s="38" t="s">
        <v>84</v>
      </c>
      <c r="B10" s="14">
        <v>51.152206</v>
      </c>
      <c r="C10" s="14">
        <v>3.7869929999999998</v>
      </c>
      <c r="D10" s="39">
        <v>44230</v>
      </c>
      <c r="E10" s="14" t="s">
        <v>42</v>
      </c>
      <c r="F10" s="14" t="s">
        <v>74</v>
      </c>
      <c r="G10" s="26" t="s">
        <v>625</v>
      </c>
      <c r="H10" s="15"/>
    </row>
    <row r="11" spans="1:8" ht="15.75" customHeight="1">
      <c r="A11" s="38" t="s">
        <v>85</v>
      </c>
      <c r="B11" s="14">
        <v>-21.247315</v>
      </c>
      <c r="C11" s="14">
        <v>-65.207650000000001</v>
      </c>
      <c r="D11" s="39">
        <v>44217</v>
      </c>
      <c r="E11" s="14" t="s">
        <v>36</v>
      </c>
      <c r="F11" s="14" t="s">
        <v>74</v>
      </c>
      <c r="G11" s="26" t="s">
        <v>491</v>
      </c>
      <c r="H11" s="15"/>
    </row>
    <row r="12" spans="1:8" ht="15.75" customHeight="1">
      <c r="A12" s="38" t="s">
        <v>86</v>
      </c>
      <c r="B12" s="14">
        <v>-17.936150000000001</v>
      </c>
      <c r="C12" s="14">
        <v>-67.077067</v>
      </c>
      <c r="D12" s="39">
        <v>44217</v>
      </c>
      <c r="E12" s="14" t="s">
        <v>36</v>
      </c>
      <c r="F12" s="14" t="s">
        <v>74</v>
      </c>
      <c r="G12" s="26" t="s">
        <v>626</v>
      </c>
      <c r="H12" s="15"/>
    </row>
    <row r="13" spans="1:8" ht="15.75" customHeight="1">
      <c r="A13" s="38" t="s">
        <v>87</v>
      </c>
      <c r="B13" s="14">
        <v>-17.568653999999999</v>
      </c>
      <c r="C13" s="14">
        <v>-63.150660999999999</v>
      </c>
      <c r="D13" s="39">
        <v>44217</v>
      </c>
      <c r="E13" s="14" t="s">
        <v>36</v>
      </c>
      <c r="F13" s="14" t="s">
        <v>100</v>
      </c>
      <c r="G13" s="26" t="s">
        <v>627</v>
      </c>
      <c r="H13" s="15"/>
    </row>
    <row r="14" spans="1:8" ht="15.75" customHeight="1">
      <c r="A14" s="38" t="s">
        <v>88</v>
      </c>
      <c r="B14" s="14">
        <v>-16.647194110000001</v>
      </c>
      <c r="C14" s="14">
        <v>-68.316933950000006</v>
      </c>
      <c r="D14" s="39">
        <v>44217</v>
      </c>
      <c r="E14" s="14" t="s">
        <v>36</v>
      </c>
      <c r="F14" s="14" t="s">
        <v>74</v>
      </c>
      <c r="G14" s="26" t="s">
        <v>628</v>
      </c>
      <c r="H14" s="15"/>
    </row>
    <row r="15" spans="1:8" ht="15.75" customHeight="1">
      <c r="A15" s="38" t="s">
        <v>89</v>
      </c>
      <c r="B15" s="14">
        <v>-18.951114</v>
      </c>
      <c r="C15" s="14">
        <v>-58.278027999999999</v>
      </c>
      <c r="D15" s="39">
        <v>44229</v>
      </c>
      <c r="E15" s="14" t="s">
        <v>485</v>
      </c>
      <c r="F15" s="14" t="s">
        <v>74</v>
      </c>
      <c r="G15" s="57" t="s">
        <v>629</v>
      </c>
      <c r="H15" s="15"/>
    </row>
    <row r="16" spans="1:8" ht="15.75" customHeight="1">
      <c r="A16" s="38" t="s">
        <v>91</v>
      </c>
      <c r="B16" s="14">
        <v>-19.513164</v>
      </c>
      <c r="C16" s="14">
        <v>-44.276622000000003</v>
      </c>
      <c r="D16" s="40">
        <v>44221</v>
      </c>
      <c r="E16" s="14" t="s">
        <v>10</v>
      </c>
      <c r="F16" s="14" t="s">
        <v>74</v>
      </c>
      <c r="G16" s="26" t="s">
        <v>630</v>
      </c>
      <c r="H16" s="15"/>
    </row>
    <row r="17" spans="1:8" ht="15.75" customHeight="1">
      <c r="A17" s="38" t="s">
        <v>92</v>
      </c>
      <c r="B17" s="14">
        <v>-7.4774989999999999</v>
      </c>
      <c r="C17" s="14">
        <v>-34.844647999999999</v>
      </c>
      <c r="D17" s="40">
        <v>44229</v>
      </c>
      <c r="E17" s="14" t="s">
        <v>485</v>
      </c>
      <c r="F17" s="14" t="s">
        <v>74</v>
      </c>
      <c r="G17" s="57" t="s">
        <v>629</v>
      </c>
      <c r="H17" s="15"/>
    </row>
    <row r="18" spans="1:8" ht="15.75" customHeight="1">
      <c r="A18" s="38" t="s">
        <v>93</v>
      </c>
      <c r="B18" s="14">
        <v>-20.729126999999998</v>
      </c>
      <c r="C18" s="14">
        <v>-41.128700000000002</v>
      </c>
      <c r="D18" s="39">
        <v>44216</v>
      </c>
      <c r="E18" s="14" t="s">
        <v>485</v>
      </c>
      <c r="F18" s="14" t="s">
        <v>74</v>
      </c>
      <c r="G18" s="26" t="s">
        <v>631</v>
      </c>
      <c r="H18" s="15"/>
    </row>
    <row r="19" spans="1:8" ht="15.75" customHeight="1">
      <c r="A19" s="38" t="s">
        <v>95</v>
      </c>
      <c r="B19" s="14">
        <v>-26.81866978</v>
      </c>
      <c r="C19" s="14">
        <v>-49.156975529999997</v>
      </c>
      <c r="D19" s="39">
        <v>44234</v>
      </c>
      <c r="E19" s="14" t="s">
        <v>51</v>
      </c>
      <c r="F19" s="14" t="s">
        <v>90</v>
      </c>
      <c r="G19" s="38" t="s">
        <v>448</v>
      </c>
      <c r="H19" s="15"/>
    </row>
    <row r="20" spans="1:8" ht="15.75" customHeight="1">
      <c r="A20" s="38" t="s">
        <v>96</v>
      </c>
      <c r="B20" s="14">
        <v>-24.669459</v>
      </c>
      <c r="C20" s="14">
        <v>-48.979959000000001</v>
      </c>
      <c r="D20" s="39">
        <v>44229</v>
      </c>
      <c r="E20" s="14" t="s">
        <v>485</v>
      </c>
      <c r="F20" s="14" t="s">
        <v>74</v>
      </c>
      <c r="G20" s="26" t="s">
        <v>632</v>
      </c>
      <c r="H20" s="15"/>
    </row>
    <row r="21" spans="1:8" ht="15.75" customHeight="1">
      <c r="A21" s="38" t="s">
        <v>97</v>
      </c>
      <c r="B21" s="14">
        <v>5.0123329999999999</v>
      </c>
      <c r="C21" s="14">
        <v>115.064836</v>
      </c>
      <c r="D21" s="25">
        <v>44221</v>
      </c>
      <c r="E21" s="14" t="s">
        <v>36</v>
      </c>
      <c r="F21" s="14" t="s">
        <v>74</v>
      </c>
      <c r="G21" s="26" t="s">
        <v>451</v>
      </c>
    </row>
    <row r="22" spans="1:8" ht="15.75" customHeight="1">
      <c r="A22" s="38" t="s">
        <v>101</v>
      </c>
      <c r="B22" s="14">
        <v>51.060709000000003</v>
      </c>
      <c r="C22" s="14">
        <v>-115.171522</v>
      </c>
      <c r="D22" s="39">
        <v>44221</v>
      </c>
      <c r="E22" s="14" t="s">
        <v>36</v>
      </c>
      <c r="F22" s="14" t="s">
        <v>74</v>
      </c>
      <c r="G22" s="26" t="s">
        <v>623</v>
      </c>
      <c r="H22" s="15"/>
    </row>
    <row r="23" spans="1:8" ht="15.75" customHeight="1">
      <c r="A23" s="38" t="s">
        <v>102</v>
      </c>
      <c r="B23" s="14">
        <v>21.331892</v>
      </c>
      <c r="C23" s="14">
        <v>110.30319900000001</v>
      </c>
      <c r="D23" s="39">
        <v>44229</v>
      </c>
      <c r="E23" s="14" t="s">
        <v>485</v>
      </c>
      <c r="F23" s="14" t="s">
        <v>74</v>
      </c>
      <c r="G23" s="26" t="s">
        <v>633</v>
      </c>
      <c r="H23" s="15"/>
    </row>
    <row r="24" spans="1:8" ht="15.75" customHeight="1">
      <c r="A24" s="38" t="s">
        <v>103</v>
      </c>
      <c r="B24" s="14">
        <v>21.690076000000001</v>
      </c>
      <c r="C24" s="14">
        <v>110.83720700000001</v>
      </c>
      <c r="D24" s="39">
        <v>44221</v>
      </c>
      <c r="E24" s="14" t="s">
        <v>36</v>
      </c>
      <c r="F24" s="14" t="s">
        <v>74</v>
      </c>
      <c r="G24" s="26" t="s">
        <v>451</v>
      </c>
      <c r="H24" s="15"/>
    </row>
    <row r="25" spans="1:8" ht="15.75" customHeight="1">
      <c r="A25" s="38" t="s">
        <v>105</v>
      </c>
      <c r="B25" s="14">
        <v>22.215126999999999</v>
      </c>
      <c r="C25" s="14">
        <v>113.099766</v>
      </c>
      <c r="D25" s="39">
        <v>44229</v>
      </c>
      <c r="E25" s="14" t="s">
        <v>55</v>
      </c>
      <c r="F25" s="14" t="s">
        <v>74</v>
      </c>
      <c r="G25" s="26" t="s">
        <v>476</v>
      </c>
      <c r="H25" s="15"/>
    </row>
    <row r="26" spans="1:8" ht="15.75" customHeight="1">
      <c r="A26" s="38" t="s">
        <v>106</v>
      </c>
      <c r="B26" s="14">
        <v>22.709022000000001</v>
      </c>
      <c r="C26" s="14">
        <v>109.805221</v>
      </c>
      <c r="D26" s="39">
        <v>44229</v>
      </c>
      <c r="E26" s="14" t="s">
        <v>55</v>
      </c>
      <c r="F26" s="14" t="s">
        <v>74</v>
      </c>
      <c r="G26" s="26" t="s">
        <v>634</v>
      </c>
      <c r="H26" s="15"/>
    </row>
    <row r="27" spans="1:8" ht="15.75" customHeight="1">
      <c r="A27" s="38" t="s">
        <v>107</v>
      </c>
      <c r="B27" s="14">
        <v>22.766407000000001</v>
      </c>
      <c r="C27" s="14">
        <v>110.420957</v>
      </c>
      <c r="D27" s="39">
        <v>44229</v>
      </c>
      <c r="E27" s="14" t="s">
        <v>62</v>
      </c>
      <c r="F27" s="14" t="s">
        <v>74</v>
      </c>
      <c r="G27" s="26" t="s">
        <v>635</v>
      </c>
      <c r="H27" s="15"/>
    </row>
    <row r="28" spans="1:8" ht="15.75" customHeight="1">
      <c r="A28" s="38" t="s">
        <v>108</v>
      </c>
      <c r="B28" s="14">
        <v>23.126318000000001</v>
      </c>
      <c r="C28" s="14">
        <v>107.657118</v>
      </c>
      <c r="D28" s="39">
        <v>44229</v>
      </c>
      <c r="E28" s="14" t="s">
        <v>62</v>
      </c>
      <c r="F28" s="14" t="s">
        <v>74</v>
      </c>
      <c r="G28" s="26" t="s">
        <v>636</v>
      </c>
      <c r="H28" s="15"/>
    </row>
    <row r="29" spans="1:8" ht="15.75" customHeight="1">
      <c r="A29" s="38" t="s">
        <v>109</v>
      </c>
      <c r="B29" s="14">
        <v>24.206132</v>
      </c>
      <c r="C29" s="14">
        <v>106.602861</v>
      </c>
      <c r="D29" s="44">
        <v>44244</v>
      </c>
      <c r="E29" s="45" t="s">
        <v>46</v>
      </c>
      <c r="F29" s="45" t="s">
        <v>74</v>
      </c>
      <c r="G29" s="46" t="s">
        <v>637</v>
      </c>
      <c r="H29" s="15"/>
    </row>
    <row r="30" spans="1:8" ht="15.75" customHeight="1">
      <c r="A30" s="38" t="s">
        <v>110</v>
      </c>
      <c r="B30" s="14">
        <v>24.268659</v>
      </c>
      <c r="C30" s="14">
        <v>113.415031</v>
      </c>
      <c r="D30" s="39">
        <v>44229</v>
      </c>
      <c r="E30" s="14" t="s">
        <v>62</v>
      </c>
      <c r="F30" s="14" t="s">
        <v>74</v>
      </c>
      <c r="G30" s="26" t="s">
        <v>638</v>
      </c>
      <c r="H30" s="15"/>
    </row>
    <row r="31" spans="1:8" ht="15.75" customHeight="1">
      <c r="A31" s="38" t="s">
        <v>111</v>
      </c>
      <c r="B31" s="14">
        <v>25.456230000000001</v>
      </c>
      <c r="C31" s="14">
        <v>114.889669</v>
      </c>
      <c r="D31" s="39">
        <v>44234</v>
      </c>
      <c r="E31" s="14" t="s">
        <v>51</v>
      </c>
      <c r="F31" s="14" t="s">
        <v>74</v>
      </c>
      <c r="G31" s="38" t="s">
        <v>639</v>
      </c>
      <c r="H31" s="15"/>
    </row>
    <row r="32" spans="1:8" ht="15.75" customHeight="1">
      <c r="A32" s="38" t="s">
        <v>112</v>
      </c>
      <c r="B32" s="14">
        <v>25.636225</v>
      </c>
      <c r="C32" s="14">
        <v>110.658047</v>
      </c>
      <c r="D32" s="39">
        <v>44229</v>
      </c>
      <c r="E32" s="14" t="s">
        <v>55</v>
      </c>
      <c r="F32" s="14" t="s">
        <v>74</v>
      </c>
      <c r="G32" s="26" t="s">
        <v>634</v>
      </c>
      <c r="H32" s="15"/>
    </row>
    <row r="33" spans="1:8" ht="15.75" customHeight="1">
      <c r="A33" s="38" t="s">
        <v>113</v>
      </c>
      <c r="B33" s="14">
        <v>27.673946999999998</v>
      </c>
      <c r="C33" s="14">
        <v>111.866676</v>
      </c>
      <c r="D33" s="39">
        <v>44229</v>
      </c>
      <c r="E33" s="14" t="s">
        <v>55</v>
      </c>
      <c r="F33" s="14" t="s">
        <v>74</v>
      </c>
      <c r="G33" s="26" t="s">
        <v>640</v>
      </c>
    </row>
    <row r="34" spans="1:8" ht="15.75" customHeight="1">
      <c r="A34" s="38" t="s">
        <v>114</v>
      </c>
      <c r="B34" s="14">
        <v>27.834026999999999</v>
      </c>
      <c r="C34" s="14">
        <v>111.172324</v>
      </c>
      <c r="D34" s="39">
        <v>44221</v>
      </c>
      <c r="E34" s="14" t="s">
        <v>36</v>
      </c>
      <c r="F34" s="14" t="s">
        <v>74</v>
      </c>
      <c r="G34" s="26" t="s">
        <v>491</v>
      </c>
      <c r="H34" s="15"/>
    </row>
    <row r="35" spans="1:8" ht="15.75" customHeight="1">
      <c r="A35" s="38" t="s">
        <v>115</v>
      </c>
      <c r="B35" s="14">
        <v>27.859691000000002</v>
      </c>
      <c r="C35" s="14">
        <v>114.74761100000001</v>
      </c>
      <c r="D35" s="39">
        <v>44216</v>
      </c>
      <c r="E35" s="14" t="s">
        <v>485</v>
      </c>
      <c r="F35" s="14" t="s">
        <v>74</v>
      </c>
      <c r="G35" s="26" t="s">
        <v>641</v>
      </c>
    </row>
    <row r="36" spans="1:8" ht="15.75" customHeight="1">
      <c r="A36" s="38" t="s">
        <v>116</v>
      </c>
      <c r="B36" s="14">
        <v>28.161762</v>
      </c>
      <c r="C36" s="14">
        <v>121.095623</v>
      </c>
      <c r="D36" s="39">
        <v>44221</v>
      </c>
      <c r="E36" s="14" t="s">
        <v>36</v>
      </c>
      <c r="F36" s="14" t="s">
        <v>74</v>
      </c>
      <c r="G36" s="26" t="s">
        <v>451</v>
      </c>
      <c r="H36" s="15"/>
    </row>
    <row r="37" spans="1:8" ht="15.75" customHeight="1">
      <c r="A37" s="38" t="s">
        <v>117</v>
      </c>
      <c r="B37" s="14">
        <v>28.216826000000001</v>
      </c>
      <c r="C37" s="14">
        <v>111.66077199999999</v>
      </c>
      <c r="D37" s="39">
        <v>44216</v>
      </c>
      <c r="E37" s="14" t="s">
        <v>485</v>
      </c>
      <c r="F37" s="14" t="s">
        <v>74</v>
      </c>
      <c r="G37" s="26" t="s">
        <v>642</v>
      </c>
      <c r="H37" s="15"/>
    </row>
    <row r="38" spans="1:8" ht="15.75" customHeight="1">
      <c r="A38" s="38" t="s">
        <v>118</v>
      </c>
      <c r="B38" s="14">
        <v>28.301628000000001</v>
      </c>
      <c r="C38" s="14">
        <v>116.445885</v>
      </c>
      <c r="D38" s="39">
        <v>44229</v>
      </c>
      <c r="E38" s="14" t="s">
        <v>55</v>
      </c>
      <c r="F38" s="14" t="s">
        <v>74</v>
      </c>
      <c r="G38" s="26" t="s">
        <v>476</v>
      </c>
      <c r="H38" s="15"/>
    </row>
    <row r="39" spans="1:8" ht="15.75" customHeight="1">
      <c r="A39" s="38" t="s">
        <v>119</v>
      </c>
      <c r="B39" s="14">
        <v>28.492576</v>
      </c>
      <c r="C39" s="14">
        <v>115.951121</v>
      </c>
      <c r="D39" s="39">
        <v>44221</v>
      </c>
      <c r="E39" s="14" t="s">
        <v>36</v>
      </c>
      <c r="F39" s="14" t="s">
        <v>74</v>
      </c>
      <c r="G39" s="26" t="s">
        <v>451</v>
      </c>
      <c r="H39" s="15"/>
    </row>
    <row r="40" spans="1:8" ht="15.75" customHeight="1">
      <c r="A40" s="38" t="s">
        <v>120</v>
      </c>
      <c r="B40" s="14">
        <v>28.833796</v>
      </c>
      <c r="C40" s="14">
        <v>115.958428</v>
      </c>
      <c r="D40" s="39">
        <v>44221</v>
      </c>
      <c r="E40" s="14" t="s">
        <v>36</v>
      </c>
      <c r="F40" s="14" t="s">
        <v>74</v>
      </c>
      <c r="G40" s="26" t="s">
        <v>451</v>
      </c>
      <c r="H40" s="15"/>
    </row>
    <row r="41" spans="1:8" ht="15.75" customHeight="1">
      <c r="A41" s="38" t="s">
        <v>121</v>
      </c>
      <c r="B41" s="14">
        <v>29.334240000000001</v>
      </c>
      <c r="C41" s="14">
        <v>119.05024400000001</v>
      </c>
      <c r="D41" s="39">
        <v>44221</v>
      </c>
      <c r="E41" s="14" t="s">
        <v>36</v>
      </c>
      <c r="F41" s="14" t="s">
        <v>74</v>
      </c>
      <c r="G41" s="26" t="s">
        <v>491</v>
      </c>
      <c r="H41" s="15"/>
    </row>
    <row r="42" spans="1:8" ht="15.75" customHeight="1">
      <c r="A42" s="38" t="s">
        <v>122</v>
      </c>
      <c r="B42" s="14">
        <v>29.489809999999999</v>
      </c>
      <c r="C42" s="14">
        <v>121.504058</v>
      </c>
      <c r="D42" s="39">
        <v>44229</v>
      </c>
      <c r="E42" s="14" t="s">
        <v>55</v>
      </c>
      <c r="F42" s="14" t="s">
        <v>74</v>
      </c>
      <c r="G42" s="26" t="s">
        <v>476</v>
      </c>
      <c r="H42" s="15"/>
    </row>
    <row r="43" spans="1:8" ht="15.75" customHeight="1">
      <c r="A43" s="38" t="s">
        <v>123</v>
      </c>
      <c r="B43" s="14">
        <v>29.50057</v>
      </c>
      <c r="C43" s="14">
        <v>121.65259500000001</v>
      </c>
      <c r="D43" s="39">
        <v>44229</v>
      </c>
      <c r="E43" s="14" t="s">
        <v>55</v>
      </c>
      <c r="F43" s="14" t="s">
        <v>74</v>
      </c>
      <c r="G43" s="26" t="s">
        <v>476</v>
      </c>
      <c r="H43" s="15"/>
    </row>
    <row r="44" spans="1:8" ht="15.75" customHeight="1">
      <c r="A44" s="38" t="s">
        <v>124</v>
      </c>
      <c r="B44" s="14">
        <v>29.605146000000001</v>
      </c>
      <c r="C44" s="14">
        <v>116.124686</v>
      </c>
      <c r="D44" s="39">
        <v>44229</v>
      </c>
      <c r="E44" s="14" t="s">
        <v>55</v>
      </c>
      <c r="F44" s="14" t="s">
        <v>74</v>
      </c>
      <c r="G44" s="26" t="s">
        <v>476</v>
      </c>
      <c r="H44" s="15"/>
    </row>
    <row r="45" spans="1:8" ht="15.75" customHeight="1">
      <c r="A45" s="38" t="s">
        <v>125</v>
      </c>
      <c r="B45" s="14">
        <v>29.907603999999999</v>
      </c>
      <c r="C45" s="14">
        <v>118.47323400000001</v>
      </c>
      <c r="D45" s="39">
        <v>44229</v>
      </c>
      <c r="E45" s="14" t="s">
        <v>55</v>
      </c>
      <c r="F45" s="14" t="s">
        <v>74</v>
      </c>
      <c r="G45" s="26" t="s">
        <v>476</v>
      </c>
      <c r="H45" s="15"/>
    </row>
    <row r="46" spans="1:8" ht="15.75" customHeight="1">
      <c r="A46" s="38" t="s">
        <v>126</v>
      </c>
      <c r="B46" s="14">
        <v>29.931804</v>
      </c>
      <c r="C46" s="14">
        <v>121.855355</v>
      </c>
      <c r="D46" s="39">
        <v>44229</v>
      </c>
      <c r="E46" s="14" t="s">
        <v>55</v>
      </c>
      <c r="F46" s="14" t="s">
        <v>74</v>
      </c>
      <c r="G46" s="26" t="s">
        <v>476</v>
      </c>
      <c r="H46" s="15"/>
    </row>
    <row r="47" spans="1:8" ht="15.75" customHeight="1">
      <c r="A47" s="38" t="s">
        <v>127</v>
      </c>
      <c r="B47" s="14">
        <v>30.010728</v>
      </c>
      <c r="C47" s="14">
        <v>120.804755</v>
      </c>
      <c r="D47" s="39">
        <v>44217</v>
      </c>
      <c r="E47" s="14" t="s">
        <v>36</v>
      </c>
      <c r="F47" s="14" t="s">
        <v>74</v>
      </c>
      <c r="G47" s="26" t="s">
        <v>451</v>
      </c>
      <c r="H47" s="15"/>
    </row>
    <row r="48" spans="1:8" ht="15.75" customHeight="1">
      <c r="A48" s="38" t="s">
        <v>128</v>
      </c>
      <c r="B48" s="14">
        <v>31.355912</v>
      </c>
      <c r="C48" s="14">
        <v>121.51706799999999</v>
      </c>
      <c r="D48" s="39">
        <v>44234</v>
      </c>
      <c r="E48" s="14" t="s">
        <v>51</v>
      </c>
      <c r="F48" s="14" t="s">
        <v>74</v>
      </c>
      <c r="G48" s="38" t="s">
        <v>478</v>
      </c>
      <c r="H48" s="15"/>
    </row>
    <row r="49" spans="1:8" ht="15.75" customHeight="1">
      <c r="A49" s="38" t="s">
        <v>129</v>
      </c>
      <c r="B49" s="14">
        <v>31.479261000000001</v>
      </c>
      <c r="C49" s="14">
        <v>121.213155</v>
      </c>
      <c r="D49" s="39">
        <v>44234</v>
      </c>
      <c r="E49" s="14" t="s">
        <v>51</v>
      </c>
      <c r="F49" s="14" t="s">
        <v>74</v>
      </c>
      <c r="G49" s="38" t="s">
        <v>474</v>
      </c>
      <c r="H49" s="15"/>
    </row>
    <row r="50" spans="1:8" ht="15.75" customHeight="1">
      <c r="A50" s="38" t="s">
        <v>130</v>
      </c>
      <c r="B50" s="14">
        <v>31.748598999999999</v>
      </c>
      <c r="C50" s="14">
        <v>116.33138599999999</v>
      </c>
      <c r="D50" s="39">
        <v>44234</v>
      </c>
      <c r="E50" s="14" t="s">
        <v>51</v>
      </c>
      <c r="F50" s="14" t="s">
        <v>74</v>
      </c>
      <c r="G50" s="38" t="s">
        <v>478</v>
      </c>
      <c r="H50" s="15"/>
    </row>
    <row r="51" spans="1:8" ht="15.75" customHeight="1">
      <c r="A51" s="38" t="s">
        <v>131</v>
      </c>
      <c r="B51" s="14">
        <v>31.767859999999999</v>
      </c>
      <c r="C51" s="14">
        <v>118.491851</v>
      </c>
      <c r="D51" s="39">
        <v>44234</v>
      </c>
      <c r="E51" s="14" t="s">
        <v>51</v>
      </c>
      <c r="F51" s="14" t="s">
        <v>74</v>
      </c>
      <c r="G51" s="38" t="s">
        <v>478</v>
      </c>
      <c r="H51" s="15"/>
    </row>
    <row r="52" spans="1:8" ht="15.75" customHeight="1">
      <c r="A52" s="38" t="s">
        <v>132</v>
      </c>
      <c r="B52" s="14">
        <v>31.789149999999999</v>
      </c>
      <c r="C52" s="14">
        <v>121.10200500000001</v>
      </c>
      <c r="D52" s="39">
        <v>44229</v>
      </c>
      <c r="E52" s="14" t="s">
        <v>55</v>
      </c>
      <c r="F52" s="14" t="s">
        <v>74</v>
      </c>
      <c r="G52" s="26" t="s">
        <v>476</v>
      </c>
      <c r="H52" s="15"/>
    </row>
    <row r="53" spans="1:8" ht="15.75" customHeight="1">
      <c r="A53" s="38" t="s">
        <v>133</v>
      </c>
      <c r="B53" s="14">
        <v>32.004975000000002</v>
      </c>
      <c r="C53" s="14">
        <v>117.248183</v>
      </c>
      <c r="D53" s="39">
        <v>44217</v>
      </c>
      <c r="E53" s="14" t="s">
        <v>36</v>
      </c>
      <c r="F53" s="14" t="s">
        <v>74</v>
      </c>
      <c r="G53" s="26" t="s">
        <v>451</v>
      </c>
      <c r="H53" s="15"/>
    </row>
    <row r="54" spans="1:8" ht="15.75" customHeight="1">
      <c r="A54" s="38" t="s">
        <v>134</v>
      </c>
      <c r="B54" s="14">
        <v>32.317452000000003</v>
      </c>
      <c r="C54" s="14">
        <v>119.82548300000001</v>
      </c>
      <c r="D54" s="39">
        <v>44221</v>
      </c>
      <c r="E54" s="14" t="s">
        <v>36</v>
      </c>
      <c r="F54" s="14" t="s">
        <v>74</v>
      </c>
      <c r="G54" s="26" t="s">
        <v>451</v>
      </c>
      <c r="H54" s="15"/>
    </row>
    <row r="55" spans="1:8" ht="15.75" customHeight="1">
      <c r="A55" s="38" t="s">
        <v>135</v>
      </c>
      <c r="B55" s="14">
        <v>32.695577</v>
      </c>
      <c r="C55" s="14">
        <v>116.74814600000001</v>
      </c>
      <c r="D55" s="39">
        <v>44217</v>
      </c>
      <c r="E55" s="14" t="s">
        <v>36</v>
      </c>
      <c r="F55" s="14" t="s">
        <v>74</v>
      </c>
      <c r="G55" s="26" t="s">
        <v>451</v>
      </c>
      <c r="H55" s="15"/>
    </row>
    <row r="56" spans="1:8" ht="15.75" customHeight="1">
      <c r="A56" s="38" t="s">
        <v>136</v>
      </c>
      <c r="B56" s="14">
        <v>32.923637999999997</v>
      </c>
      <c r="C56" s="14">
        <v>117.439757</v>
      </c>
      <c r="D56" s="39">
        <v>44229</v>
      </c>
      <c r="E56" s="14" t="s">
        <v>46</v>
      </c>
      <c r="F56" s="14" t="s">
        <v>74</v>
      </c>
      <c r="G56" s="26" t="s">
        <v>478</v>
      </c>
      <c r="H56" s="15"/>
    </row>
    <row r="57" spans="1:8" ht="15.75" customHeight="1">
      <c r="A57" s="38" t="s">
        <v>137</v>
      </c>
      <c r="B57" s="14">
        <v>33.417668999999997</v>
      </c>
      <c r="C57" s="14">
        <v>119.04240799999999</v>
      </c>
      <c r="D57" s="39">
        <v>44234</v>
      </c>
      <c r="E57" s="14" t="s">
        <v>51</v>
      </c>
      <c r="F57" s="14" t="s">
        <v>74</v>
      </c>
      <c r="G57" s="38" t="s">
        <v>474</v>
      </c>
      <c r="H57" s="15"/>
    </row>
    <row r="58" spans="1:8" ht="15.75" customHeight="1">
      <c r="A58" s="38" t="s">
        <v>138</v>
      </c>
      <c r="B58" s="14">
        <v>33.596742999999996</v>
      </c>
      <c r="C58" s="14">
        <v>118.966544</v>
      </c>
      <c r="D58" s="39">
        <v>44229</v>
      </c>
      <c r="E58" s="14" t="s">
        <v>55</v>
      </c>
      <c r="F58" s="14" t="s">
        <v>74</v>
      </c>
      <c r="G58" s="26" t="s">
        <v>478</v>
      </c>
      <c r="H58" s="15"/>
    </row>
    <row r="59" spans="1:8" ht="15.75" customHeight="1">
      <c r="A59" s="38" t="s">
        <v>139</v>
      </c>
      <c r="B59" s="14">
        <v>35.614648000000003</v>
      </c>
      <c r="C59" s="14">
        <v>117.44290700000001</v>
      </c>
      <c r="D59" s="39">
        <v>44217</v>
      </c>
      <c r="E59" s="14" t="s">
        <v>36</v>
      </c>
      <c r="F59" s="14" t="s">
        <v>74</v>
      </c>
      <c r="G59" s="26" t="s">
        <v>623</v>
      </c>
      <c r="H59" s="15"/>
    </row>
    <row r="60" spans="1:8" ht="15.75" customHeight="1">
      <c r="A60" s="38" t="s">
        <v>140</v>
      </c>
      <c r="B60" s="14">
        <v>28.618065999999999</v>
      </c>
      <c r="C60" s="14">
        <v>115.96410899999999</v>
      </c>
      <c r="D60" s="39">
        <v>44229</v>
      </c>
      <c r="E60" s="14" t="s">
        <v>55</v>
      </c>
      <c r="F60" s="14" t="s">
        <v>74</v>
      </c>
      <c r="G60" s="26" t="s">
        <v>478</v>
      </c>
      <c r="H60" s="15"/>
    </row>
    <row r="61" spans="1:8" ht="15.75" customHeight="1">
      <c r="A61" s="38" t="s">
        <v>141</v>
      </c>
      <c r="B61" s="14">
        <v>29.810669000000001</v>
      </c>
      <c r="C61" s="14">
        <v>115.58005199999999</v>
      </c>
      <c r="D61" s="39">
        <v>44216</v>
      </c>
      <c r="E61" s="14" t="s">
        <v>46</v>
      </c>
      <c r="F61" s="14" t="s">
        <v>90</v>
      </c>
      <c r="G61" s="26" t="s">
        <v>643</v>
      </c>
      <c r="H61" s="15"/>
    </row>
    <row r="62" spans="1:8" ht="15.75" customHeight="1">
      <c r="A62" s="38" t="s">
        <v>142</v>
      </c>
      <c r="B62" s="14">
        <v>29.917936000000001</v>
      </c>
      <c r="C62" s="14">
        <v>115.42094899999999</v>
      </c>
      <c r="D62" s="39">
        <v>44217</v>
      </c>
      <c r="E62" s="14" t="s">
        <v>36</v>
      </c>
      <c r="F62" s="14" t="s">
        <v>74</v>
      </c>
      <c r="G62" s="26" t="s">
        <v>623</v>
      </c>
      <c r="H62" s="15"/>
    </row>
    <row r="63" spans="1:8" ht="15.75" customHeight="1">
      <c r="A63" s="38" t="s">
        <v>143</v>
      </c>
      <c r="B63" s="14">
        <v>30.273755999999999</v>
      </c>
      <c r="C63" s="14">
        <v>114.32872999999999</v>
      </c>
      <c r="D63" s="39">
        <v>44217</v>
      </c>
      <c r="E63" s="14" t="s">
        <v>36</v>
      </c>
      <c r="F63" s="14" t="s">
        <v>74</v>
      </c>
      <c r="G63" s="26" t="s">
        <v>451</v>
      </c>
      <c r="H63" s="15"/>
    </row>
    <row r="64" spans="1:8" ht="15.75" customHeight="1">
      <c r="A64" s="38" t="s">
        <v>144</v>
      </c>
      <c r="B64" s="14">
        <v>30.602160000000001</v>
      </c>
      <c r="C64" s="14">
        <v>114.138749</v>
      </c>
      <c r="D64" s="39">
        <v>44234</v>
      </c>
      <c r="E64" s="14" t="s">
        <v>51</v>
      </c>
      <c r="F64" s="14" t="s">
        <v>74</v>
      </c>
      <c r="G64" s="38" t="s">
        <v>478</v>
      </c>
      <c r="H64" s="15"/>
    </row>
    <row r="65" spans="1:8" ht="15.75" customHeight="1">
      <c r="A65" s="38" t="s">
        <v>145</v>
      </c>
      <c r="B65" s="14">
        <v>30.976399000000001</v>
      </c>
      <c r="C65" s="14">
        <v>103.90838100000001</v>
      </c>
      <c r="D65" s="39">
        <v>44234</v>
      </c>
      <c r="E65" s="14" t="s">
        <v>51</v>
      </c>
      <c r="F65" s="14" t="s">
        <v>90</v>
      </c>
      <c r="G65" s="38" t="s">
        <v>644</v>
      </c>
      <c r="H65" s="15"/>
    </row>
    <row r="66" spans="1:8" ht="15.75" customHeight="1">
      <c r="A66" s="38" t="s">
        <v>146</v>
      </c>
      <c r="B66" s="14">
        <v>32.268447999999999</v>
      </c>
      <c r="C66" s="14">
        <v>119.41129100000001</v>
      </c>
      <c r="D66" s="40">
        <v>44229</v>
      </c>
      <c r="E66" s="14" t="s">
        <v>53</v>
      </c>
      <c r="F66" s="14" t="s">
        <v>74</v>
      </c>
      <c r="G66" s="51" t="s">
        <v>645</v>
      </c>
      <c r="H66" s="15"/>
    </row>
    <row r="67" spans="1:8" ht="15.75" customHeight="1">
      <c r="A67" s="38" t="s">
        <v>147</v>
      </c>
      <c r="B67" s="14">
        <v>19.235544000000001</v>
      </c>
      <c r="C67" s="14">
        <v>108.999663</v>
      </c>
      <c r="D67" s="39">
        <v>44222</v>
      </c>
      <c r="E67" s="14" t="s">
        <v>53</v>
      </c>
      <c r="F67" s="14" t="s">
        <v>74</v>
      </c>
      <c r="G67" s="26" t="s">
        <v>646</v>
      </c>
      <c r="H67" s="15"/>
    </row>
    <row r="68" spans="1:8" ht="15.75" customHeight="1">
      <c r="A68" s="38" t="s">
        <v>148</v>
      </c>
      <c r="B68" s="14">
        <v>22.742819000000001</v>
      </c>
      <c r="C68" s="14">
        <v>111.732139</v>
      </c>
      <c r="D68" s="39">
        <v>44234</v>
      </c>
      <c r="E68" s="14" t="s">
        <v>51</v>
      </c>
      <c r="F68" s="14" t="s">
        <v>74</v>
      </c>
      <c r="G68" s="38" t="s">
        <v>448</v>
      </c>
      <c r="H68" s="15"/>
    </row>
    <row r="69" spans="1:8" ht="15.75" customHeight="1">
      <c r="A69" s="38" t="s">
        <v>149</v>
      </c>
      <c r="B69" s="14">
        <v>23.053386</v>
      </c>
      <c r="C69" s="14">
        <v>111.998378</v>
      </c>
      <c r="D69" s="39">
        <v>44218</v>
      </c>
      <c r="E69" s="14" t="s">
        <v>55</v>
      </c>
      <c r="F69" s="14" t="s">
        <v>74</v>
      </c>
      <c r="G69" s="26" t="s">
        <v>640</v>
      </c>
      <c r="H69" s="15"/>
    </row>
    <row r="70" spans="1:8" ht="15.75" customHeight="1">
      <c r="A70" s="38" t="s">
        <v>150</v>
      </c>
      <c r="B70" s="14">
        <v>25.751919000000001</v>
      </c>
      <c r="C70" s="14">
        <v>112.774096</v>
      </c>
      <c r="D70" s="39">
        <v>44217</v>
      </c>
      <c r="E70" s="14" t="s">
        <v>55</v>
      </c>
      <c r="F70" s="14" t="s">
        <v>74</v>
      </c>
      <c r="G70" s="26" t="s">
        <v>476</v>
      </c>
      <c r="H70" s="15"/>
    </row>
    <row r="71" spans="1:8" ht="15.75" customHeight="1">
      <c r="A71" s="38" t="s">
        <v>151</v>
      </c>
      <c r="B71" s="14">
        <v>25.844446000000001</v>
      </c>
      <c r="C71" s="14">
        <v>115.865441</v>
      </c>
      <c r="D71" s="39">
        <v>44217</v>
      </c>
      <c r="E71" s="14" t="s">
        <v>51</v>
      </c>
      <c r="F71" s="14" t="s">
        <v>74</v>
      </c>
      <c r="G71" s="26" t="s">
        <v>647</v>
      </c>
      <c r="H71" s="15"/>
    </row>
    <row r="72" spans="1:8" ht="15.75" customHeight="1">
      <c r="A72" s="38" t="s">
        <v>152</v>
      </c>
      <c r="B72" s="14">
        <v>25.959229000000001</v>
      </c>
      <c r="C72" s="14">
        <v>113.238784</v>
      </c>
      <c r="D72" s="39">
        <v>44217</v>
      </c>
      <c r="E72" s="14" t="s">
        <v>51</v>
      </c>
      <c r="F72" s="14" t="s">
        <v>74</v>
      </c>
      <c r="G72" s="26" t="s">
        <v>648</v>
      </c>
      <c r="H72" s="15"/>
    </row>
    <row r="73" spans="1:8" ht="15.75" customHeight="1">
      <c r="A73" s="38" t="s">
        <v>153</v>
      </c>
      <c r="B73" s="14">
        <v>26.340873999999999</v>
      </c>
      <c r="C73" s="14">
        <v>112.811689</v>
      </c>
      <c r="D73" s="39">
        <v>44217</v>
      </c>
      <c r="E73" s="14" t="s">
        <v>51</v>
      </c>
      <c r="F73" s="14" t="s">
        <v>74</v>
      </c>
      <c r="G73" s="26" t="s">
        <v>648</v>
      </c>
      <c r="H73" s="15"/>
    </row>
    <row r="74" spans="1:8" ht="15.75" customHeight="1">
      <c r="A74" s="38" t="s">
        <v>154</v>
      </c>
      <c r="B74" s="14">
        <v>27.697284</v>
      </c>
      <c r="C74" s="14">
        <v>113.825503</v>
      </c>
      <c r="D74" s="44">
        <v>44243</v>
      </c>
      <c r="E74" s="14" t="s">
        <v>51</v>
      </c>
      <c r="F74" s="14" t="s">
        <v>74</v>
      </c>
      <c r="G74" s="26" t="s">
        <v>648</v>
      </c>
    </row>
    <row r="75" spans="1:8" ht="15.75" customHeight="1">
      <c r="A75" s="38" t="s">
        <v>155</v>
      </c>
      <c r="B75" s="14">
        <v>27.963996999999999</v>
      </c>
      <c r="C75" s="14">
        <v>113.216266</v>
      </c>
      <c r="D75" s="39">
        <v>44234</v>
      </c>
      <c r="E75" s="14" t="s">
        <v>51</v>
      </c>
      <c r="F75" s="14" t="s">
        <v>74</v>
      </c>
      <c r="G75" s="38" t="s">
        <v>448</v>
      </c>
      <c r="H75" s="15"/>
    </row>
    <row r="76" spans="1:8" ht="15.75" customHeight="1">
      <c r="A76" s="38" t="s">
        <v>156</v>
      </c>
      <c r="B76" s="14">
        <v>27.983792999999999</v>
      </c>
      <c r="C76" s="14">
        <v>112.84705599999999</v>
      </c>
      <c r="D76" s="39">
        <v>44217</v>
      </c>
      <c r="E76" s="14" t="s">
        <v>51</v>
      </c>
      <c r="F76" s="14" t="s">
        <v>74</v>
      </c>
      <c r="G76" s="26" t="s">
        <v>647</v>
      </c>
      <c r="H76" s="15"/>
    </row>
    <row r="77" spans="1:8" ht="15.75" customHeight="1">
      <c r="A77" s="38" t="s">
        <v>157</v>
      </c>
      <c r="B77" s="14">
        <v>28.264659000000002</v>
      </c>
      <c r="C77" s="14">
        <v>117.14525500000001</v>
      </c>
      <c r="D77" s="39">
        <v>44218</v>
      </c>
      <c r="E77" s="14" t="s">
        <v>55</v>
      </c>
      <c r="F77" s="14" t="s">
        <v>74</v>
      </c>
      <c r="G77" s="26" t="s">
        <v>478</v>
      </c>
      <c r="H77" s="15"/>
    </row>
    <row r="78" spans="1:8" ht="15.75" customHeight="1">
      <c r="A78" s="58" t="s">
        <v>158</v>
      </c>
      <c r="B78" s="59">
        <v>28.941969</v>
      </c>
      <c r="C78" s="59">
        <v>118.49198199999999</v>
      </c>
      <c r="D78" s="60">
        <v>44234</v>
      </c>
      <c r="E78" s="59" t="s">
        <v>51</v>
      </c>
      <c r="F78" s="59" t="s">
        <v>74</v>
      </c>
      <c r="G78" s="58" t="s">
        <v>649</v>
      </c>
      <c r="H78" s="61"/>
    </row>
    <row r="79" spans="1:8" ht="15.75" customHeight="1">
      <c r="A79" s="38" t="s">
        <v>159</v>
      </c>
      <c r="B79" s="14">
        <v>29.311703000000001</v>
      </c>
      <c r="C79" s="14">
        <v>111.315189</v>
      </c>
      <c r="D79" s="39">
        <v>44218</v>
      </c>
      <c r="E79" s="14" t="s">
        <v>36</v>
      </c>
      <c r="F79" s="14" t="s">
        <v>74</v>
      </c>
      <c r="G79" s="51" t="s">
        <v>623</v>
      </c>
      <c r="H79" s="15"/>
    </row>
    <row r="80" spans="1:8" ht="15.75" customHeight="1">
      <c r="A80" s="38" t="s">
        <v>160</v>
      </c>
      <c r="B80" s="14">
        <v>29.679576000000001</v>
      </c>
      <c r="C80" s="14">
        <v>118.237402</v>
      </c>
      <c r="D80" s="39">
        <v>44234</v>
      </c>
      <c r="E80" s="14" t="s">
        <v>51</v>
      </c>
      <c r="F80" s="14" t="s">
        <v>74</v>
      </c>
      <c r="G80" s="38" t="s">
        <v>478</v>
      </c>
      <c r="H80" s="15"/>
    </row>
    <row r="81" spans="1:8" ht="15.75" customHeight="1">
      <c r="A81" s="38" t="s">
        <v>161</v>
      </c>
      <c r="B81" s="14">
        <v>29.814858000000001</v>
      </c>
      <c r="C81" s="14">
        <v>120.347015</v>
      </c>
      <c r="D81" s="39">
        <v>44218</v>
      </c>
      <c r="E81" s="14" t="s">
        <v>36</v>
      </c>
      <c r="F81" s="14" t="s">
        <v>74</v>
      </c>
      <c r="G81" s="26" t="s">
        <v>451</v>
      </c>
      <c r="H81" s="15"/>
    </row>
    <row r="82" spans="1:8" ht="15.75" customHeight="1">
      <c r="A82" s="38" t="s">
        <v>162</v>
      </c>
      <c r="B82" s="14">
        <v>29.827321000000001</v>
      </c>
      <c r="C82" s="14">
        <v>119.686369</v>
      </c>
      <c r="D82" s="39">
        <v>44218</v>
      </c>
      <c r="E82" s="14" t="s">
        <v>36</v>
      </c>
      <c r="F82" s="14" t="s">
        <v>74</v>
      </c>
      <c r="G82" s="26" t="s">
        <v>491</v>
      </c>
      <c r="H82" s="15"/>
    </row>
    <row r="83" spans="1:8" ht="15.75" customHeight="1">
      <c r="A83" s="38" t="s">
        <v>163</v>
      </c>
      <c r="B83" s="14">
        <v>29.875153000000001</v>
      </c>
      <c r="C83" s="14">
        <v>119.742454</v>
      </c>
      <c r="D83" s="39">
        <v>44234</v>
      </c>
      <c r="E83" s="14" t="s">
        <v>51</v>
      </c>
      <c r="F83" s="14" t="s">
        <v>74</v>
      </c>
      <c r="G83" s="38" t="s">
        <v>448</v>
      </c>
      <c r="H83" s="15"/>
    </row>
    <row r="84" spans="1:8" ht="15.75" customHeight="1">
      <c r="A84" s="38" t="s">
        <v>164</v>
      </c>
      <c r="B84" s="14">
        <v>30.148734000000001</v>
      </c>
      <c r="C84" s="14">
        <v>121.214294</v>
      </c>
      <c r="D84" s="39">
        <v>44218</v>
      </c>
      <c r="E84" s="14" t="s">
        <v>36</v>
      </c>
      <c r="F84" s="14" t="s">
        <v>74</v>
      </c>
      <c r="G84" s="26" t="s">
        <v>451</v>
      </c>
      <c r="H84" s="15"/>
    </row>
    <row r="85" spans="1:8" ht="15.75" customHeight="1">
      <c r="A85" s="38" t="s">
        <v>165</v>
      </c>
      <c r="B85" s="14">
        <v>30.559767999999998</v>
      </c>
      <c r="C85" s="14">
        <v>120.09114</v>
      </c>
      <c r="D85" s="39">
        <v>44234</v>
      </c>
      <c r="E85" s="14" t="s">
        <v>51</v>
      </c>
      <c r="F85" s="14" t="s">
        <v>74</v>
      </c>
      <c r="G85" s="38" t="s">
        <v>448</v>
      </c>
      <c r="H85" s="15"/>
    </row>
    <row r="86" spans="1:8" ht="15.75" customHeight="1">
      <c r="A86" s="38" t="s">
        <v>166</v>
      </c>
      <c r="B86" s="14">
        <v>30.581060999999998</v>
      </c>
      <c r="C86" s="14">
        <v>120.189699</v>
      </c>
      <c r="D86" s="39">
        <v>44218</v>
      </c>
      <c r="E86" s="14" t="s">
        <v>36</v>
      </c>
      <c r="F86" s="14" t="s">
        <v>74</v>
      </c>
      <c r="G86" s="26" t="s">
        <v>623</v>
      </c>
      <c r="H86" s="15"/>
    </row>
    <row r="87" spans="1:8" ht="15.75" customHeight="1">
      <c r="A87" s="38" t="s">
        <v>167</v>
      </c>
      <c r="B87" s="14">
        <v>30.633486999999999</v>
      </c>
      <c r="C87" s="14">
        <v>120.234028</v>
      </c>
      <c r="D87" s="39">
        <v>44218</v>
      </c>
      <c r="E87" s="14" t="s">
        <v>55</v>
      </c>
      <c r="F87" s="14" t="s">
        <v>74</v>
      </c>
      <c r="G87" s="26" t="s">
        <v>478</v>
      </c>
      <c r="H87" s="15"/>
    </row>
    <row r="88" spans="1:8" ht="15.75" customHeight="1">
      <c r="A88" s="38" t="s">
        <v>168</v>
      </c>
      <c r="B88" s="14">
        <v>30.648885</v>
      </c>
      <c r="C88" s="14">
        <v>120.366445</v>
      </c>
      <c r="D88" s="39">
        <v>44215</v>
      </c>
      <c r="E88" s="14" t="s">
        <v>485</v>
      </c>
      <c r="F88" s="14" t="s">
        <v>74</v>
      </c>
      <c r="G88" s="26" t="s">
        <v>650</v>
      </c>
      <c r="H88" s="15"/>
    </row>
    <row r="89" spans="1:8" ht="15.75" customHeight="1">
      <c r="A89" s="38" t="s">
        <v>169</v>
      </c>
      <c r="B89" s="14">
        <v>30.971</v>
      </c>
      <c r="C89" s="14">
        <v>120.77461700000001</v>
      </c>
      <c r="D89" s="39">
        <v>44215</v>
      </c>
      <c r="E89" s="14" t="s">
        <v>485</v>
      </c>
      <c r="F89" s="14" t="s">
        <v>74</v>
      </c>
      <c r="G89" s="26" t="s">
        <v>651</v>
      </c>
      <c r="H89" s="15"/>
    </row>
    <row r="90" spans="1:8" ht="15.75" customHeight="1">
      <c r="A90" s="38" t="s">
        <v>170</v>
      </c>
      <c r="B90" s="14">
        <v>31.091000999999999</v>
      </c>
      <c r="C90" s="14">
        <v>119.68622000000001</v>
      </c>
      <c r="D90" s="39">
        <v>44215</v>
      </c>
      <c r="E90" s="14" t="s">
        <v>485</v>
      </c>
      <c r="F90" s="14" t="s">
        <v>74</v>
      </c>
      <c r="G90" s="26" t="s">
        <v>652</v>
      </c>
      <c r="H90" s="15"/>
    </row>
    <row r="91" spans="1:8" ht="15.75" customHeight="1">
      <c r="A91" s="38" t="s">
        <v>171</v>
      </c>
      <c r="B91" s="14">
        <v>31.109304000000002</v>
      </c>
      <c r="C91" s="14">
        <v>119.721986</v>
      </c>
      <c r="D91" s="39">
        <v>44215</v>
      </c>
      <c r="E91" s="14" t="s">
        <v>485</v>
      </c>
      <c r="F91" s="14" t="s">
        <v>74</v>
      </c>
      <c r="G91" s="57" t="s">
        <v>652</v>
      </c>
      <c r="H91" s="15"/>
    </row>
    <row r="92" spans="1:8" ht="15.75" customHeight="1">
      <c r="A92" s="38" t="s">
        <v>172</v>
      </c>
      <c r="B92" s="14">
        <v>31.518947000000001</v>
      </c>
      <c r="C92" s="14">
        <v>117.752078</v>
      </c>
      <c r="D92" s="39">
        <v>44218</v>
      </c>
      <c r="E92" s="14" t="s">
        <v>55</v>
      </c>
      <c r="F92" s="14" t="s">
        <v>74</v>
      </c>
      <c r="G92" s="51" t="s">
        <v>653</v>
      </c>
      <c r="H92" s="15"/>
    </row>
    <row r="93" spans="1:8" ht="15.75" customHeight="1">
      <c r="A93" s="38" t="s">
        <v>173</v>
      </c>
      <c r="B93" s="14">
        <v>33.099215000000001</v>
      </c>
      <c r="C93" s="14">
        <v>106.992661</v>
      </c>
      <c r="D93" s="39">
        <v>44218</v>
      </c>
      <c r="E93" s="14" t="s">
        <v>36</v>
      </c>
      <c r="F93" s="14" t="s">
        <v>74</v>
      </c>
      <c r="G93" s="26" t="s">
        <v>491</v>
      </c>
      <c r="H93" s="15"/>
    </row>
    <row r="94" spans="1:8" ht="15.75" customHeight="1">
      <c r="A94" s="38" t="s">
        <v>174</v>
      </c>
      <c r="B94" s="14">
        <v>36.087736</v>
      </c>
      <c r="C94" s="14">
        <v>114.068821</v>
      </c>
      <c r="D94" s="39">
        <v>44218</v>
      </c>
      <c r="E94" s="14" t="s">
        <v>36</v>
      </c>
      <c r="F94" s="14" t="s">
        <v>100</v>
      </c>
      <c r="G94" s="26" t="s">
        <v>623</v>
      </c>
      <c r="H94" s="15"/>
    </row>
    <row r="95" spans="1:8" ht="15.75" customHeight="1">
      <c r="A95" s="38" t="s">
        <v>175</v>
      </c>
      <c r="B95" s="14">
        <v>36.759877000000003</v>
      </c>
      <c r="C95" s="14">
        <v>118.40628</v>
      </c>
      <c r="D95" s="39">
        <v>44218</v>
      </c>
      <c r="E95" s="14" t="s">
        <v>36</v>
      </c>
      <c r="F95" s="14" t="s">
        <v>74</v>
      </c>
      <c r="G95" s="26" t="s">
        <v>654</v>
      </c>
      <c r="H95" s="15"/>
    </row>
    <row r="96" spans="1:8" ht="15.75" customHeight="1">
      <c r="A96" s="38" t="s">
        <v>176</v>
      </c>
      <c r="B96" s="14">
        <v>26.603677999999999</v>
      </c>
      <c r="C96" s="14">
        <v>111.471374</v>
      </c>
      <c r="D96" s="39">
        <v>44218</v>
      </c>
      <c r="E96" s="14" t="s">
        <v>36</v>
      </c>
      <c r="F96" s="14" t="s">
        <v>74</v>
      </c>
      <c r="G96" s="26" t="s">
        <v>623</v>
      </c>
      <c r="H96" s="15"/>
    </row>
    <row r="97" spans="1:8" ht="15.75" customHeight="1">
      <c r="A97" s="38" t="s">
        <v>99</v>
      </c>
      <c r="B97" s="14">
        <v>4.0689568659999997</v>
      </c>
      <c r="C97" s="14">
        <v>9.6990825740000002</v>
      </c>
      <c r="D97" s="39">
        <v>44221</v>
      </c>
      <c r="E97" s="14" t="s">
        <v>30</v>
      </c>
      <c r="F97" s="14" t="s">
        <v>74</v>
      </c>
      <c r="G97" s="26" t="s">
        <v>655</v>
      </c>
      <c r="H97" s="15"/>
    </row>
    <row r="98" spans="1:8" ht="15.75" customHeight="1">
      <c r="A98" s="38" t="s">
        <v>177</v>
      </c>
      <c r="B98" s="14">
        <v>-4.1553399999999998</v>
      </c>
      <c r="C98" s="14">
        <v>13.545242999999999</v>
      </c>
      <c r="D98" s="39">
        <v>44217</v>
      </c>
      <c r="E98" s="14" t="s">
        <v>46</v>
      </c>
      <c r="F98" s="14" t="s">
        <v>74</v>
      </c>
      <c r="G98" s="26" t="s">
        <v>478</v>
      </c>
      <c r="H98" s="15"/>
    </row>
    <row r="99" spans="1:8" ht="15.75" customHeight="1">
      <c r="A99" s="38" t="s">
        <v>178</v>
      </c>
      <c r="B99" s="14">
        <v>10.199790999999999</v>
      </c>
      <c r="C99" s="14">
        <v>-85.182032000000007</v>
      </c>
      <c r="D99" s="39">
        <v>44221</v>
      </c>
      <c r="E99" s="14" t="s">
        <v>24</v>
      </c>
      <c r="F99" s="14" t="s">
        <v>74</v>
      </c>
      <c r="G99" s="26" t="s">
        <v>656</v>
      </c>
    </row>
    <row r="100" spans="1:8" ht="15.75" customHeight="1">
      <c r="A100" s="38" t="s">
        <v>179</v>
      </c>
      <c r="B100" s="14">
        <v>35.324213</v>
      </c>
      <c r="C100" s="14">
        <v>34.006431999999997</v>
      </c>
      <c r="D100" s="39">
        <v>44217</v>
      </c>
      <c r="E100" s="14" t="s">
        <v>46</v>
      </c>
      <c r="F100" s="14" t="s">
        <v>74</v>
      </c>
      <c r="G100" s="26" t="s">
        <v>478</v>
      </c>
      <c r="H100" s="15"/>
    </row>
    <row r="101" spans="1:8" ht="15.75" customHeight="1">
      <c r="A101" s="38" t="s">
        <v>180</v>
      </c>
      <c r="B101" s="14">
        <v>49.558912999999997</v>
      </c>
      <c r="C101" s="14">
        <v>17.766342000000002</v>
      </c>
      <c r="D101" s="39">
        <v>44217</v>
      </c>
      <c r="E101" s="14" t="s">
        <v>46</v>
      </c>
      <c r="F101" s="14" t="s">
        <v>74</v>
      </c>
      <c r="G101" s="62" t="s">
        <v>511</v>
      </c>
      <c r="H101" s="15"/>
    </row>
    <row r="102" spans="1:8" ht="15.75" customHeight="1">
      <c r="A102" s="38" t="s">
        <v>188</v>
      </c>
      <c r="B102" s="14">
        <v>50.520752000000002</v>
      </c>
      <c r="C102" s="14">
        <v>6.5602660000000004</v>
      </c>
      <c r="D102" s="39">
        <v>44218</v>
      </c>
      <c r="E102" s="14" t="s">
        <v>46</v>
      </c>
      <c r="F102" s="14" t="s">
        <v>74</v>
      </c>
      <c r="G102" s="26" t="s">
        <v>511</v>
      </c>
      <c r="H102" s="15"/>
    </row>
    <row r="103" spans="1:8" ht="15.75" customHeight="1">
      <c r="A103" s="38" t="s">
        <v>189</v>
      </c>
      <c r="B103" s="14">
        <v>51.270124000000003</v>
      </c>
      <c r="C103" s="14">
        <v>11.660638000000001</v>
      </c>
      <c r="D103" s="39">
        <v>44218</v>
      </c>
      <c r="E103" s="14" t="s">
        <v>46</v>
      </c>
      <c r="F103" s="14" t="s">
        <v>74</v>
      </c>
      <c r="G103" s="26" t="s">
        <v>447</v>
      </c>
      <c r="H103" s="15"/>
    </row>
    <row r="104" spans="1:8" ht="15.75" customHeight="1">
      <c r="A104" s="38" t="s">
        <v>181</v>
      </c>
      <c r="B104" s="14">
        <v>18.506193</v>
      </c>
      <c r="C104" s="14">
        <v>-69.339804999999998</v>
      </c>
      <c r="D104" s="39">
        <v>44234</v>
      </c>
      <c r="E104" s="14" t="s">
        <v>51</v>
      </c>
      <c r="F104" s="14" t="s">
        <v>74</v>
      </c>
      <c r="G104" s="38" t="s">
        <v>448</v>
      </c>
      <c r="H104" s="15"/>
    </row>
    <row r="105" spans="1:8" ht="15.75" customHeight="1">
      <c r="A105" s="38" t="s">
        <v>75</v>
      </c>
      <c r="B105" s="14">
        <v>35.096288000000001</v>
      </c>
      <c r="C105" s="14">
        <v>5.6467429999999998</v>
      </c>
      <c r="D105" s="25">
        <v>44221</v>
      </c>
      <c r="E105" s="14" t="s">
        <v>36</v>
      </c>
      <c r="F105" s="14" t="s">
        <v>74</v>
      </c>
      <c r="G105" s="26" t="s">
        <v>657</v>
      </c>
      <c r="H105" s="15"/>
    </row>
    <row r="106" spans="1:8" ht="15.75" customHeight="1">
      <c r="A106" s="38" t="s">
        <v>76</v>
      </c>
      <c r="B106" s="14">
        <v>35.532648999999999</v>
      </c>
      <c r="C106" s="14">
        <v>-0.27516000000000002</v>
      </c>
      <c r="D106" s="39">
        <v>44229</v>
      </c>
      <c r="E106" s="14" t="s">
        <v>36</v>
      </c>
      <c r="F106" s="14" t="s">
        <v>74</v>
      </c>
      <c r="G106" s="26" t="s">
        <v>658</v>
      </c>
      <c r="H106" s="15"/>
    </row>
    <row r="107" spans="1:8" ht="15.75" customHeight="1">
      <c r="A107" s="38" t="s">
        <v>77</v>
      </c>
      <c r="B107" s="14">
        <v>35.877318000000002</v>
      </c>
      <c r="C107" s="14">
        <v>4.4459010000000001</v>
      </c>
      <c r="D107" s="39">
        <v>44229</v>
      </c>
      <c r="E107" s="14" t="s">
        <v>53</v>
      </c>
      <c r="F107" s="14" t="s">
        <v>74</v>
      </c>
      <c r="G107" s="26" t="s">
        <v>500</v>
      </c>
      <c r="H107" s="15"/>
    </row>
    <row r="108" spans="1:8" ht="15.75" customHeight="1">
      <c r="A108" s="38" t="s">
        <v>182</v>
      </c>
      <c r="B108" s="14">
        <v>30.881107</v>
      </c>
      <c r="C108" s="14">
        <v>29.465164999999999</v>
      </c>
      <c r="D108" s="39">
        <v>44217</v>
      </c>
      <c r="E108" s="14" t="s">
        <v>46</v>
      </c>
      <c r="F108" s="14" t="s">
        <v>104</v>
      </c>
      <c r="G108" s="26" t="s">
        <v>659</v>
      </c>
      <c r="H108" s="15"/>
    </row>
    <row r="109" spans="1:8" ht="15.75" customHeight="1">
      <c r="A109" s="38" t="s">
        <v>183</v>
      </c>
      <c r="B109" s="14">
        <v>30.724086</v>
      </c>
      <c r="C109" s="14">
        <v>33.772928999999998</v>
      </c>
      <c r="D109" s="39">
        <v>44217</v>
      </c>
      <c r="E109" s="14" t="s">
        <v>46</v>
      </c>
      <c r="F109" s="14" t="s">
        <v>74</v>
      </c>
      <c r="G109" s="26" t="s">
        <v>660</v>
      </c>
      <c r="H109" s="15"/>
    </row>
    <row r="110" spans="1:8" ht="15.75" customHeight="1">
      <c r="A110" s="38" t="s">
        <v>184</v>
      </c>
      <c r="B110" s="14">
        <v>29.12715</v>
      </c>
      <c r="C110" s="14">
        <v>31.268795999999998</v>
      </c>
      <c r="D110" s="39">
        <v>44217</v>
      </c>
      <c r="E110" s="14" t="s">
        <v>46</v>
      </c>
      <c r="F110" s="14" t="s">
        <v>74</v>
      </c>
      <c r="G110" s="26" t="s">
        <v>511</v>
      </c>
    </row>
    <row r="111" spans="1:8" ht="15.75" customHeight="1">
      <c r="A111" s="38" t="s">
        <v>329</v>
      </c>
      <c r="B111" s="14">
        <v>37.276257000000001</v>
      </c>
      <c r="C111" s="14">
        <v>-5.9927229999999998</v>
      </c>
      <c r="D111" s="39">
        <v>44221</v>
      </c>
      <c r="E111" s="14" t="s">
        <v>38</v>
      </c>
      <c r="F111" s="14" t="s">
        <v>74</v>
      </c>
      <c r="G111" s="26" t="s">
        <v>661</v>
      </c>
      <c r="H111" s="15"/>
    </row>
    <row r="112" spans="1:8" ht="15.75" customHeight="1">
      <c r="A112" s="38" t="s">
        <v>330</v>
      </c>
      <c r="B112" s="14">
        <v>38.209845999999999</v>
      </c>
      <c r="C112" s="14">
        <v>-1.008607</v>
      </c>
      <c r="D112" s="39">
        <v>44221</v>
      </c>
      <c r="E112" s="14" t="s">
        <v>38</v>
      </c>
      <c r="F112" s="14" t="s">
        <v>74</v>
      </c>
      <c r="G112" s="26" t="s">
        <v>662</v>
      </c>
      <c r="H112" s="15"/>
    </row>
    <row r="113" spans="1:8" ht="15.75" customHeight="1">
      <c r="A113" s="38" t="s">
        <v>331</v>
      </c>
      <c r="B113" s="14">
        <v>37.359735999999998</v>
      </c>
      <c r="C113" s="14">
        <v>-5.865094</v>
      </c>
      <c r="D113" s="39">
        <v>44234</v>
      </c>
      <c r="E113" s="14" t="s">
        <v>51</v>
      </c>
      <c r="F113" s="14" t="s">
        <v>74</v>
      </c>
      <c r="G113" s="38" t="s">
        <v>448</v>
      </c>
      <c r="H113" s="15"/>
    </row>
    <row r="114" spans="1:8" ht="15.75" customHeight="1">
      <c r="A114" s="38" t="s">
        <v>332</v>
      </c>
      <c r="B114" s="14">
        <v>40.244961000000004</v>
      </c>
      <c r="C114" s="14">
        <v>-3.4744410000000001</v>
      </c>
      <c r="D114" s="39">
        <v>44221</v>
      </c>
      <c r="E114" s="14" t="s">
        <v>38</v>
      </c>
      <c r="F114" s="14" t="s">
        <v>74</v>
      </c>
      <c r="G114" s="26" t="s">
        <v>663</v>
      </c>
      <c r="H114" s="15"/>
    </row>
    <row r="115" spans="1:8" ht="15.75" customHeight="1">
      <c r="A115" s="38" t="s">
        <v>333</v>
      </c>
      <c r="B115" s="14">
        <v>41.316271</v>
      </c>
      <c r="C115" s="14">
        <v>1.7299979999999999</v>
      </c>
      <c r="D115" s="39">
        <v>44234</v>
      </c>
      <c r="E115" s="14" t="s">
        <v>51</v>
      </c>
      <c r="F115" s="14" t="s">
        <v>74</v>
      </c>
      <c r="G115" s="38" t="s">
        <v>478</v>
      </c>
      <c r="H115" s="15"/>
    </row>
    <row r="116" spans="1:8" ht="15.75" customHeight="1">
      <c r="A116" s="38" t="s">
        <v>334</v>
      </c>
      <c r="B116" s="14">
        <v>41.941676000000001</v>
      </c>
      <c r="C116" s="14">
        <v>-4.4658699999999998</v>
      </c>
      <c r="D116" s="39">
        <v>44221</v>
      </c>
      <c r="E116" s="14" t="s">
        <v>46</v>
      </c>
      <c r="F116" s="14" t="s">
        <v>90</v>
      </c>
      <c r="G116" s="26" t="s">
        <v>664</v>
      </c>
      <c r="H116" s="15"/>
    </row>
    <row r="117" spans="1:8" ht="15.75" customHeight="1">
      <c r="A117" s="38" t="s">
        <v>335</v>
      </c>
      <c r="B117" s="14">
        <v>42.874825000000001</v>
      </c>
      <c r="C117" s="14">
        <v>-4.1597799999999996</v>
      </c>
      <c r="D117" s="39">
        <v>44221</v>
      </c>
      <c r="E117" s="14" t="s">
        <v>46</v>
      </c>
      <c r="F117" s="14" t="s">
        <v>74</v>
      </c>
      <c r="G117" s="26" t="s">
        <v>637</v>
      </c>
      <c r="H117" s="15"/>
    </row>
    <row r="118" spans="1:8" ht="15.75" customHeight="1">
      <c r="A118" s="38" t="s">
        <v>336</v>
      </c>
      <c r="B118" s="14">
        <v>42.882983000000003</v>
      </c>
      <c r="C118" s="14">
        <v>-2.1901869999999999</v>
      </c>
      <c r="D118" s="39">
        <v>44221</v>
      </c>
      <c r="E118" s="14" t="s">
        <v>46</v>
      </c>
      <c r="F118" s="14" t="s">
        <v>74</v>
      </c>
      <c r="G118" s="26" t="s">
        <v>637</v>
      </c>
      <c r="H118" s="15"/>
    </row>
    <row r="119" spans="1:8" ht="15.75" customHeight="1">
      <c r="A119" s="38" t="s">
        <v>337</v>
      </c>
      <c r="B119" s="14">
        <v>41.510001000000003</v>
      </c>
      <c r="C119" s="14">
        <v>0.891293</v>
      </c>
      <c r="D119" s="39">
        <v>44221</v>
      </c>
      <c r="E119" s="14" t="s">
        <v>46</v>
      </c>
      <c r="F119" s="14" t="s">
        <v>100</v>
      </c>
      <c r="G119" s="26" t="s">
        <v>552</v>
      </c>
      <c r="H119" s="15"/>
    </row>
    <row r="120" spans="1:8" ht="15.75" customHeight="1">
      <c r="A120" s="38" t="s">
        <v>186</v>
      </c>
      <c r="B120" s="14">
        <v>9.4217200000000005</v>
      </c>
      <c r="C120" s="14">
        <v>38.341658000000002</v>
      </c>
      <c r="D120" s="39">
        <v>44221</v>
      </c>
      <c r="E120" s="14" t="s">
        <v>20</v>
      </c>
      <c r="F120" s="14" t="s">
        <v>74</v>
      </c>
      <c r="G120" s="26" t="s">
        <v>480</v>
      </c>
      <c r="H120" s="15"/>
    </row>
    <row r="121" spans="1:8" ht="15.75" customHeight="1">
      <c r="A121" s="38" t="s">
        <v>187</v>
      </c>
      <c r="B121" s="14">
        <v>48.980311999999998</v>
      </c>
      <c r="C121" s="14">
        <v>1.8201369999999999</v>
      </c>
      <c r="D121" s="39">
        <v>44217</v>
      </c>
      <c r="E121" s="14" t="s">
        <v>46</v>
      </c>
      <c r="F121" s="14" t="s">
        <v>74</v>
      </c>
      <c r="G121" s="26"/>
      <c r="H121" s="15"/>
    </row>
    <row r="122" spans="1:8" ht="15.75" customHeight="1">
      <c r="A122" s="38" t="s">
        <v>190</v>
      </c>
      <c r="B122" s="14">
        <v>5.6219910000000004</v>
      </c>
      <c r="C122" s="14">
        <v>-1.4344000000000001E-2</v>
      </c>
      <c r="D122" s="39">
        <v>44218</v>
      </c>
      <c r="E122" s="14" t="s">
        <v>46</v>
      </c>
      <c r="F122" s="14" t="s">
        <v>74</v>
      </c>
      <c r="G122" s="26" t="s">
        <v>478</v>
      </c>
      <c r="H122" s="15"/>
    </row>
    <row r="123" spans="1:8" ht="15.75" customHeight="1">
      <c r="A123" s="38" t="s">
        <v>191</v>
      </c>
      <c r="B123" s="14">
        <v>13.969258</v>
      </c>
      <c r="C123" s="14">
        <v>-90.794927000000001</v>
      </c>
      <c r="D123" s="39">
        <v>44218</v>
      </c>
      <c r="E123" s="14" t="s">
        <v>46</v>
      </c>
      <c r="F123" s="14" t="s">
        <v>74</v>
      </c>
      <c r="G123" s="26" t="s">
        <v>665</v>
      </c>
      <c r="H123" s="15"/>
    </row>
    <row r="124" spans="1:8" ht="15.75" customHeight="1">
      <c r="A124" s="38" t="s">
        <v>192</v>
      </c>
      <c r="B124" s="14">
        <v>20.928243999999999</v>
      </c>
      <c r="C124" s="14">
        <v>78.922224</v>
      </c>
      <c r="D124" s="39">
        <v>44218</v>
      </c>
      <c r="E124" s="14" t="s">
        <v>46</v>
      </c>
      <c r="F124" s="14" t="s">
        <v>74</v>
      </c>
      <c r="G124" s="26" t="s">
        <v>478</v>
      </c>
      <c r="H124" s="15"/>
    </row>
    <row r="125" spans="1:8" ht="15.75" customHeight="1">
      <c r="A125" s="38" t="s">
        <v>193</v>
      </c>
      <c r="B125" s="14">
        <v>23.562013</v>
      </c>
      <c r="C125" s="14">
        <v>87.233540000000005</v>
      </c>
      <c r="D125" s="39">
        <v>44221</v>
      </c>
      <c r="E125" s="14" t="s">
        <v>40</v>
      </c>
      <c r="F125" s="14" t="s">
        <v>74</v>
      </c>
      <c r="G125" s="26" t="s">
        <v>613</v>
      </c>
      <c r="H125" s="15"/>
    </row>
    <row r="126" spans="1:8" ht="15.75" customHeight="1">
      <c r="A126" s="38" t="s">
        <v>194</v>
      </c>
      <c r="B126" s="14">
        <v>24.254954999999999</v>
      </c>
      <c r="C126" s="14">
        <v>80.797653999999994</v>
      </c>
      <c r="D126" s="39">
        <v>44218</v>
      </c>
      <c r="E126" s="14" t="s">
        <v>44</v>
      </c>
      <c r="F126" s="14" t="s">
        <v>74</v>
      </c>
      <c r="G126" s="26" t="s">
        <v>666</v>
      </c>
      <c r="H126" s="15"/>
    </row>
    <row r="127" spans="1:8" ht="15.75" customHeight="1">
      <c r="A127" s="38" t="s">
        <v>195</v>
      </c>
      <c r="B127" s="14">
        <v>24.595585</v>
      </c>
      <c r="C127" s="14">
        <v>80.858323999999996</v>
      </c>
      <c r="D127" s="39">
        <v>44218</v>
      </c>
      <c r="E127" s="14" t="s">
        <v>44</v>
      </c>
      <c r="F127" s="14" t="s">
        <v>74</v>
      </c>
      <c r="G127" s="26" t="s">
        <v>667</v>
      </c>
      <c r="H127" s="15"/>
    </row>
    <row r="128" spans="1:8" ht="15.75" customHeight="1">
      <c r="A128" s="38" t="s">
        <v>196</v>
      </c>
      <c r="B128" s="14">
        <v>24.930921000000001</v>
      </c>
      <c r="C128" s="14">
        <v>74.634163999999998</v>
      </c>
      <c r="D128" s="39">
        <v>44218</v>
      </c>
      <c r="E128" s="14" t="s">
        <v>44</v>
      </c>
      <c r="F128" s="14" t="s">
        <v>74</v>
      </c>
      <c r="G128" s="26" t="s">
        <v>668</v>
      </c>
      <c r="H128" s="15"/>
    </row>
    <row r="129" spans="1:8" ht="15.75" customHeight="1">
      <c r="A129" s="38" t="s">
        <v>197</v>
      </c>
      <c r="B129" s="14">
        <v>26.253458999999999</v>
      </c>
      <c r="C129" s="14">
        <v>81.250947999999994</v>
      </c>
      <c r="D129" s="39">
        <v>44218</v>
      </c>
      <c r="E129" s="14" t="s">
        <v>46</v>
      </c>
      <c r="F129" s="14" t="s">
        <v>74</v>
      </c>
      <c r="G129" s="26" t="s">
        <v>478</v>
      </c>
      <c r="H129" s="15"/>
    </row>
    <row r="130" spans="1:8" ht="15.75" customHeight="1">
      <c r="A130" s="38" t="s">
        <v>198</v>
      </c>
      <c r="B130" s="14">
        <v>26.404843</v>
      </c>
      <c r="C130" s="14">
        <v>81.130322000000007</v>
      </c>
      <c r="D130" s="39">
        <v>44218</v>
      </c>
      <c r="E130" s="14" t="s">
        <v>46</v>
      </c>
      <c r="F130" s="14" t="s">
        <v>74</v>
      </c>
      <c r="G130" s="26" t="s">
        <v>478</v>
      </c>
      <c r="H130" s="15"/>
    </row>
    <row r="131" spans="1:8" ht="15.75" customHeight="1">
      <c r="A131" s="38" t="s">
        <v>199</v>
      </c>
      <c r="B131" s="14">
        <v>19.724394</v>
      </c>
      <c r="C131" s="14">
        <v>79.176074999999997</v>
      </c>
      <c r="D131" s="39">
        <v>44234</v>
      </c>
      <c r="E131" s="14" t="s">
        <v>51</v>
      </c>
      <c r="F131" s="14" t="s">
        <v>74</v>
      </c>
      <c r="G131" s="38" t="s">
        <v>649</v>
      </c>
      <c r="H131" s="15"/>
    </row>
    <row r="132" spans="1:8" ht="15.75" customHeight="1">
      <c r="A132" s="38" t="s">
        <v>200</v>
      </c>
      <c r="B132" s="14">
        <v>21.497474</v>
      </c>
      <c r="C132" s="14">
        <v>81.782790000000006</v>
      </c>
      <c r="D132" s="39">
        <v>44234</v>
      </c>
      <c r="E132" s="14" t="s">
        <v>51</v>
      </c>
      <c r="F132" s="14" t="s">
        <v>74</v>
      </c>
      <c r="G132" s="38" t="s">
        <v>669</v>
      </c>
      <c r="H132" s="15"/>
    </row>
    <row r="133" spans="1:8" ht="15.75" customHeight="1">
      <c r="A133" s="38" t="s">
        <v>201</v>
      </c>
      <c r="B133" s="14">
        <v>24.202643999999999</v>
      </c>
      <c r="C133" s="14">
        <v>80.799867000000006</v>
      </c>
      <c r="D133" s="39">
        <v>44218</v>
      </c>
      <c r="E133" s="14" t="s">
        <v>46</v>
      </c>
      <c r="F133" s="14" t="s">
        <v>74</v>
      </c>
      <c r="G133" s="26" t="s">
        <v>670</v>
      </c>
      <c r="H133" s="15"/>
    </row>
    <row r="134" spans="1:8" ht="15.75" customHeight="1">
      <c r="A134" s="38" t="s">
        <v>202</v>
      </c>
      <c r="B134" s="14">
        <v>24.388462000000001</v>
      </c>
      <c r="C134" s="14">
        <v>88.083236999999997</v>
      </c>
      <c r="D134" s="39">
        <v>44218</v>
      </c>
      <c r="E134" s="14" t="s">
        <v>46</v>
      </c>
      <c r="F134" s="14" t="s">
        <v>74</v>
      </c>
      <c r="G134" s="26" t="s">
        <v>478</v>
      </c>
      <c r="H134" s="15"/>
    </row>
    <row r="135" spans="1:8" ht="15.75" customHeight="1">
      <c r="A135" s="38" t="s">
        <v>203</v>
      </c>
      <c r="B135" s="14">
        <v>10.712664</v>
      </c>
      <c r="C135" s="14">
        <v>78.093190000000007</v>
      </c>
      <c r="D135" s="39">
        <v>44218</v>
      </c>
      <c r="E135" s="14" t="s">
        <v>24</v>
      </c>
      <c r="F135" s="14" t="s">
        <v>74</v>
      </c>
      <c r="G135" s="26" t="s">
        <v>667</v>
      </c>
      <c r="H135" s="15"/>
    </row>
    <row r="136" spans="1:8" ht="15.75" customHeight="1">
      <c r="A136" s="38" t="s">
        <v>204</v>
      </c>
      <c r="B136" s="14">
        <v>10.937116</v>
      </c>
      <c r="C136" s="14">
        <v>78.152888000000004</v>
      </c>
      <c r="D136" s="39">
        <v>44218</v>
      </c>
      <c r="E136" s="14" t="s">
        <v>24</v>
      </c>
      <c r="F136" s="14" t="s">
        <v>74</v>
      </c>
      <c r="G136" s="62" t="s">
        <v>511</v>
      </c>
      <c r="H136" s="15"/>
    </row>
    <row r="137" spans="1:8" ht="15.75" customHeight="1">
      <c r="A137" s="38" t="s">
        <v>205</v>
      </c>
      <c r="B137" s="14">
        <v>13.260661000000001</v>
      </c>
      <c r="C137" s="14">
        <v>80.306353999999999</v>
      </c>
      <c r="D137" s="39">
        <v>44218</v>
      </c>
      <c r="E137" s="14" t="s">
        <v>24</v>
      </c>
      <c r="F137" s="14" t="s">
        <v>74</v>
      </c>
      <c r="G137" s="62" t="s">
        <v>511</v>
      </c>
      <c r="H137" s="15"/>
    </row>
    <row r="138" spans="1:8" ht="15.75" customHeight="1">
      <c r="A138" s="38" t="s">
        <v>206</v>
      </c>
      <c r="B138" s="14">
        <v>14.60521</v>
      </c>
      <c r="C138" s="14">
        <v>78.522478000000007</v>
      </c>
      <c r="D138" s="39">
        <v>44218</v>
      </c>
      <c r="E138" s="14" t="s">
        <v>24</v>
      </c>
      <c r="F138" s="14" t="s">
        <v>74</v>
      </c>
      <c r="G138" s="26" t="s">
        <v>667</v>
      </c>
      <c r="H138" s="15"/>
    </row>
    <row r="139" spans="1:8" ht="15.75" customHeight="1">
      <c r="A139" s="38" t="s">
        <v>207</v>
      </c>
      <c r="B139" s="14">
        <v>17.540668</v>
      </c>
      <c r="C139" s="14">
        <v>76.034869</v>
      </c>
      <c r="D139" s="39">
        <v>44218</v>
      </c>
      <c r="E139" s="14" t="s">
        <v>24</v>
      </c>
      <c r="F139" s="14" t="s">
        <v>74</v>
      </c>
      <c r="G139" s="26" t="s">
        <v>671</v>
      </c>
      <c r="H139" s="15"/>
    </row>
    <row r="140" spans="1:8" ht="15.75" customHeight="1">
      <c r="A140" s="38" t="s">
        <v>208</v>
      </c>
      <c r="B140" s="14">
        <v>8.7888500000000001</v>
      </c>
      <c r="C140" s="14">
        <v>77.730918000000003</v>
      </c>
      <c r="D140" s="39">
        <v>44218</v>
      </c>
      <c r="E140" s="14" t="s">
        <v>24</v>
      </c>
      <c r="F140" s="14" t="s">
        <v>74</v>
      </c>
      <c r="G140" s="62" t="s">
        <v>511</v>
      </c>
      <c r="H140" s="15"/>
    </row>
    <row r="141" spans="1:8" ht="15.75" customHeight="1">
      <c r="A141" s="38" t="s">
        <v>209</v>
      </c>
      <c r="B141" s="14">
        <v>11.357619</v>
      </c>
      <c r="C141" s="14">
        <v>79.223044999999999</v>
      </c>
      <c r="D141" s="39">
        <v>44218</v>
      </c>
      <c r="E141" s="14" t="s">
        <v>24</v>
      </c>
      <c r="F141" s="14" t="s">
        <v>74</v>
      </c>
      <c r="G141" s="62" t="s">
        <v>511</v>
      </c>
      <c r="H141" s="15"/>
    </row>
    <row r="142" spans="1:8" ht="15.75" customHeight="1">
      <c r="A142" s="38" t="s">
        <v>210</v>
      </c>
      <c r="B142" s="14">
        <v>11.454468</v>
      </c>
      <c r="C142" s="14">
        <v>77.828686000000005</v>
      </c>
      <c r="D142" s="39">
        <v>44218</v>
      </c>
      <c r="E142" s="14" t="s">
        <v>24</v>
      </c>
      <c r="F142" s="14" t="s">
        <v>74</v>
      </c>
      <c r="G142" s="62" t="s">
        <v>511</v>
      </c>
      <c r="H142" s="15"/>
    </row>
    <row r="143" spans="1:8" ht="15.75" customHeight="1">
      <c r="A143" s="38" t="s">
        <v>211</v>
      </c>
      <c r="B143" s="14">
        <v>13.241161</v>
      </c>
      <c r="C143" s="14">
        <v>80.291686999999996</v>
      </c>
      <c r="D143" s="39">
        <v>44218</v>
      </c>
      <c r="E143" s="14" t="s">
        <v>46</v>
      </c>
      <c r="F143" s="14" t="s">
        <v>74</v>
      </c>
      <c r="G143" s="26" t="s">
        <v>474</v>
      </c>
      <c r="H143" s="15"/>
    </row>
    <row r="144" spans="1:8" ht="15.75" customHeight="1">
      <c r="A144" s="38" t="s">
        <v>212</v>
      </c>
      <c r="B144" s="14">
        <v>14.642946999999999</v>
      </c>
      <c r="C144" s="14">
        <v>78.528902000000002</v>
      </c>
      <c r="D144" s="39">
        <v>44218</v>
      </c>
      <c r="E144" s="14" t="s">
        <v>46</v>
      </c>
      <c r="F144" s="14" t="s">
        <v>90</v>
      </c>
      <c r="G144" s="26" t="s">
        <v>672</v>
      </c>
      <c r="H144" s="15"/>
    </row>
    <row r="145" spans="1:8" ht="15.75" customHeight="1">
      <c r="A145" s="38" t="s">
        <v>213</v>
      </c>
      <c r="B145" s="14">
        <v>14.665692999999999</v>
      </c>
      <c r="C145" s="14">
        <v>78.457835000000003</v>
      </c>
      <c r="D145" s="39">
        <v>44218</v>
      </c>
      <c r="E145" s="14" t="s">
        <v>46</v>
      </c>
      <c r="F145" s="14" t="s">
        <v>74</v>
      </c>
      <c r="G145" s="26" t="s">
        <v>637</v>
      </c>
      <c r="H145" s="15"/>
    </row>
    <row r="146" spans="1:8" ht="15.75" customHeight="1">
      <c r="A146" s="38" t="s">
        <v>214</v>
      </c>
      <c r="B146" s="14">
        <v>16.696363000000002</v>
      </c>
      <c r="C146" s="14">
        <v>79.648627000000005</v>
      </c>
      <c r="D146" s="39">
        <v>44234</v>
      </c>
      <c r="E146" s="14" t="s">
        <v>51</v>
      </c>
      <c r="F146" s="14" t="s">
        <v>74</v>
      </c>
      <c r="G146" s="38" t="s">
        <v>649</v>
      </c>
      <c r="H146" s="15"/>
    </row>
    <row r="147" spans="1:8" ht="15.75" customHeight="1">
      <c r="A147" s="38" t="s">
        <v>215</v>
      </c>
      <c r="B147" s="14">
        <v>17.308164999999999</v>
      </c>
      <c r="C147" s="14">
        <v>77.474323999999996</v>
      </c>
      <c r="D147" s="39">
        <v>44218</v>
      </c>
      <c r="E147" s="14" t="s">
        <v>46</v>
      </c>
      <c r="F147" s="14" t="s">
        <v>74</v>
      </c>
      <c r="G147" s="26" t="s">
        <v>637</v>
      </c>
      <c r="H147" s="15"/>
    </row>
    <row r="148" spans="1:8" ht="15.75" customHeight="1">
      <c r="A148" s="38" t="s">
        <v>216</v>
      </c>
      <c r="B148" s="14">
        <v>18.861882999999999</v>
      </c>
      <c r="C148" s="14">
        <v>76.542924999999997</v>
      </c>
      <c r="D148" s="39">
        <v>44218</v>
      </c>
      <c r="E148" s="14" t="s">
        <v>46</v>
      </c>
      <c r="F148" s="14" t="s">
        <v>74</v>
      </c>
      <c r="G148" s="26" t="s">
        <v>478</v>
      </c>
      <c r="H148" s="15"/>
    </row>
    <row r="149" spans="1:8" ht="15.75" customHeight="1">
      <c r="A149" s="38" t="s">
        <v>217</v>
      </c>
      <c r="B149" s="14">
        <v>23.603058999999998</v>
      </c>
      <c r="C149" s="14">
        <v>74.256034</v>
      </c>
      <c r="D149" s="39">
        <v>44218</v>
      </c>
      <c r="E149" s="14" t="s">
        <v>46</v>
      </c>
      <c r="F149" s="14" t="s">
        <v>74</v>
      </c>
      <c r="G149" s="26" t="s">
        <v>637</v>
      </c>
      <c r="H149" s="15"/>
    </row>
    <row r="150" spans="1:8" ht="15.75" customHeight="1">
      <c r="A150" s="38" t="s">
        <v>218</v>
      </c>
      <c r="B150" s="14">
        <v>15.179579</v>
      </c>
      <c r="C150" s="14">
        <v>76.700305999999998</v>
      </c>
      <c r="D150" s="39">
        <v>44218</v>
      </c>
      <c r="E150" s="14" t="s">
        <v>44</v>
      </c>
      <c r="F150" s="14" t="s">
        <v>74</v>
      </c>
      <c r="G150" s="26" t="s">
        <v>468</v>
      </c>
      <c r="H150" s="15"/>
    </row>
    <row r="151" spans="1:8" ht="15.75" customHeight="1">
      <c r="A151" s="38" t="s">
        <v>219</v>
      </c>
      <c r="B151" s="14">
        <v>15.686282</v>
      </c>
      <c r="C151" s="14">
        <v>78.458990999999997</v>
      </c>
      <c r="D151" s="39">
        <v>44218</v>
      </c>
      <c r="E151" s="14" t="s">
        <v>44</v>
      </c>
      <c r="F151" s="14" t="s">
        <v>74</v>
      </c>
      <c r="G151" s="26" t="s">
        <v>673</v>
      </c>
      <c r="H151" s="15"/>
    </row>
    <row r="152" spans="1:8" ht="15.75" customHeight="1">
      <c r="A152" s="38" t="s">
        <v>220</v>
      </c>
      <c r="B152" s="14">
        <v>18.682155000000002</v>
      </c>
      <c r="C152" s="14">
        <v>73.038030000000006</v>
      </c>
      <c r="D152" s="39">
        <v>44218</v>
      </c>
      <c r="E152" s="14" t="s">
        <v>44</v>
      </c>
      <c r="F152" s="14" t="s">
        <v>74</v>
      </c>
      <c r="G152" s="26" t="s">
        <v>468</v>
      </c>
      <c r="H152" s="15"/>
    </row>
    <row r="153" spans="1:8" ht="15.75" customHeight="1">
      <c r="A153" s="38" t="s">
        <v>221</v>
      </c>
      <c r="B153" s="14">
        <v>22.576170999999999</v>
      </c>
      <c r="C153" s="14">
        <v>87.309608999999995</v>
      </c>
      <c r="D153" s="39">
        <v>44218</v>
      </c>
      <c r="E153" s="14" t="s">
        <v>44</v>
      </c>
      <c r="F153" s="14" t="s">
        <v>74</v>
      </c>
      <c r="G153" s="26" t="s">
        <v>468</v>
      </c>
      <c r="H153" s="15"/>
    </row>
    <row r="154" spans="1:8" ht="15.75" customHeight="1">
      <c r="A154" s="38" t="s">
        <v>222</v>
      </c>
      <c r="B154" s="14">
        <v>9.7485289999999996</v>
      </c>
      <c r="C154" s="14">
        <v>76.362414000000001</v>
      </c>
      <c r="D154" s="39">
        <v>44218</v>
      </c>
      <c r="E154" s="14" t="s">
        <v>62</v>
      </c>
      <c r="F154" s="14" t="s">
        <v>74</v>
      </c>
      <c r="G154" s="26" t="s">
        <v>674</v>
      </c>
      <c r="H154" s="15"/>
    </row>
    <row r="155" spans="1:8" ht="15.75" customHeight="1">
      <c r="A155" s="38" t="s">
        <v>223</v>
      </c>
      <c r="B155" s="14">
        <v>10.848197000000001</v>
      </c>
      <c r="C155" s="14">
        <v>76.835789000000005</v>
      </c>
      <c r="D155" s="39">
        <v>44218</v>
      </c>
      <c r="E155" s="14" t="s">
        <v>62</v>
      </c>
      <c r="F155" s="14" t="s">
        <v>90</v>
      </c>
      <c r="G155" s="26" t="s">
        <v>675</v>
      </c>
      <c r="H155" s="15"/>
    </row>
    <row r="156" spans="1:8" ht="15.75" customHeight="1">
      <c r="A156" s="38" t="s">
        <v>224</v>
      </c>
      <c r="B156" s="14">
        <v>19.787466999999999</v>
      </c>
      <c r="C156" s="14">
        <v>79.064451000000005</v>
      </c>
      <c r="D156" s="39">
        <v>44218</v>
      </c>
      <c r="E156" s="14" t="s">
        <v>62</v>
      </c>
      <c r="F156" s="14" t="s">
        <v>74</v>
      </c>
      <c r="G156" s="26" t="s">
        <v>676</v>
      </c>
      <c r="H156" s="15"/>
    </row>
    <row r="157" spans="1:8" ht="15.75" customHeight="1">
      <c r="A157" s="38" t="s">
        <v>225</v>
      </c>
      <c r="B157" s="14">
        <v>14.27251</v>
      </c>
      <c r="C157" s="14">
        <v>80.115080000000006</v>
      </c>
      <c r="D157" s="39">
        <v>44218</v>
      </c>
      <c r="E157" s="14" t="s">
        <v>62</v>
      </c>
      <c r="F157" s="14" t="s">
        <v>74</v>
      </c>
      <c r="G157" s="26" t="s">
        <v>674</v>
      </c>
      <c r="H157" s="15"/>
    </row>
    <row r="158" spans="1:8" ht="15.75" customHeight="1">
      <c r="A158" s="38" t="s">
        <v>226</v>
      </c>
      <c r="B158" s="14">
        <v>14.951422000000001</v>
      </c>
      <c r="C158" s="14">
        <v>78.075823999999997</v>
      </c>
      <c r="D158" s="39">
        <v>44218</v>
      </c>
      <c r="E158" s="14" t="s">
        <v>62</v>
      </c>
      <c r="F158" s="14" t="s">
        <v>74</v>
      </c>
      <c r="G158" s="26" t="s">
        <v>541</v>
      </c>
      <c r="H158" s="15"/>
    </row>
    <row r="159" spans="1:8" ht="15.75" customHeight="1">
      <c r="A159" s="38" t="s">
        <v>227</v>
      </c>
      <c r="B159" s="14">
        <v>15.061605999999999</v>
      </c>
      <c r="C159" s="14">
        <v>77.950936999999996</v>
      </c>
      <c r="D159" s="39">
        <v>44218</v>
      </c>
      <c r="E159" s="14" t="s">
        <v>62</v>
      </c>
      <c r="F159" s="14" t="s">
        <v>74</v>
      </c>
      <c r="G159" s="26" t="s">
        <v>676</v>
      </c>
      <c r="H159" s="15"/>
    </row>
    <row r="160" spans="1:8" ht="15.75" customHeight="1">
      <c r="A160" s="38" t="s">
        <v>228</v>
      </c>
      <c r="B160" s="14">
        <v>16.718672000000002</v>
      </c>
      <c r="C160" s="14">
        <v>79.694800999999998</v>
      </c>
      <c r="D160" s="39">
        <v>44218</v>
      </c>
      <c r="E160" s="14" t="s">
        <v>62</v>
      </c>
      <c r="F160" s="14" t="s">
        <v>74</v>
      </c>
      <c r="G160" s="26" t="s">
        <v>677</v>
      </c>
      <c r="H160" s="15"/>
    </row>
    <row r="161" spans="1:8" ht="15.75" customHeight="1">
      <c r="A161" s="38" t="s">
        <v>229</v>
      </c>
      <c r="B161" s="14">
        <v>17.296071000000001</v>
      </c>
      <c r="C161" s="14">
        <v>77.504923000000005</v>
      </c>
      <c r="D161" s="39">
        <v>44218</v>
      </c>
      <c r="E161" s="14" t="s">
        <v>62</v>
      </c>
      <c r="F161" s="14" t="s">
        <v>74</v>
      </c>
      <c r="G161" s="26" t="s">
        <v>678</v>
      </c>
      <c r="H161" s="15"/>
    </row>
    <row r="162" spans="1:8" ht="15.75" customHeight="1">
      <c r="A162" s="38" t="s">
        <v>230</v>
      </c>
      <c r="B162" s="14">
        <v>18.473438000000002</v>
      </c>
      <c r="C162" s="14">
        <v>74.484301000000002</v>
      </c>
      <c r="D162" s="39">
        <v>44218</v>
      </c>
      <c r="E162" s="14" t="s">
        <v>62</v>
      </c>
      <c r="F162" s="14" t="s">
        <v>74</v>
      </c>
      <c r="G162" s="26" t="s">
        <v>674</v>
      </c>
      <c r="H162" s="15"/>
    </row>
    <row r="163" spans="1:8" ht="15.75" customHeight="1">
      <c r="A163" s="38" t="s">
        <v>231</v>
      </c>
      <c r="B163" s="14">
        <v>9.4557029999999997</v>
      </c>
      <c r="C163" s="14">
        <v>77.927796000000001</v>
      </c>
      <c r="D163" s="39">
        <v>44234</v>
      </c>
      <c r="E163" s="14" t="s">
        <v>51</v>
      </c>
      <c r="F163" s="14" t="s">
        <v>74</v>
      </c>
      <c r="G163" s="38" t="s">
        <v>649</v>
      </c>
      <c r="H163" s="15"/>
    </row>
    <row r="164" spans="1:8" ht="15.75" customHeight="1">
      <c r="A164" s="38" t="s">
        <v>232</v>
      </c>
      <c r="B164" s="14">
        <v>11.177106999999999</v>
      </c>
      <c r="C164" s="14">
        <v>79.089110000000005</v>
      </c>
      <c r="D164" s="39">
        <v>44218</v>
      </c>
      <c r="E164" s="14" t="s">
        <v>62</v>
      </c>
      <c r="F164" s="14" t="s">
        <v>74</v>
      </c>
      <c r="G164" s="26" t="s">
        <v>679</v>
      </c>
      <c r="H164" s="15"/>
    </row>
    <row r="165" spans="1:8" ht="15.75" customHeight="1">
      <c r="A165" s="38" t="s">
        <v>233</v>
      </c>
      <c r="B165" s="14">
        <v>11.361772</v>
      </c>
      <c r="C165" s="14">
        <v>79.232040999999995</v>
      </c>
      <c r="D165" s="40">
        <v>44217</v>
      </c>
      <c r="E165" s="14" t="s">
        <v>24</v>
      </c>
      <c r="F165" s="14" t="s">
        <v>74</v>
      </c>
      <c r="G165" s="26" t="s">
        <v>540</v>
      </c>
      <c r="H165" s="42" t="s">
        <v>680</v>
      </c>
    </row>
    <row r="166" spans="1:8" ht="15.75" customHeight="1">
      <c r="A166" s="38" t="s">
        <v>234</v>
      </c>
      <c r="B166" s="14">
        <v>11.634285999999999</v>
      </c>
      <c r="C166" s="14">
        <v>78.403619000000006</v>
      </c>
      <c r="D166" s="39">
        <v>44218</v>
      </c>
      <c r="E166" s="14" t="s">
        <v>62</v>
      </c>
      <c r="F166" s="14" t="s">
        <v>74</v>
      </c>
      <c r="G166" s="26" t="s">
        <v>674</v>
      </c>
      <c r="H166" s="15"/>
    </row>
    <row r="167" spans="1:8" ht="15.75" customHeight="1">
      <c r="A167" s="38" t="s">
        <v>235</v>
      </c>
      <c r="B167" s="14">
        <v>12.643418</v>
      </c>
      <c r="C167" s="14">
        <v>79.699460000000002</v>
      </c>
      <c r="D167" s="40">
        <v>44217</v>
      </c>
      <c r="E167" s="14" t="s">
        <v>24</v>
      </c>
      <c r="F167" s="14" t="s">
        <v>74</v>
      </c>
      <c r="G167" s="26" t="s">
        <v>681</v>
      </c>
      <c r="H167" s="15" t="s">
        <v>682</v>
      </c>
    </row>
    <row r="168" spans="1:8" ht="15.75" customHeight="1">
      <c r="A168" s="38" t="s">
        <v>236</v>
      </c>
      <c r="B168" s="14">
        <v>13.758782999999999</v>
      </c>
      <c r="C168" s="14">
        <v>76.422106999999997</v>
      </c>
      <c r="D168" s="39">
        <v>44221</v>
      </c>
      <c r="E168" s="14" t="s">
        <v>46</v>
      </c>
      <c r="F168" s="14" t="s">
        <v>74</v>
      </c>
      <c r="G168" s="26" t="s">
        <v>637</v>
      </c>
      <c r="H168" s="15"/>
    </row>
    <row r="169" spans="1:8" ht="15.75" customHeight="1">
      <c r="A169" s="38" t="s">
        <v>237</v>
      </c>
      <c r="B169" s="14">
        <v>16.875719</v>
      </c>
      <c r="C169" s="14">
        <v>80.121499999999997</v>
      </c>
      <c r="D169" s="39">
        <v>44218</v>
      </c>
      <c r="E169" s="14" t="s">
        <v>55</v>
      </c>
      <c r="F169" s="14" t="s">
        <v>74</v>
      </c>
      <c r="G169" s="26" t="s">
        <v>634</v>
      </c>
      <c r="H169" s="15"/>
    </row>
    <row r="170" spans="1:8" ht="15.75" customHeight="1">
      <c r="A170" s="38" t="s">
        <v>238</v>
      </c>
      <c r="B170" s="14">
        <v>17.617542</v>
      </c>
      <c r="C170" s="14">
        <v>82.891221999999999</v>
      </c>
      <c r="D170" s="39">
        <v>44222</v>
      </c>
      <c r="E170" s="14" t="s">
        <v>36</v>
      </c>
      <c r="F170" s="14" t="s">
        <v>74</v>
      </c>
      <c r="G170" s="26" t="s">
        <v>451</v>
      </c>
      <c r="H170" s="15"/>
    </row>
    <row r="171" spans="1:8" ht="15.75" customHeight="1">
      <c r="A171" s="38" t="s">
        <v>239</v>
      </c>
      <c r="B171" s="14">
        <v>22.423362000000001</v>
      </c>
      <c r="C171" s="14">
        <v>87.862852000000004</v>
      </c>
      <c r="D171" s="39">
        <v>44218</v>
      </c>
      <c r="E171" s="14" t="s">
        <v>55</v>
      </c>
      <c r="F171" s="14" t="s">
        <v>683</v>
      </c>
      <c r="G171" s="26"/>
      <c r="H171" s="15"/>
    </row>
    <row r="172" spans="1:8" ht="15.75" customHeight="1">
      <c r="A172" s="38" t="s">
        <v>240</v>
      </c>
      <c r="B172" s="14">
        <v>15.075324999999999</v>
      </c>
      <c r="C172" s="14">
        <v>77.982725000000002</v>
      </c>
      <c r="D172" s="39">
        <v>44221</v>
      </c>
      <c r="E172" s="14" t="s">
        <v>40</v>
      </c>
      <c r="F172" s="14" t="s">
        <v>74</v>
      </c>
      <c r="G172" s="26" t="s">
        <v>640</v>
      </c>
      <c r="H172" s="15"/>
    </row>
    <row r="173" spans="1:8" ht="15.75" customHeight="1">
      <c r="A173" s="38" t="s">
        <v>241</v>
      </c>
      <c r="B173" s="14">
        <v>14.586917</v>
      </c>
      <c r="C173" s="14">
        <v>78.579757000000001</v>
      </c>
      <c r="D173" s="39">
        <v>44221</v>
      </c>
      <c r="E173" s="14" t="s">
        <v>46</v>
      </c>
      <c r="F173" s="14" t="s">
        <v>74</v>
      </c>
      <c r="G173" s="26" t="s">
        <v>684</v>
      </c>
      <c r="H173" s="15"/>
    </row>
    <row r="174" spans="1:8" ht="15.75" customHeight="1">
      <c r="A174" s="38" t="s">
        <v>242</v>
      </c>
      <c r="B174" s="14">
        <v>17.303446999999998</v>
      </c>
      <c r="C174" s="14">
        <v>77.436149999999998</v>
      </c>
      <c r="D174" s="39">
        <v>44221</v>
      </c>
      <c r="E174" s="14" t="s">
        <v>46</v>
      </c>
      <c r="F174" s="14" t="s">
        <v>74</v>
      </c>
      <c r="G174" s="26" t="s">
        <v>552</v>
      </c>
      <c r="H174" s="15"/>
    </row>
    <row r="175" spans="1:8" ht="15.75" customHeight="1">
      <c r="A175" s="38" t="s">
        <v>243</v>
      </c>
      <c r="B175" s="14">
        <v>29.253012999999999</v>
      </c>
      <c r="C175" s="14">
        <v>54.475132000000002</v>
      </c>
      <c r="D175" s="39">
        <v>44221</v>
      </c>
      <c r="E175" s="14" t="s">
        <v>46</v>
      </c>
      <c r="F175" s="14" t="s">
        <v>74</v>
      </c>
      <c r="G175" s="26" t="s">
        <v>637</v>
      </c>
      <c r="H175" s="15"/>
    </row>
    <row r="176" spans="1:8" ht="15.75" customHeight="1">
      <c r="A176" s="38" t="s">
        <v>244</v>
      </c>
      <c r="B176" s="14">
        <v>37.452818000000001</v>
      </c>
      <c r="C176" s="14">
        <v>57.686191000000001</v>
      </c>
      <c r="D176" s="39">
        <v>44229</v>
      </c>
      <c r="E176" s="14" t="s">
        <v>46</v>
      </c>
      <c r="F176" s="14" t="s">
        <v>74</v>
      </c>
      <c r="G176" s="26" t="s">
        <v>684</v>
      </c>
      <c r="H176" s="15"/>
    </row>
    <row r="177" spans="1:8" ht="15.75" customHeight="1">
      <c r="A177" s="38" t="s">
        <v>245</v>
      </c>
      <c r="B177" s="14">
        <v>33.591386</v>
      </c>
      <c r="C177" s="14">
        <v>42.504562999999997</v>
      </c>
      <c r="D177" s="39">
        <v>44218</v>
      </c>
      <c r="E177" s="14" t="s">
        <v>36</v>
      </c>
      <c r="F177" s="14" t="s">
        <v>94</v>
      </c>
      <c r="G177" s="26"/>
      <c r="H177" s="15"/>
    </row>
    <row r="178" spans="1:8" ht="15.75" customHeight="1">
      <c r="A178" s="38" t="s">
        <v>246</v>
      </c>
      <c r="B178" s="14">
        <v>34.257401999999999</v>
      </c>
      <c r="C178" s="14">
        <v>41.212474</v>
      </c>
      <c r="D178" s="39">
        <v>44218</v>
      </c>
      <c r="E178" s="14" t="s">
        <v>44</v>
      </c>
      <c r="F178" s="14" t="s">
        <v>100</v>
      </c>
      <c r="G178" s="26" t="s">
        <v>685</v>
      </c>
      <c r="H178" s="15"/>
    </row>
    <row r="179" spans="1:8" ht="15.75" customHeight="1">
      <c r="A179" s="38" t="s">
        <v>247</v>
      </c>
      <c r="B179" s="14">
        <v>32.343069</v>
      </c>
      <c r="C179" s="14">
        <v>43.327069000000002</v>
      </c>
      <c r="D179" s="39">
        <v>44218</v>
      </c>
      <c r="E179" s="14" t="s">
        <v>44</v>
      </c>
      <c r="F179" s="14" t="s">
        <v>94</v>
      </c>
      <c r="G179" s="26" t="s">
        <v>686</v>
      </c>
      <c r="H179" s="15"/>
    </row>
    <row r="180" spans="1:8" ht="15.75" customHeight="1">
      <c r="A180" s="38" t="s">
        <v>248</v>
      </c>
      <c r="B180" s="14">
        <v>35.605184999999999</v>
      </c>
      <c r="C180" s="14">
        <v>45.084727000000001</v>
      </c>
      <c r="D180" s="39">
        <v>44218</v>
      </c>
      <c r="E180" s="14" t="s">
        <v>44</v>
      </c>
      <c r="F180" s="14" t="s">
        <v>505</v>
      </c>
      <c r="G180" s="26"/>
      <c r="H180" s="15"/>
    </row>
    <row r="181" spans="1:8" ht="15.75" customHeight="1">
      <c r="A181" s="38" t="s">
        <v>249</v>
      </c>
      <c r="B181" s="14">
        <v>30.035080000000001</v>
      </c>
      <c r="C181" s="14">
        <v>47.944941</v>
      </c>
      <c r="D181" s="39">
        <v>44218</v>
      </c>
      <c r="E181" s="14" t="s">
        <v>44</v>
      </c>
      <c r="F181" s="14" t="s">
        <v>100</v>
      </c>
      <c r="G181" s="26" t="s">
        <v>687</v>
      </c>
      <c r="H181" s="15"/>
    </row>
    <row r="182" spans="1:8" ht="15.75" customHeight="1">
      <c r="A182" s="38" t="s">
        <v>250</v>
      </c>
      <c r="B182" s="14">
        <v>31.226161000000001</v>
      </c>
      <c r="C182" s="14">
        <v>45.002316</v>
      </c>
      <c r="D182" s="39">
        <v>44218</v>
      </c>
      <c r="E182" s="14" t="s">
        <v>44</v>
      </c>
      <c r="F182" s="14" t="s">
        <v>94</v>
      </c>
      <c r="G182" s="26"/>
      <c r="H182" s="15"/>
    </row>
    <row r="183" spans="1:8" ht="15.75" customHeight="1">
      <c r="A183" s="38" t="s">
        <v>251</v>
      </c>
      <c r="B183" s="14">
        <v>31.300077000000002</v>
      </c>
      <c r="C183" s="14">
        <v>45.299681999999997</v>
      </c>
      <c r="D183" s="39">
        <v>44218</v>
      </c>
      <c r="E183" s="14" t="s">
        <v>44</v>
      </c>
      <c r="F183" s="14" t="s">
        <v>74</v>
      </c>
      <c r="G183" s="26" t="s">
        <v>688</v>
      </c>
      <c r="H183" s="15"/>
    </row>
    <row r="184" spans="1:8" ht="15.75" customHeight="1">
      <c r="A184" s="38" t="s">
        <v>252</v>
      </c>
      <c r="B184" s="14">
        <v>31.962637000000001</v>
      </c>
      <c r="C184" s="14">
        <v>44.435263999999997</v>
      </c>
      <c r="D184" s="39">
        <v>44218</v>
      </c>
      <c r="E184" s="14" t="s">
        <v>44</v>
      </c>
      <c r="F184" s="14" t="s">
        <v>74</v>
      </c>
      <c r="G184" s="26" t="s">
        <v>689</v>
      </c>
      <c r="H184" s="15"/>
    </row>
    <row r="185" spans="1:8" ht="15.75" customHeight="1">
      <c r="A185" s="38" t="s">
        <v>253</v>
      </c>
      <c r="B185" s="14">
        <v>31.967338000000002</v>
      </c>
      <c r="C185" s="14">
        <v>44.443370000000002</v>
      </c>
      <c r="D185" s="39">
        <v>44218</v>
      </c>
      <c r="E185" s="14" t="s">
        <v>44</v>
      </c>
      <c r="F185" s="14" t="s">
        <v>74</v>
      </c>
      <c r="G185" s="26" t="s">
        <v>688</v>
      </c>
      <c r="H185" s="15"/>
    </row>
    <row r="186" spans="1:8" ht="15.75" customHeight="1">
      <c r="A186" s="38" t="s">
        <v>254</v>
      </c>
      <c r="B186" s="14">
        <v>32.737861000000002</v>
      </c>
      <c r="C186" s="14">
        <v>44.271693999999997</v>
      </c>
      <c r="D186" s="39">
        <v>44218</v>
      </c>
      <c r="E186" s="14" t="s">
        <v>44</v>
      </c>
      <c r="F186" s="14" t="s">
        <v>74</v>
      </c>
      <c r="G186" s="26" t="s">
        <v>690</v>
      </c>
      <c r="H186" s="15"/>
    </row>
    <row r="187" spans="1:8" ht="15.75" customHeight="1">
      <c r="A187" s="38" t="s">
        <v>255</v>
      </c>
      <c r="B187" s="14">
        <v>37.193679000000003</v>
      </c>
      <c r="C187" s="14">
        <v>15.181599</v>
      </c>
      <c r="D187" s="39">
        <v>44221</v>
      </c>
      <c r="E187" s="14" t="s">
        <v>20</v>
      </c>
      <c r="F187" s="14" t="s">
        <v>74</v>
      </c>
      <c r="G187" s="57" t="s">
        <v>519</v>
      </c>
      <c r="H187" s="15"/>
    </row>
    <row r="188" spans="1:8" ht="15.75" customHeight="1">
      <c r="A188" s="51" t="s">
        <v>256</v>
      </c>
      <c r="B188" s="43">
        <v>40.556227</v>
      </c>
      <c r="C188" s="43">
        <v>9.6721350000000008</v>
      </c>
      <c r="D188" s="40">
        <v>44222</v>
      </c>
      <c r="E188" s="43" t="s">
        <v>42</v>
      </c>
      <c r="F188" s="43" t="s">
        <v>74</v>
      </c>
      <c r="G188" s="57" t="s">
        <v>691</v>
      </c>
      <c r="H188" s="63"/>
    </row>
    <row r="189" spans="1:8" ht="15.75" customHeight="1">
      <c r="A189" s="38" t="s">
        <v>257</v>
      </c>
      <c r="B189" s="14">
        <v>41.314177999999998</v>
      </c>
      <c r="C189" s="14">
        <v>16.291376</v>
      </c>
      <c r="D189" s="39">
        <v>44218</v>
      </c>
      <c r="E189" s="14" t="s">
        <v>51</v>
      </c>
      <c r="F189" s="14" t="s">
        <v>74</v>
      </c>
      <c r="G189" s="26" t="s">
        <v>691</v>
      </c>
      <c r="H189" s="15"/>
    </row>
    <row r="190" spans="1:8" ht="15.75" customHeight="1">
      <c r="A190" s="38" t="s">
        <v>258</v>
      </c>
      <c r="B190" s="14">
        <v>42.007213</v>
      </c>
      <c r="C190" s="14">
        <v>12.7164</v>
      </c>
      <c r="D190" s="39">
        <v>44218</v>
      </c>
      <c r="E190" s="14" t="s">
        <v>51</v>
      </c>
      <c r="F190" s="14" t="s">
        <v>74</v>
      </c>
      <c r="G190" s="26" t="s">
        <v>691</v>
      </c>
      <c r="H190" s="15"/>
    </row>
    <row r="191" spans="1:8" ht="15.75" customHeight="1">
      <c r="A191" s="38" t="s">
        <v>259</v>
      </c>
      <c r="B191" s="14">
        <v>43.855015999999999</v>
      </c>
      <c r="C191" s="14">
        <v>11.180725000000001</v>
      </c>
      <c r="D191" s="39">
        <v>44218</v>
      </c>
      <c r="E191" s="14" t="s">
        <v>51</v>
      </c>
      <c r="F191" s="14" t="s">
        <v>104</v>
      </c>
      <c r="G191" s="26" t="s">
        <v>692</v>
      </c>
      <c r="H191" s="15"/>
    </row>
    <row r="192" spans="1:8" ht="15.75" customHeight="1">
      <c r="A192" s="38" t="s">
        <v>260</v>
      </c>
      <c r="B192" s="14">
        <v>44.302531999999999</v>
      </c>
      <c r="C192" s="14">
        <v>7.5075710000000004</v>
      </c>
      <c r="D192" s="39">
        <v>44218</v>
      </c>
      <c r="E192" s="14" t="s">
        <v>51</v>
      </c>
      <c r="F192" s="14" t="s">
        <v>90</v>
      </c>
      <c r="G192" s="26" t="s">
        <v>693</v>
      </c>
      <c r="H192" s="15"/>
    </row>
    <row r="193" spans="1:8" ht="15.75" customHeight="1">
      <c r="A193" s="38" t="s">
        <v>261</v>
      </c>
      <c r="B193" s="14">
        <v>44.793450999999997</v>
      </c>
      <c r="C193" s="14">
        <v>9.8107240000000004</v>
      </c>
      <c r="D193" s="39">
        <v>44218</v>
      </c>
      <c r="E193" s="14" t="s">
        <v>51</v>
      </c>
      <c r="F193" s="14" t="s">
        <v>74</v>
      </c>
      <c r="G193" s="26" t="s">
        <v>691</v>
      </c>
      <c r="H193" s="15"/>
    </row>
    <row r="194" spans="1:8" ht="15.75" customHeight="1">
      <c r="A194" s="38" t="s">
        <v>262</v>
      </c>
      <c r="B194" s="14">
        <v>45.190403000000003</v>
      </c>
      <c r="C194" s="14">
        <v>8.287547</v>
      </c>
      <c r="D194" s="39">
        <v>44222</v>
      </c>
      <c r="E194" s="14" t="s">
        <v>42</v>
      </c>
      <c r="F194" s="14" t="s">
        <v>74</v>
      </c>
      <c r="G194" s="26" t="s">
        <v>694</v>
      </c>
      <c r="H194" s="15"/>
    </row>
    <row r="195" spans="1:8" ht="15.75" customHeight="1">
      <c r="A195" s="38" t="s">
        <v>263</v>
      </c>
      <c r="B195" s="14">
        <v>45.253599000000001</v>
      </c>
      <c r="C195" s="14">
        <v>11.751795</v>
      </c>
      <c r="D195" s="39">
        <v>44222</v>
      </c>
      <c r="E195" s="14" t="s">
        <v>42</v>
      </c>
      <c r="F195" s="41" t="s">
        <v>695</v>
      </c>
      <c r="G195" s="26" t="s">
        <v>696</v>
      </c>
      <c r="H195" s="15"/>
    </row>
    <row r="196" spans="1:8" ht="15.75" customHeight="1">
      <c r="A196" s="38" t="s">
        <v>264</v>
      </c>
      <c r="B196" s="14">
        <v>46.177259999999997</v>
      </c>
      <c r="C196" s="14">
        <v>12.740098</v>
      </c>
      <c r="D196" s="39">
        <v>44218</v>
      </c>
      <c r="E196" s="14" t="s">
        <v>51</v>
      </c>
      <c r="F196" s="14" t="s">
        <v>74</v>
      </c>
      <c r="G196" s="26" t="s">
        <v>691</v>
      </c>
      <c r="H196" s="15"/>
    </row>
    <row r="197" spans="1:8" ht="15.75" customHeight="1">
      <c r="A197" s="38" t="s">
        <v>270</v>
      </c>
      <c r="B197" s="14">
        <v>30.67859</v>
      </c>
      <c r="C197" s="14">
        <v>35.631965000000001</v>
      </c>
      <c r="D197" s="39">
        <v>44230</v>
      </c>
      <c r="E197" s="14" t="s">
        <v>42</v>
      </c>
      <c r="F197" s="14" t="s">
        <v>74</v>
      </c>
      <c r="G197" s="26" t="s">
        <v>697</v>
      </c>
      <c r="H197" s="64"/>
    </row>
    <row r="198" spans="1:8" ht="15.75" customHeight="1">
      <c r="A198" s="38" t="s">
        <v>265</v>
      </c>
      <c r="B198" s="14">
        <v>33.402979999999999</v>
      </c>
      <c r="C198" s="14">
        <v>133.301771</v>
      </c>
      <c r="D198" s="39">
        <v>44221</v>
      </c>
      <c r="E198" s="14" t="s">
        <v>55</v>
      </c>
      <c r="F198" s="14" t="s">
        <v>104</v>
      </c>
      <c r="G198" s="26" t="s">
        <v>698</v>
      </c>
      <c r="H198" s="15"/>
    </row>
    <row r="199" spans="1:8" ht="15.75" customHeight="1">
      <c r="A199" s="38" t="s">
        <v>266</v>
      </c>
      <c r="B199" s="14">
        <v>34.754393999999998</v>
      </c>
      <c r="C199" s="14">
        <v>134.36334199999999</v>
      </c>
      <c r="D199" s="39">
        <v>44221</v>
      </c>
      <c r="E199" s="14" t="s">
        <v>40</v>
      </c>
      <c r="F199" s="14" t="s">
        <v>74</v>
      </c>
      <c r="G199" s="26" t="s">
        <v>699</v>
      </c>
      <c r="H199" s="15"/>
    </row>
    <row r="200" spans="1:8" ht="15.75" customHeight="1">
      <c r="A200" s="38" t="s">
        <v>267</v>
      </c>
      <c r="B200" s="14">
        <v>35.501390999999998</v>
      </c>
      <c r="C200" s="14">
        <v>136.660357</v>
      </c>
      <c r="D200" s="39">
        <v>44221</v>
      </c>
      <c r="E200" s="14" t="s">
        <v>40</v>
      </c>
      <c r="F200" s="14" t="s">
        <v>74</v>
      </c>
      <c r="G200" s="26" t="s">
        <v>700</v>
      </c>
      <c r="H200" s="15"/>
    </row>
    <row r="201" spans="1:8" ht="15.75" customHeight="1">
      <c r="A201" s="38" t="s">
        <v>268</v>
      </c>
      <c r="B201" s="14">
        <v>36.404864000000003</v>
      </c>
      <c r="C201" s="14">
        <v>139.617052</v>
      </c>
      <c r="D201" s="39">
        <v>44221</v>
      </c>
      <c r="E201" s="14" t="s">
        <v>46</v>
      </c>
      <c r="F201" s="14" t="s">
        <v>74</v>
      </c>
      <c r="G201" s="26" t="s">
        <v>637</v>
      </c>
      <c r="H201" s="15"/>
    </row>
    <row r="202" spans="1:8" ht="15.75" customHeight="1">
      <c r="A202" s="38" t="s">
        <v>269</v>
      </c>
      <c r="B202" s="14">
        <v>40.515509000000002</v>
      </c>
      <c r="C202" s="14">
        <v>141.52183099999999</v>
      </c>
      <c r="D202" s="39">
        <v>44221</v>
      </c>
      <c r="E202" s="14" t="s">
        <v>40</v>
      </c>
      <c r="F202" s="14" t="s">
        <v>74</v>
      </c>
      <c r="G202" s="26" t="s">
        <v>699</v>
      </c>
      <c r="H202" s="15"/>
    </row>
    <row r="203" spans="1:8" ht="15.75" customHeight="1">
      <c r="A203" s="38" t="s">
        <v>271</v>
      </c>
      <c r="B203" s="14">
        <v>42.292318000000002</v>
      </c>
      <c r="C203" s="14">
        <v>69.647017000000005</v>
      </c>
      <c r="D203" s="39">
        <v>44218</v>
      </c>
      <c r="E203" s="14" t="s">
        <v>51</v>
      </c>
      <c r="F203" s="14" t="s">
        <v>74</v>
      </c>
      <c r="G203" s="26" t="s">
        <v>691</v>
      </c>
      <c r="H203" s="15"/>
    </row>
    <row r="204" spans="1:8" ht="15.75" customHeight="1">
      <c r="A204" s="38" t="s">
        <v>272</v>
      </c>
      <c r="B204" s="14">
        <v>44.089136000000003</v>
      </c>
      <c r="C204" s="14">
        <v>52.120629000000001</v>
      </c>
      <c r="D204" s="39">
        <v>44218</v>
      </c>
      <c r="E204" s="14" t="s">
        <v>51</v>
      </c>
      <c r="F204" s="14" t="s">
        <v>74</v>
      </c>
      <c r="G204" s="26" t="s">
        <v>691</v>
      </c>
      <c r="H204" s="15"/>
    </row>
    <row r="205" spans="1:8" ht="15.75" customHeight="1">
      <c r="A205" s="38" t="s">
        <v>273</v>
      </c>
      <c r="B205" s="14">
        <v>49.642960000000002</v>
      </c>
      <c r="C205" s="14">
        <v>83.575125999999997</v>
      </c>
      <c r="D205" s="39">
        <v>44230</v>
      </c>
      <c r="E205" s="14" t="s">
        <v>42</v>
      </c>
      <c r="F205" s="14" t="s">
        <v>74</v>
      </c>
      <c r="G205" s="26" t="s">
        <v>701</v>
      </c>
      <c r="H205" s="15"/>
    </row>
    <row r="206" spans="1:8" ht="15.75" customHeight="1">
      <c r="A206" s="38" t="s">
        <v>274</v>
      </c>
      <c r="B206" s="14">
        <v>34.937106</v>
      </c>
      <c r="C206" s="14">
        <v>127.763227</v>
      </c>
      <c r="D206" s="49">
        <v>44218</v>
      </c>
      <c r="E206" s="14" t="s">
        <v>57</v>
      </c>
      <c r="F206" s="14" t="s">
        <v>74</v>
      </c>
      <c r="G206" s="26" t="s">
        <v>561</v>
      </c>
      <c r="H206" s="15"/>
    </row>
    <row r="207" spans="1:8" ht="15.75" customHeight="1">
      <c r="A207" s="38" t="s">
        <v>275</v>
      </c>
      <c r="B207" s="14">
        <v>35.076138</v>
      </c>
      <c r="C207" s="14">
        <v>129.00650400000001</v>
      </c>
      <c r="D207" s="49">
        <v>44218</v>
      </c>
      <c r="E207" s="14" t="s">
        <v>57</v>
      </c>
      <c r="F207" s="14" t="s">
        <v>74</v>
      </c>
      <c r="G207" s="26" t="s">
        <v>561</v>
      </c>
      <c r="H207" s="15"/>
    </row>
    <row r="208" spans="1:8" ht="15.75" customHeight="1">
      <c r="A208" s="38" t="s">
        <v>276</v>
      </c>
      <c r="B208" s="14">
        <v>37.427430999999999</v>
      </c>
      <c r="C208" s="14">
        <v>129.17979099999999</v>
      </c>
      <c r="D208" s="49">
        <v>44218</v>
      </c>
      <c r="E208" s="14" t="s">
        <v>57</v>
      </c>
      <c r="F208" s="14" t="s">
        <v>74</v>
      </c>
      <c r="G208" s="26" t="s">
        <v>702</v>
      </c>
      <c r="H208" s="15"/>
    </row>
    <row r="209" spans="1:26" ht="15.75" customHeight="1">
      <c r="A209" s="38" t="s">
        <v>277</v>
      </c>
      <c r="B209" s="14">
        <v>37.495173999999999</v>
      </c>
      <c r="C209" s="14">
        <v>129.13202000000001</v>
      </c>
      <c r="D209" s="49">
        <v>44218</v>
      </c>
      <c r="E209" s="14" t="s">
        <v>57</v>
      </c>
      <c r="F209" s="14" t="s">
        <v>74</v>
      </c>
      <c r="G209" s="26" t="s">
        <v>561</v>
      </c>
      <c r="H209" s="15"/>
    </row>
    <row r="210" spans="1:26" ht="15.75" customHeight="1">
      <c r="A210" s="38" t="s">
        <v>278</v>
      </c>
      <c r="B210" s="14">
        <v>37.186616999999998</v>
      </c>
      <c r="C210" s="14">
        <v>128.32207600000001</v>
      </c>
      <c r="D210" s="49">
        <v>44218</v>
      </c>
      <c r="E210" s="14" t="s">
        <v>57</v>
      </c>
      <c r="F210" s="14" t="s">
        <v>74</v>
      </c>
      <c r="G210" s="26" t="s">
        <v>703</v>
      </c>
      <c r="H210" s="15"/>
    </row>
    <row r="211" spans="1:26" ht="15.75" customHeight="1">
      <c r="A211" s="38" t="s">
        <v>279</v>
      </c>
      <c r="B211" s="14">
        <v>37.483696000000002</v>
      </c>
      <c r="C211" s="14">
        <v>129.05342899999999</v>
      </c>
      <c r="D211" s="39">
        <v>44217</v>
      </c>
      <c r="E211" s="14" t="s">
        <v>30</v>
      </c>
      <c r="F211" s="14" t="s">
        <v>74</v>
      </c>
      <c r="G211" s="26" t="s">
        <v>704</v>
      </c>
      <c r="H211" s="15"/>
    </row>
    <row r="212" spans="1:26" ht="15.75" customHeight="1">
      <c r="A212" s="65" t="s">
        <v>281</v>
      </c>
      <c r="B212" s="66">
        <v>33.628264999999999</v>
      </c>
      <c r="C212" s="66">
        <v>35.422609000000001</v>
      </c>
      <c r="D212" s="67">
        <v>44229</v>
      </c>
      <c r="E212" s="66" t="s">
        <v>30</v>
      </c>
      <c r="F212" s="66" t="s">
        <v>74</v>
      </c>
      <c r="G212" s="68" t="s">
        <v>705</v>
      </c>
      <c r="H212" s="69"/>
    </row>
    <row r="213" spans="1:26" ht="15.75" customHeight="1">
      <c r="A213" s="38" t="s">
        <v>280</v>
      </c>
      <c r="B213" s="14">
        <v>56.690803000000002</v>
      </c>
      <c r="C213" s="14">
        <v>22.592286999999999</v>
      </c>
      <c r="D213" s="25">
        <v>44221</v>
      </c>
      <c r="E213" s="14" t="s">
        <v>36</v>
      </c>
      <c r="F213" s="14" t="s">
        <v>74</v>
      </c>
      <c r="G213" s="26" t="s">
        <v>706</v>
      </c>
      <c r="H213" s="15"/>
    </row>
    <row r="214" spans="1:26" ht="15.75" customHeight="1">
      <c r="A214" s="70" t="s">
        <v>575</v>
      </c>
      <c r="B214" s="71">
        <v>27.077753000000001</v>
      </c>
      <c r="C214" s="71">
        <v>-13.418374</v>
      </c>
      <c r="D214" s="72">
        <v>44243</v>
      </c>
      <c r="E214" s="73" t="s">
        <v>40</v>
      </c>
      <c r="F214" s="71" t="s">
        <v>74</v>
      </c>
      <c r="G214" s="74" t="s">
        <v>707</v>
      </c>
      <c r="H214" s="75"/>
      <c r="I214" s="76"/>
      <c r="J214" s="76"/>
      <c r="K214" s="76"/>
      <c r="L214" s="76"/>
      <c r="M214" s="76"/>
      <c r="N214" s="76"/>
      <c r="O214" s="76"/>
      <c r="P214" s="76"/>
      <c r="Q214" s="76"/>
      <c r="R214" s="76"/>
      <c r="S214" s="76"/>
      <c r="T214" s="76"/>
      <c r="U214" s="76"/>
      <c r="V214" s="76"/>
      <c r="W214" s="76"/>
      <c r="X214" s="76"/>
      <c r="Y214" s="76"/>
      <c r="Z214" s="76"/>
    </row>
    <row r="215" spans="1:26" ht="15.75" customHeight="1">
      <c r="A215" s="50" t="s">
        <v>577</v>
      </c>
      <c r="B215" s="14">
        <v>30.220295</v>
      </c>
      <c r="C215" s="14">
        <v>-9.1527399999999997</v>
      </c>
      <c r="D215" s="39">
        <v>44230</v>
      </c>
      <c r="E215" s="14" t="s">
        <v>485</v>
      </c>
      <c r="F215" s="14" t="s">
        <v>74</v>
      </c>
      <c r="G215" s="26" t="s">
        <v>708</v>
      </c>
      <c r="H215" s="15"/>
    </row>
    <row r="216" spans="1:26" ht="15.75" customHeight="1">
      <c r="A216" s="50" t="s">
        <v>578</v>
      </c>
      <c r="B216" s="14">
        <v>31.585239999999999</v>
      </c>
      <c r="C216" s="14">
        <v>-8.5023839999999993</v>
      </c>
      <c r="D216" s="39">
        <v>44230</v>
      </c>
      <c r="E216" s="14" t="s">
        <v>485</v>
      </c>
      <c r="F216" s="14" t="s">
        <v>74</v>
      </c>
      <c r="G216" s="26" t="s">
        <v>708</v>
      </c>
      <c r="H216" s="15"/>
    </row>
    <row r="217" spans="1:26" ht="15.75" customHeight="1">
      <c r="A217" s="50" t="s">
        <v>579</v>
      </c>
      <c r="B217" s="14">
        <v>32.552531999999999</v>
      </c>
      <c r="C217" s="14">
        <v>-9.1045440000000006</v>
      </c>
      <c r="D217" s="39">
        <v>44230</v>
      </c>
      <c r="E217" s="14" t="s">
        <v>485</v>
      </c>
      <c r="F217" s="14" t="s">
        <v>74</v>
      </c>
      <c r="G217" s="51" t="s">
        <v>708</v>
      </c>
      <c r="H217" s="15"/>
    </row>
    <row r="218" spans="1:26" ht="15.75" customHeight="1">
      <c r="A218" s="50" t="s">
        <v>580</v>
      </c>
      <c r="B218" s="14">
        <v>33.110245999999997</v>
      </c>
      <c r="C218" s="14">
        <v>-8.6212719999999994</v>
      </c>
      <c r="D218" s="39">
        <v>44221</v>
      </c>
      <c r="E218" s="14" t="s">
        <v>485</v>
      </c>
      <c r="F218" s="14" t="s">
        <v>104</v>
      </c>
      <c r="G218" s="26" t="s">
        <v>709</v>
      </c>
      <c r="H218" s="15"/>
    </row>
    <row r="219" spans="1:26" ht="15.75" customHeight="1">
      <c r="A219" s="38" t="s">
        <v>282</v>
      </c>
      <c r="B219" s="14">
        <v>18.798161</v>
      </c>
      <c r="C219" s="14">
        <v>-99.179187999999996</v>
      </c>
      <c r="D219" s="25">
        <v>44221</v>
      </c>
      <c r="E219" s="14" t="s">
        <v>20</v>
      </c>
      <c r="F219" s="14" t="s">
        <v>74</v>
      </c>
      <c r="G219" s="26" t="s">
        <v>516</v>
      </c>
      <c r="H219" s="15"/>
    </row>
    <row r="220" spans="1:26" ht="15.75" customHeight="1">
      <c r="A220" s="38" t="s">
        <v>283</v>
      </c>
      <c r="B220" s="14">
        <v>19.343802</v>
      </c>
      <c r="C220" s="14">
        <v>-96.70478</v>
      </c>
      <c r="D220" s="25">
        <v>44221</v>
      </c>
      <c r="E220" s="14" t="s">
        <v>20</v>
      </c>
      <c r="F220" s="14" t="s">
        <v>74</v>
      </c>
      <c r="G220" s="26" t="s">
        <v>516</v>
      </c>
      <c r="H220" s="15"/>
    </row>
    <row r="221" spans="1:26" ht="15.75" customHeight="1">
      <c r="A221" s="38" t="s">
        <v>284</v>
      </c>
      <c r="B221" s="14">
        <v>22.474087000000001</v>
      </c>
      <c r="C221" s="14">
        <v>-100.37897700000001</v>
      </c>
      <c r="D221" s="25">
        <v>44221</v>
      </c>
      <c r="E221" s="14" t="s">
        <v>20</v>
      </c>
      <c r="F221" s="14" t="s">
        <v>74</v>
      </c>
      <c r="G221" s="26" t="s">
        <v>710</v>
      </c>
      <c r="H221" s="15"/>
    </row>
    <row r="222" spans="1:26" ht="15.75" customHeight="1">
      <c r="A222" s="38" t="s">
        <v>285</v>
      </c>
      <c r="B222" s="14">
        <v>-25.958721000000001</v>
      </c>
      <c r="C222" s="14">
        <v>32.485548999999999</v>
      </c>
      <c r="D222" s="25">
        <v>44221</v>
      </c>
      <c r="E222" s="14" t="s">
        <v>36</v>
      </c>
      <c r="F222" s="14" t="s">
        <v>74</v>
      </c>
      <c r="G222" s="26" t="s">
        <v>451</v>
      </c>
      <c r="H222" s="15"/>
    </row>
    <row r="223" spans="1:26" ht="15.75" customHeight="1">
      <c r="A223" s="38" t="s">
        <v>291</v>
      </c>
      <c r="B223" s="14">
        <v>7.0060770000000003</v>
      </c>
      <c r="C223" s="14">
        <v>3.0476040000000002</v>
      </c>
      <c r="D223" s="39">
        <v>44234</v>
      </c>
      <c r="E223" s="14" t="s">
        <v>51</v>
      </c>
      <c r="F223" s="14" t="s">
        <v>74</v>
      </c>
      <c r="G223" s="38" t="s">
        <v>711</v>
      </c>
      <c r="H223" s="15"/>
    </row>
    <row r="224" spans="1:26" ht="15.75" customHeight="1">
      <c r="A224" s="38" t="s">
        <v>292</v>
      </c>
      <c r="B224" s="14">
        <v>7.411613</v>
      </c>
      <c r="C224" s="14">
        <v>8.9752320000000001</v>
      </c>
      <c r="D224" s="39">
        <v>44221</v>
      </c>
      <c r="E224" s="14" t="s">
        <v>485</v>
      </c>
      <c r="F224" s="14" t="s">
        <v>74</v>
      </c>
      <c r="G224" s="26" t="s">
        <v>516</v>
      </c>
      <c r="H224" s="15"/>
    </row>
    <row r="225" spans="1:8" ht="15.75" customHeight="1">
      <c r="A225" s="38" t="s">
        <v>293</v>
      </c>
      <c r="B225" s="14">
        <v>7.927327</v>
      </c>
      <c r="C225" s="14">
        <v>6.4251560000000003</v>
      </c>
      <c r="D225" s="39">
        <v>44223</v>
      </c>
      <c r="E225" s="14" t="s">
        <v>24</v>
      </c>
      <c r="F225" s="14" t="s">
        <v>74</v>
      </c>
      <c r="G225" s="26" t="s">
        <v>712</v>
      </c>
      <c r="H225" s="15"/>
    </row>
    <row r="226" spans="1:8" ht="15.75" customHeight="1">
      <c r="A226" s="38" t="s">
        <v>289</v>
      </c>
      <c r="B226" s="14">
        <v>11.860059</v>
      </c>
      <c r="C226" s="14">
        <v>-86.424014</v>
      </c>
      <c r="D226" s="39">
        <v>44221</v>
      </c>
      <c r="E226" s="14" t="s">
        <v>36</v>
      </c>
      <c r="F226" s="14" t="s">
        <v>74</v>
      </c>
      <c r="G226" s="26" t="s">
        <v>713</v>
      </c>
      <c r="H226" s="15"/>
    </row>
    <row r="227" spans="1:8" ht="15.75" customHeight="1">
      <c r="A227" s="38" t="s">
        <v>290</v>
      </c>
      <c r="B227" s="14">
        <v>12.276255000000001</v>
      </c>
      <c r="C227" s="14">
        <v>-86.500882000000004</v>
      </c>
      <c r="D227" s="25">
        <v>44221</v>
      </c>
      <c r="E227" s="14" t="s">
        <v>36</v>
      </c>
      <c r="F227" s="14" t="s">
        <v>74</v>
      </c>
      <c r="G227" s="26" t="s">
        <v>714</v>
      </c>
      <c r="H227" s="15"/>
    </row>
    <row r="228" spans="1:8" ht="15.75" customHeight="1">
      <c r="A228" s="58" t="s">
        <v>286</v>
      </c>
      <c r="B228" s="59">
        <v>50.819524000000001</v>
      </c>
      <c r="C228" s="59">
        <v>5.6917609999999996</v>
      </c>
      <c r="D228" s="77">
        <v>44229</v>
      </c>
      <c r="E228" s="59" t="s">
        <v>30</v>
      </c>
      <c r="F228" s="59" t="s">
        <v>74</v>
      </c>
      <c r="G228" s="78" t="s">
        <v>623</v>
      </c>
      <c r="H228" s="15"/>
    </row>
    <row r="229" spans="1:8" ht="15.75" customHeight="1">
      <c r="A229" s="58" t="s">
        <v>287</v>
      </c>
      <c r="B229" s="59">
        <v>51.881234999999997</v>
      </c>
      <c r="C229" s="59">
        <v>4.2458840000000002</v>
      </c>
      <c r="D229" s="77">
        <v>44229</v>
      </c>
      <c r="E229" s="59" t="s">
        <v>30</v>
      </c>
      <c r="F229" s="59" t="s">
        <v>74</v>
      </c>
      <c r="G229" s="78" t="s">
        <v>715</v>
      </c>
      <c r="H229" s="15"/>
    </row>
    <row r="230" spans="1:8" ht="15.75" customHeight="1">
      <c r="A230" s="58" t="s">
        <v>288</v>
      </c>
      <c r="B230" s="59">
        <v>52.471075999999996</v>
      </c>
      <c r="C230" s="59">
        <v>4.6211880000000001</v>
      </c>
      <c r="D230" s="77">
        <v>44229</v>
      </c>
      <c r="E230" s="59" t="s">
        <v>30</v>
      </c>
      <c r="F230" s="59" t="s">
        <v>74</v>
      </c>
      <c r="G230" s="78" t="s">
        <v>715</v>
      </c>
      <c r="H230" s="15"/>
    </row>
    <row r="231" spans="1:8" ht="15.75" customHeight="1">
      <c r="A231" s="38" t="s">
        <v>294</v>
      </c>
      <c r="B231" s="14">
        <v>25.159443</v>
      </c>
      <c r="C231" s="14">
        <v>66.783955000000006</v>
      </c>
      <c r="D231" s="39">
        <v>44229</v>
      </c>
      <c r="E231" s="14" t="s">
        <v>30</v>
      </c>
      <c r="F231" s="14" t="s">
        <v>74</v>
      </c>
      <c r="G231" s="62" t="s">
        <v>511</v>
      </c>
      <c r="H231" s="15"/>
    </row>
    <row r="232" spans="1:8" ht="15.75" customHeight="1">
      <c r="A232" s="38" t="s">
        <v>295</v>
      </c>
      <c r="B232" s="14">
        <v>30.327399</v>
      </c>
      <c r="C232" s="14">
        <v>70.538435000000007</v>
      </c>
      <c r="D232" s="39">
        <v>44218</v>
      </c>
      <c r="E232" s="14" t="s">
        <v>24</v>
      </c>
      <c r="F232" s="14" t="s">
        <v>74</v>
      </c>
      <c r="G232" s="26" t="s">
        <v>667</v>
      </c>
      <c r="H232" s="15" t="s">
        <v>716</v>
      </c>
    </row>
    <row r="233" spans="1:8" ht="15.75" customHeight="1">
      <c r="A233" s="38" t="s">
        <v>296</v>
      </c>
      <c r="B233" s="14">
        <v>32.725580999999998</v>
      </c>
      <c r="C233" s="14">
        <v>72.816963000000001</v>
      </c>
      <c r="D233" s="39">
        <v>44224</v>
      </c>
      <c r="E233" s="14" t="s">
        <v>10</v>
      </c>
      <c r="F233" s="14" t="s">
        <v>74</v>
      </c>
      <c r="G233" s="62" t="s">
        <v>511</v>
      </c>
      <c r="H233" s="15"/>
    </row>
    <row r="234" spans="1:8" ht="15.75" customHeight="1">
      <c r="A234" s="38" t="s">
        <v>297</v>
      </c>
      <c r="B234" s="14">
        <v>9.1677510000000009</v>
      </c>
      <c r="C234" s="14">
        <v>-79.536856999999998</v>
      </c>
      <c r="D234" s="39">
        <v>44218</v>
      </c>
      <c r="E234" s="14" t="s">
        <v>24</v>
      </c>
      <c r="F234" s="14" t="s">
        <v>74</v>
      </c>
      <c r="G234" s="26" t="s">
        <v>717</v>
      </c>
      <c r="H234" s="42" t="s">
        <v>718</v>
      </c>
    </row>
    <row r="235" spans="1:8" ht="15.75" customHeight="1">
      <c r="A235" s="38" t="s">
        <v>299</v>
      </c>
      <c r="B235" s="14">
        <v>50.806773</v>
      </c>
      <c r="C235" s="14">
        <v>20.529911999999999</v>
      </c>
      <c r="D235" s="25">
        <v>44221</v>
      </c>
      <c r="E235" s="14" t="s">
        <v>20</v>
      </c>
      <c r="F235" s="14" t="s">
        <v>74</v>
      </c>
      <c r="G235" s="26" t="s">
        <v>516</v>
      </c>
      <c r="H235" s="15"/>
    </row>
    <row r="236" spans="1:8" ht="15.75" customHeight="1">
      <c r="A236" s="38" t="s">
        <v>300</v>
      </c>
      <c r="B236" s="14">
        <v>38.501466000000001</v>
      </c>
      <c r="C236" s="14">
        <v>-8.9359359999999999</v>
      </c>
      <c r="D236" s="25">
        <v>44221</v>
      </c>
      <c r="E236" s="14" t="s">
        <v>20</v>
      </c>
      <c r="F236" s="14" t="s">
        <v>74</v>
      </c>
      <c r="G236" s="26" t="s">
        <v>516</v>
      </c>
      <c r="H236" s="15"/>
    </row>
    <row r="237" spans="1:8" ht="15.75" customHeight="1">
      <c r="A237" s="38" t="s">
        <v>301</v>
      </c>
      <c r="B237" s="14">
        <v>39.655676999999997</v>
      </c>
      <c r="C237" s="14">
        <v>-8.987387</v>
      </c>
      <c r="D237" s="39">
        <v>44221</v>
      </c>
      <c r="E237" s="14" t="s">
        <v>7</v>
      </c>
      <c r="F237" s="14" t="s">
        <v>74</v>
      </c>
      <c r="G237" s="26" t="s">
        <v>719</v>
      </c>
      <c r="H237" s="15"/>
    </row>
    <row r="238" spans="1:8" ht="15.75" customHeight="1">
      <c r="A238" s="38" t="s">
        <v>302</v>
      </c>
      <c r="B238" s="14">
        <v>39.685772999999998</v>
      </c>
      <c r="C238" s="14">
        <v>-8.905132</v>
      </c>
      <c r="D238" s="25">
        <v>44221</v>
      </c>
      <c r="E238" s="14" t="s">
        <v>51</v>
      </c>
      <c r="F238" s="14" t="s">
        <v>74</v>
      </c>
      <c r="G238" s="26" t="s">
        <v>720</v>
      </c>
      <c r="H238" s="15"/>
    </row>
    <row r="239" spans="1:8" ht="15.75" customHeight="1">
      <c r="A239" s="38" t="s">
        <v>298</v>
      </c>
      <c r="B239" s="14">
        <v>-25.108222000000001</v>
      </c>
      <c r="C239" s="14">
        <v>-57.537517000000001</v>
      </c>
      <c r="D239" s="25">
        <v>44221</v>
      </c>
      <c r="E239" s="14" t="s">
        <v>20</v>
      </c>
      <c r="F239" s="14" t="s">
        <v>74</v>
      </c>
      <c r="G239" s="26" t="s">
        <v>519</v>
      </c>
      <c r="H239" s="15"/>
    </row>
    <row r="240" spans="1:8" ht="15.75" customHeight="1">
      <c r="A240" s="38" t="s">
        <v>303</v>
      </c>
      <c r="B240" s="14">
        <v>54.873651000000002</v>
      </c>
      <c r="C240" s="14">
        <v>61.196846999999998</v>
      </c>
      <c r="D240" s="25">
        <v>44223</v>
      </c>
      <c r="E240" s="14" t="s">
        <v>24</v>
      </c>
      <c r="F240" s="14" t="s">
        <v>74</v>
      </c>
      <c r="G240" s="26" t="s">
        <v>721</v>
      </c>
      <c r="H240" s="15"/>
    </row>
    <row r="241" spans="1:8" ht="15.75" customHeight="1">
      <c r="A241" s="38" t="s">
        <v>304</v>
      </c>
      <c r="B241" s="14">
        <v>56.868465999999998</v>
      </c>
      <c r="C241" s="14">
        <v>62.056043000000003</v>
      </c>
      <c r="D241" s="25">
        <v>44221</v>
      </c>
      <c r="E241" s="14" t="s">
        <v>51</v>
      </c>
      <c r="F241" s="14" t="s">
        <v>74</v>
      </c>
      <c r="G241" s="26" t="s">
        <v>722</v>
      </c>
      <c r="H241" s="15"/>
    </row>
    <row r="242" spans="1:8" ht="15.75" customHeight="1">
      <c r="A242" s="38" t="s">
        <v>305</v>
      </c>
      <c r="B242" s="14">
        <v>44.125712</v>
      </c>
      <c r="C242" s="14">
        <v>42.009979999999999</v>
      </c>
      <c r="D242" s="39">
        <v>44218</v>
      </c>
      <c r="E242" s="14" t="s">
        <v>40</v>
      </c>
      <c r="F242" s="14" t="s">
        <v>74</v>
      </c>
      <c r="G242" s="26" t="s">
        <v>723</v>
      </c>
      <c r="H242" s="15" t="s">
        <v>724</v>
      </c>
    </row>
    <row r="243" spans="1:8" ht="15.75" customHeight="1">
      <c r="A243" s="38" t="s">
        <v>306</v>
      </c>
      <c r="B243" s="14">
        <v>50.378073000000001</v>
      </c>
      <c r="C243" s="14">
        <v>39.633608000000002</v>
      </c>
      <c r="D243" s="49">
        <v>44221</v>
      </c>
      <c r="E243" s="14" t="s">
        <v>30</v>
      </c>
      <c r="F243" s="14" t="s">
        <v>74</v>
      </c>
      <c r="G243" s="26" t="s">
        <v>725</v>
      </c>
      <c r="H243" s="15"/>
    </row>
    <row r="244" spans="1:8" ht="15.75" customHeight="1">
      <c r="A244" s="38" t="s">
        <v>307</v>
      </c>
      <c r="B244" s="14">
        <v>50.610788999999997</v>
      </c>
      <c r="C244" s="14">
        <v>36.555284</v>
      </c>
      <c r="D244" s="49">
        <v>44221</v>
      </c>
      <c r="E244" s="14" t="s">
        <v>36</v>
      </c>
      <c r="F244" s="14" t="s">
        <v>74</v>
      </c>
      <c r="G244" s="26" t="s">
        <v>726</v>
      </c>
      <c r="H244" s="15"/>
    </row>
    <row r="245" spans="1:8" ht="15.75" customHeight="1">
      <c r="A245" s="38" t="s">
        <v>308</v>
      </c>
      <c r="B245" s="14">
        <v>51.257871999999999</v>
      </c>
      <c r="C245" s="14">
        <v>37.762676999999996</v>
      </c>
      <c r="D245" s="39">
        <v>44218</v>
      </c>
      <c r="E245" s="14" t="s">
        <v>40</v>
      </c>
      <c r="F245" s="14" t="s">
        <v>74</v>
      </c>
      <c r="G245" s="26" t="s">
        <v>727</v>
      </c>
      <c r="H245" s="48"/>
    </row>
    <row r="246" spans="1:8" ht="15.75" customHeight="1">
      <c r="A246" s="38" t="s">
        <v>309</v>
      </c>
      <c r="B246" s="14">
        <v>52.664946</v>
      </c>
      <c r="C246" s="14">
        <v>39.632835</v>
      </c>
      <c r="D246" s="49">
        <v>44223</v>
      </c>
      <c r="E246" s="14" t="s">
        <v>24</v>
      </c>
      <c r="F246" s="14" t="s">
        <v>74</v>
      </c>
      <c r="G246" s="26" t="s">
        <v>484</v>
      </c>
      <c r="H246" s="15"/>
    </row>
    <row r="247" spans="1:8" ht="15.75" customHeight="1">
      <c r="A247" s="38" t="s">
        <v>310</v>
      </c>
      <c r="B247" s="14">
        <v>53.421120999999999</v>
      </c>
      <c r="C247" s="14">
        <v>49.419800000000002</v>
      </c>
      <c r="D247" s="49">
        <v>44223</v>
      </c>
      <c r="E247" s="14" t="s">
        <v>24</v>
      </c>
      <c r="F247" s="14" t="s">
        <v>74</v>
      </c>
      <c r="G247" s="26" t="s">
        <v>728</v>
      </c>
      <c r="H247" s="15"/>
    </row>
    <row r="248" spans="1:8" ht="15.75" customHeight="1">
      <c r="A248" s="38" t="s">
        <v>311</v>
      </c>
      <c r="B248" s="14">
        <v>53.445098999999999</v>
      </c>
      <c r="C248" s="14">
        <v>34.407597000000003</v>
      </c>
      <c r="D248" s="39">
        <v>44218</v>
      </c>
      <c r="E248" s="14" t="s">
        <v>40</v>
      </c>
      <c r="F248" s="14" t="s">
        <v>74</v>
      </c>
      <c r="G248" s="26" t="s">
        <v>729</v>
      </c>
      <c r="H248" s="15"/>
    </row>
    <row r="249" spans="1:8" ht="15.75" customHeight="1">
      <c r="A249" s="38" t="s">
        <v>312</v>
      </c>
      <c r="B249" s="14">
        <v>54.003473</v>
      </c>
      <c r="C249" s="14">
        <v>48.738773000000002</v>
      </c>
      <c r="D249" s="49">
        <v>44223</v>
      </c>
      <c r="E249" s="14" t="s">
        <v>12</v>
      </c>
      <c r="F249" s="14" t="s">
        <v>90</v>
      </c>
      <c r="G249" s="26" t="s">
        <v>730</v>
      </c>
      <c r="H249" s="15"/>
    </row>
    <row r="250" spans="1:8" ht="15.75" customHeight="1">
      <c r="A250" s="38" t="s">
        <v>313</v>
      </c>
      <c r="B250" s="14">
        <v>54.155892000000001</v>
      </c>
      <c r="C250" s="14">
        <v>48.360166</v>
      </c>
      <c r="D250" s="49">
        <v>44221</v>
      </c>
      <c r="E250" s="14" t="s">
        <v>485</v>
      </c>
      <c r="F250" s="14" t="s">
        <v>74</v>
      </c>
      <c r="G250" s="26" t="s">
        <v>731</v>
      </c>
      <c r="H250" s="15"/>
    </row>
    <row r="251" spans="1:8" ht="15.75" customHeight="1">
      <c r="A251" s="38" t="s">
        <v>314</v>
      </c>
      <c r="B251" s="14">
        <v>54.213698999999998</v>
      </c>
      <c r="C251" s="14">
        <v>38.922525</v>
      </c>
      <c r="D251" s="39">
        <v>44218</v>
      </c>
      <c r="E251" s="14" t="s">
        <v>485</v>
      </c>
      <c r="F251" s="14" t="s">
        <v>74</v>
      </c>
      <c r="G251" s="26" t="s">
        <v>731</v>
      </c>
      <c r="H251" s="15"/>
    </row>
    <row r="252" spans="1:8" ht="15.75" customHeight="1">
      <c r="A252" s="38" t="s">
        <v>315</v>
      </c>
      <c r="B252" s="14">
        <v>54.445484999999998</v>
      </c>
      <c r="C252" s="14">
        <v>45.870756</v>
      </c>
      <c r="D252" s="39">
        <v>44218</v>
      </c>
      <c r="E252" s="14" t="s">
        <v>485</v>
      </c>
      <c r="F252" s="14" t="s">
        <v>74</v>
      </c>
      <c r="G252" s="26" t="s">
        <v>732</v>
      </c>
      <c r="H252" s="15"/>
    </row>
    <row r="253" spans="1:8" ht="15.75" customHeight="1">
      <c r="A253" s="38" t="s">
        <v>316</v>
      </c>
      <c r="B253" s="14">
        <v>54.783096999999998</v>
      </c>
      <c r="C253" s="14">
        <v>58.201148000000003</v>
      </c>
      <c r="D253" s="25">
        <v>44221</v>
      </c>
      <c r="E253" s="14" t="s">
        <v>20</v>
      </c>
      <c r="F253" s="14" t="s">
        <v>74</v>
      </c>
      <c r="G253" s="26" t="s">
        <v>733</v>
      </c>
      <c r="H253" s="15"/>
    </row>
    <row r="254" spans="1:8" ht="15.75" customHeight="1">
      <c r="A254" s="38" t="s">
        <v>317</v>
      </c>
      <c r="B254" s="14">
        <v>57.469589999999997</v>
      </c>
      <c r="C254" s="14">
        <v>60.145024999999997</v>
      </c>
      <c r="D254" s="39">
        <v>44218</v>
      </c>
      <c r="E254" s="14" t="s">
        <v>20</v>
      </c>
      <c r="F254" s="14" t="s">
        <v>74</v>
      </c>
      <c r="G254" s="26" t="s">
        <v>588</v>
      </c>
      <c r="H254" s="15"/>
    </row>
    <row r="255" spans="1:8" ht="15.75" customHeight="1">
      <c r="A255" s="38" t="s">
        <v>318</v>
      </c>
      <c r="B255" s="14">
        <v>59.061830999999998</v>
      </c>
      <c r="C255" s="14">
        <v>28.133623</v>
      </c>
      <c r="D255" s="25">
        <v>44224</v>
      </c>
      <c r="E255" s="14" t="s">
        <v>7</v>
      </c>
      <c r="F255" s="14" t="s">
        <v>74</v>
      </c>
      <c r="G255" s="26" t="s">
        <v>538</v>
      </c>
      <c r="H255" s="15"/>
    </row>
    <row r="256" spans="1:8" ht="15.75" customHeight="1">
      <c r="A256" s="38" t="s">
        <v>319</v>
      </c>
      <c r="B256" s="14">
        <v>59.529311999999997</v>
      </c>
      <c r="C256" s="14">
        <v>34.14676</v>
      </c>
      <c r="D256" s="25">
        <v>44224</v>
      </c>
      <c r="E256" s="14" t="s">
        <v>7</v>
      </c>
      <c r="F256" s="14" t="s">
        <v>74</v>
      </c>
      <c r="G256" s="26" t="s">
        <v>734</v>
      </c>
      <c r="H256" s="15"/>
    </row>
    <row r="257" spans="1:8" ht="15.75" customHeight="1">
      <c r="A257" s="38" t="s">
        <v>320</v>
      </c>
      <c r="B257" s="14">
        <v>62.945250999999999</v>
      </c>
      <c r="C257" s="14">
        <v>40.194763000000002</v>
      </c>
      <c r="D257" s="25">
        <v>44221</v>
      </c>
      <c r="E257" s="14" t="s">
        <v>20</v>
      </c>
      <c r="F257" s="14" t="s">
        <v>74</v>
      </c>
      <c r="G257" s="26" t="s">
        <v>735</v>
      </c>
      <c r="H257" s="15"/>
    </row>
    <row r="258" spans="1:8" ht="15.75" customHeight="1">
      <c r="A258" s="38" t="s">
        <v>321</v>
      </c>
      <c r="B258" s="14">
        <v>53.663800000000002</v>
      </c>
      <c r="C258" s="14">
        <v>55.970996999999997</v>
      </c>
      <c r="D258" s="40">
        <v>44217</v>
      </c>
      <c r="E258" s="14" t="s">
        <v>18</v>
      </c>
      <c r="F258" s="14" t="s">
        <v>74</v>
      </c>
      <c r="G258" s="26" t="s">
        <v>515</v>
      </c>
      <c r="H258" s="15"/>
    </row>
    <row r="259" spans="1:8" ht="15.75" customHeight="1">
      <c r="A259" s="38" t="s">
        <v>322</v>
      </c>
      <c r="B259" s="14">
        <v>54.482931999999998</v>
      </c>
      <c r="C259" s="14">
        <v>37.341076999999999</v>
      </c>
      <c r="D259" s="39">
        <v>44218</v>
      </c>
      <c r="E259" s="14" t="s">
        <v>485</v>
      </c>
      <c r="F259" s="14" t="s">
        <v>74</v>
      </c>
      <c r="G259" s="51" t="s">
        <v>736</v>
      </c>
      <c r="H259" s="15"/>
    </row>
    <row r="260" spans="1:8" ht="15.75" customHeight="1">
      <c r="A260" s="38" t="s">
        <v>323</v>
      </c>
      <c r="B260" s="14">
        <v>59.112037000000001</v>
      </c>
      <c r="C260" s="14">
        <v>28.191385</v>
      </c>
      <c r="D260" s="39">
        <v>44218</v>
      </c>
      <c r="E260" s="14" t="s">
        <v>485</v>
      </c>
      <c r="F260" s="14" t="s">
        <v>74</v>
      </c>
      <c r="G260" s="51" t="s">
        <v>736</v>
      </c>
      <c r="H260" s="15"/>
    </row>
    <row r="261" spans="1:8" ht="15.75" customHeight="1">
      <c r="A261" s="38" t="s">
        <v>324</v>
      </c>
      <c r="B261" s="14">
        <v>55.061287999999998</v>
      </c>
      <c r="C261" s="14">
        <v>38.832259999999998</v>
      </c>
      <c r="D261" s="39">
        <v>44222</v>
      </c>
      <c r="E261" s="14" t="s">
        <v>7</v>
      </c>
      <c r="F261" s="14" t="s">
        <v>74</v>
      </c>
      <c r="G261" s="26" t="s">
        <v>737</v>
      </c>
      <c r="H261" s="42" t="s">
        <v>738</v>
      </c>
    </row>
    <row r="262" spans="1:8" ht="15.75" customHeight="1">
      <c r="A262" s="38" t="s">
        <v>325</v>
      </c>
      <c r="B262" s="14">
        <v>14.796559999999999</v>
      </c>
      <c r="C262" s="14">
        <v>-17.041497</v>
      </c>
      <c r="D262" s="40">
        <v>44217</v>
      </c>
      <c r="E262" s="14" t="s">
        <v>18</v>
      </c>
      <c r="F262" s="14" t="s">
        <v>90</v>
      </c>
      <c r="G262" s="26" t="s">
        <v>608</v>
      </c>
      <c r="H262" s="15"/>
    </row>
    <row r="263" spans="1:8" ht="15.75" customHeight="1">
      <c r="A263" s="38" t="s">
        <v>185</v>
      </c>
      <c r="B263" s="14">
        <v>14.327109</v>
      </c>
      <c r="C263" s="14">
        <v>-89.500664999999998</v>
      </c>
      <c r="D263" s="39">
        <v>44217</v>
      </c>
      <c r="E263" s="14" t="s">
        <v>46</v>
      </c>
      <c r="F263" s="14" t="s">
        <v>74</v>
      </c>
      <c r="G263" s="26" t="s">
        <v>511</v>
      </c>
      <c r="H263" s="15"/>
    </row>
    <row r="264" spans="1:8" ht="15.75" customHeight="1">
      <c r="A264" s="38" t="s">
        <v>326</v>
      </c>
      <c r="B264" s="14">
        <v>45.207937000000001</v>
      </c>
      <c r="C264" s="14">
        <v>19.707231</v>
      </c>
      <c r="D264" s="39">
        <v>44221</v>
      </c>
      <c r="E264" s="14" t="s">
        <v>38</v>
      </c>
      <c r="F264" s="14" t="s">
        <v>74</v>
      </c>
      <c r="G264" s="26" t="s">
        <v>739</v>
      </c>
      <c r="H264" s="15"/>
    </row>
    <row r="265" spans="1:8" ht="15.75" customHeight="1">
      <c r="A265" s="38" t="s">
        <v>341</v>
      </c>
      <c r="B265" s="14">
        <v>6.1533049999999996</v>
      </c>
      <c r="C265" s="14">
        <v>1.2881</v>
      </c>
      <c r="D265" s="39">
        <v>44221</v>
      </c>
      <c r="E265" s="14" t="s">
        <v>24</v>
      </c>
      <c r="F265" s="14" t="s">
        <v>74</v>
      </c>
      <c r="G265" s="62" t="s">
        <v>511</v>
      </c>
      <c r="H265" s="15"/>
    </row>
    <row r="266" spans="1:8" ht="15.75" customHeight="1">
      <c r="A266" s="38" t="s">
        <v>342</v>
      </c>
      <c r="B266" s="14">
        <v>6.5830549999999999</v>
      </c>
      <c r="C266" s="14">
        <v>1.5163390000000001</v>
      </c>
      <c r="D266" s="39">
        <v>44221</v>
      </c>
      <c r="E266" s="14" t="s">
        <v>24</v>
      </c>
      <c r="F266" s="14" t="s">
        <v>74</v>
      </c>
      <c r="G266" s="26" t="s">
        <v>740</v>
      </c>
      <c r="H266" s="15"/>
    </row>
    <row r="267" spans="1:8" ht="15.75" customHeight="1">
      <c r="A267" s="38" t="s">
        <v>343</v>
      </c>
      <c r="B267" s="14">
        <v>9.4598460000000006</v>
      </c>
      <c r="C267" s="14">
        <v>1.2215149999999999</v>
      </c>
      <c r="D267" s="39">
        <v>44221</v>
      </c>
      <c r="E267" s="14" t="s">
        <v>24</v>
      </c>
      <c r="F267" s="14" t="s">
        <v>74</v>
      </c>
      <c r="G267" s="26" t="s">
        <v>671</v>
      </c>
      <c r="H267" s="15"/>
    </row>
    <row r="268" spans="1:8" ht="15.75" customHeight="1">
      <c r="A268" s="38" t="s">
        <v>340</v>
      </c>
      <c r="B268" s="14">
        <v>14.673757</v>
      </c>
      <c r="C268" s="14">
        <v>100.803369</v>
      </c>
      <c r="D268" s="39">
        <v>44221</v>
      </c>
      <c r="E268" s="14" t="s">
        <v>24</v>
      </c>
      <c r="F268" s="14" t="s">
        <v>74</v>
      </c>
      <c r="G268" s="26" t="s">
        <v>667</v>
      </c>
      <c r="H268" s="15"/>
    </row>
    <row r="269" spans="1:8" ht="15.75" customHeight="1">
      <c r="A269" s="38" t="s">
        <v>344</v>
      </c>
      <c r="B269" s="14">
        <v>33.873998</v>
      </c>
      <c r="C269" s="14">
        <v>9.9933859999999992</v>
      </c>
      <c r="D269" s="39">
        <v>44221</v>
      </c>
      <c r="E269" s="14" t="s">
        <v>24</v>
      </c>
      <c r="F269" s="14" t="s">
        <v>74</v>
      </c>
      <c r="G269" s="26" t="s">
        <v>667</v>
      </c>
      <c r="H269" s="15"/>
    </row>
    <row r="270" spans="1:8" ht="15.75" customHeight="1">
      <c r="A270" s="38" t="s">
        <v>345</v>
      </c>
      <c r="B270" s="14">
        <v>38.427047000000002</v>
      </c>
      <c r="C270" s="14">
        <v>27.217029</v>
      </c>
      <c r="D270" s="39">
        <v>44221</v>
      </c>
      <c r="E270" s="14" t="s">
        <v>24</v>
      </c>
      <c r="F270" s="14" t="s">
        <v>74</v>
      </c>
      <c r="G270" s="26" t="s">
        <v>667</v>
      </c>
      <c r="H270" s="15"/>
    </row>
    <row r="271" spans="1:8" ht="15.75" customHeight="1">
      <c r="A271" s="38" t="s">
        <v>346</v>
      </c>
      <c r="B271" s="14">
        <v>40.575668999999998</v>
      </c>
      <c r="C271" s="14">
        <v>43.007643000000002</v>
      </c>
      <c r="D271" s="39">
        <v>44221</v>
      </c>
      <c r="E271" s="14" t="s">
        <v>46</v>
      </c>
      <c r="F271" s="14" t="s">
        <v>74</v>
      </c>
      <c r="G271" s="26" t="s">
        <v>637</v>
      </c>
      <c r="H271" s="15"/>
    </row>
    <row r="272" spans="1:8" ht="15.75" customHeight="1">
      <c r="A272" s="38" t="s">
        <v>347</v>
      </c>
      <c r="B272" s="14">
        <v>41.797040000000003</v>
      </c>
      <c r="C272" s="14">
        <v>26.702448</v>
      </c>
      <c r="D272" s="39">
        <v>44221</v>
      </c>
      <c r="E272" s="14" t="s">
        <v>30</v>
      </c>
      <c r="F272" s="14" t="s">
        <v>74</v>
      </c>
      <c r="G272" s="26" t="s">
        <v>741</v>
      </c>
      <c r="H272" s="15"/>
    </row>
    <row r="273" spans="1:8" ht="15.75" customHeight="1">
      <c r="A273" s="38" t="s">
        <v>348</v>
      </c>
      <c r="B273" s="14">
        <v>37.962052</v>
      </c>
      <c r="C273" s="14">
        <v>41.702528999999998</v>
      </c>
      <c r="D273" s="49">
        <v>44223</v>
      </c>
      <c r="E273" s="14" t="s">
        <v>57</v>
      </c>
      <c r="F273" s="14" t="s">
        <v>74</v>
      </c>
      <c r="G273" s="26" t="s">
        <v>742</v>
      </c>
      <c r="H273" s="15" t="s">
        <v>743</v>
      </c>
    </row>
    <row r="274" spans="1:8" ht="15.75" customHeight="1">
      <c r="A274" s="38" t="s">
        <v>349</v>
      </c>
      <c r="B274" s="14">
        <v>37.938961999999997</v>
      </c>
      <c r="C274" s="14">
        <v>32.533760999999998</v>
      </c>
      <c r="D274" s="49">
        <v>44221</v>
      </c>
      <c r="E274" s="14" t="s">
        <v>57</v>
      </c>
      <c r="F274" s="14" t="s">
        <v>74</v>
      </c>
      <c r="G274" s="26" t="s">
        <v>702</v>
      </c>
      <c r="H274" s="15"/>
    </row>
    <row r="275" spans="1:8" ht="15.75" customHeight="1">
      <c r="A275" s="38" t="s">
        <v>350</v>
      </c>
      <c r="B275" s="14">
        <v>39.944254000000001</v>
      </c>
      <c r="C275" s="14">
        <v>33.191786</v>
      </c>
      <c r="D275" s="49">
        <v>44221</v>
      </c>
      <c r="E275" s="14" t="s">
        <v>57</v>
      </c>
      <c r="F275" s="14" t="s">
        <v>74</v>
      </c>
      <c r="G275" s="26" t="s">
        <v>702</v>
      </c>
      <c r="H275" s="15"/>
    </row>
    <row r="276" spans="1:8" ht="15.75" customHeight="1">
      <c r="A276" s="38" t="s">
        <v>338</v>
      </c>
      <c r="B276" s="14">
        <v>-10.258077999999999</v>
      </c>
      <c r="C276" s="14">
        <v>40.038862000000002</v>
      </c>
      <c r="D276" s="39">
        <v>44221</v>
      </c>
      <c r="E276" s="14" t="s">
        <v>24</v>
      </c>
      <c r="F276" s="14" t="s">
        <v>74</v>
      </c>
      <c r="G276" s="62" t="s">
        <v>511</v>
      </c>
      <c r="H276" s="15"/>
    </row>
    <row r="277" spans="1:8" ht="15.75" customHeight="1">
      <c r="A277" s="38" t="s">
        <v>339</v>
      </c>
      <c r="B277" s="14">
        <v>-6.6626890000000003</v>
      </c>
      <c r="C277" s="14">
        <v>39.166958999999999</v>
      </c>
      <c r="D277" s="39">
        <v>44221</v>
      </c>
      <c r="E277" s="14" t="s">
        <v>24</v>
      </c>
      <c r="F277" s="14" t="s">
        <v>74</v>
      </c>
      <c r="G277" s="62" t="s">
        <v>511</v>
      </c>
      <c r="H277" s="15"/>
    </row>
    <row r="278" spans="1:8" ht="15.75" customHeight="1">
      <c r="A278" s="38" t="s">
        <v>351</v>
      </c>
      <c r="B278" s="14">
        <v>48.730626000000001</v>
      </c>
      <c r="C278" s="14">
        <v>37.544123999999996</v>
      </c>
      <c r="D278" s="49">
        <v>44221</v>
      </c>
      <c r="E278" s="14" t="s">
        <v>36</v>
      </c>
      <c r="F278" s="14" t="s">
        <v>74</v>
      </c>
      <c r="G278" s="26" t="s">
        <v>744</v>
      </c>
      <c r="H278" s="15"/>
    </row>
    <row r="279" spans="1:8" ht="15.75" customHeight="1">
      <c r="A279" s="38" t="s">
        <v>352</v>
      </c>
      <c r="B279" s="14">
        <v>49.495187999999999</v>
      </c>
      <c r="C279" s="14">
        <v>36.741990000000001</v>
      </c>
      <c r="D279" s="49">
        <v>44221</v>
      </c>
      <c r="E279" s="14" t="s">
        <v>51</v>
      </c>
      <c r="F279" s="14" t="s">
        <v>74</v>
      </c>
      <c r="G279" s="26" t="s">
        <v>745</v>
      </c>
      <c r="H279" s="15"/>
    </row>
    <row r="280" spans="1:8" ht="15.75" customHeight="1">
      <c r="A280" s="38" t="s">
        <v>354</v>
      </c>
      <c r="B280" s="14">
        <v>28.760847999999999</v>
      </c>
      <c r="C280" s="14">
        <v>-82.025558000000004</v>
      </c>
      <c r="D280" s="40">
        <v>44221</v>
      </c>
      <c r="E280" s="14" t="s">
        <v>55</v>
      </c>
      <c r="F280" s="14" t="s">
        <v>104</v>
      </c>
      <c r="G280" s="26" t="s">
        <v>637</v>
      </c>
      <c r="H280" s="15"/>
    </row>
    <row r="281" spans="1:8" ht="15.75" customHeight="1">
      <c r="A281" s="38" t="s">
        <v>355</v>
      </c>
      <c r="B281" s="14">
        <v>39.620130000000003</v>
      </c>
      <c r="C281" s="14">
        <v>-119.26303900000001</v>
      </c>
      <c r="D281" s="40">
        <v>44221</v>
      </c>
      <c r="E281" s="14" t="s">
        <v>55</v>
      </c>
      <c r="F281" s="14" t="s">
        <v>74</v>
      </c>
      <c r="G281" s="26" t="s">
        <v>634</v>
      </c>
      <c r="H281" s="15"/>
    </row>
    <row r="282" spans="1:8" ht="15.75" customHeight="1">
      <c r="A282" s="38" t="s">
        <v>356</v>
      </c>
      <c r="B282" s="14">
        <v>44.084274999999998</v>
      </c>
      <c r="C282" s="14">
        <v>-69.157138000000003</v>
      </c>
      <c r="D282" s="40">
        <v>44221</v>
      </c>
      <c r="E282" s="14" t="s">
        <v>55</v>
      </c>
      <c r="F282" s="14" t="s">
        <v>74</v>
      </c>
      <c r="G282" s="26" t="s">
        <v>478</v>
      </c>
      <c r="H282" s="15"/>
    </row>
    <row r="283" spans="1:8" ht="15.75" customHeight="1">
      <c r="A283" s="38" t="s">
        <v>357</v>
      </c>
      <c r="B283" s="14">
        <v>25.877824</v>
      </c>
      <c r="C283" s="14">
        <v>-80.377343999999994</v>
      </c>
      <c r="D283" s="40">
        <v>44221</v>
      </c>
      <c r="E283" s="14" t="s">
        <v>55</v>
      </c>
      <c r="F283" s="14" t="s">
        <v>90</v>
      </c>
      <c r="G283" s="26" t="s">
        <v>746</v>
      </c>
      <c r="H283" s="15"/>
    </row>
    <row r="284" spans="1:8" ht="15.75" customHeight="1">
      <c r="A284" s="38" t="s">
        <v>358</v>
      </c>
      <c r="B284" s="14">
        <v>40.931159000000001</v>
      </c>
      <c r="C284" s="14">
        <v>69.652550000000005</v>
      </c>
      <c r="D284" s="39">
        <v>44221</v>
      </c>
      <c r="E284" s="14" t="s">
        <v>20</v>
      </c>
      <c r="F284" s="14" t="s">
        <v>74</v>
      </c>
      <c r="G284" s="26" t="s">
        <v>747</v>
      </c>
      <c r="H284" s="15"/>
    </row>
    <row r="285" spans="1:8" ht="15.75" customHeight="1">
      <c r="A285" s="38" t="s">
        <v>359</v>
      </c>
      <c r="B285" s="14">
        <v>18.939392999999999</v>
      </c>
      <c r="C285" s="14">
        <v>105.35096900000001</v>
      </c>
      <c r="D285" s="39">
        <v>44221</v>
      </c>
      <c r="E285" s="14" t="s">
        <v>38</v>
      </c>
      <c r="F285" s="14" t="s">
        <v>74</v>
      </c>
      <c r="G285" s="26" t="s">
        <v>748</v>
      </c>
      <c r="H285" s="15"/>
    </row>
    <row r="286" spans="1:8" ht="15.75" customHeight="1">
      <c r="A286" s="38" t="s">
        <v>360</v>
      </c>
      <c r="B286" s="14">
        <v>20.341771000000001</v>
      </c>
      <c r="C286" s="14">
        <v>105.91307999999999</v>
      </c>
      <c r="D286" s="39">
        <v>44221</v>
      </c>
      <c r="E286" s="14" t="s">
        <v>38</v>
      </c>
      <c r="F286" s="14" t="s">
        <v>74</v>
      </c>
      <c r="G286" s="26" t="s">
        <v>748</v>
      </c>
      <c r="H286" s="15"/>
    </row>
    <row r="287" spans="1:8" ht="15.75" customHeight="1">
      <c r="A287" s="38" t="s">
        <v>361</v>
      </c>
      <c r="B287" s="14">
        <v>20.453617999999999</v>
      </c>
      <c r="C287" s="14">
        <v>105.886442</v>
      </c>
      <c r="D287" s="39">
        <v>44221</v>
      </c>
      <c r="E287" s="14" t="s">
        <v>62</v>
      </c>
      <c r="F287" s="14" t="s">
        <v>74</v>
      </c>
      <c r="G287" s="26" t="s">
        <v>637</v>
      </c>
      <c r="H287" s="15"/>
    </row>
    <row r="288" spans="1:8" ht="15.75" customHeight="1">
      <c r="A288" s="38" t="s">
        <v>362</v>
      </c>
      <c r="B288" s="14">
        <v>21.566872</v>
      </c>
      <c r="C288" s="14">
        <v>106.492178</v>
      </c>
      <c r="D288" s="39">
        <v>44221</v>
      </c>
      <c r="E288" s="14" t="s">
        <v>12</v>
      </c>
      <c r="F288" s="14" t="s">
        <v>74</v>
      </c>
      <c r="G288" s="26" t="s">
        <v>535</v>
      </c>
      <c r="H288" s="15"/>
    </row>
    <row r="289" spans="1:8" ht="15.75" customHeight="1">
      <c r="A289" s="38" t="s">
        <v>363</v>
      </c>
      <c r="B289" s="14">
        <v>15.032711000000001</v>
      </c>
      <c r="C289" s="14">
        <v>43.25929</v>
      </c>
      <c r="D289" s="39">
        <v>44221</v>
      </c>
      <c r="E289" s="14" t="s">
        <v>12</v>
      </c>
      <c r="F289" s="14" t="s">
        <v>104</v>
      </c>
      <c r="G289" s="26" t="s">
        <v>749</v>
      </c>
      <c r="H289" s="15"/>
    </row>
    <row r="290" spans="1:8" ht="15.75" customHeight="1">
      <c r="A290" s="38" t="s">
        <v>327</v>
      </c>
      <c r="B290" s="14">
        <v>-26.156285</v>
      </c>
      <c r="C290" s="14">
        <v>28.692848999999999</v>
      </c>
      <c r="D290" s="39">
        <v>44221</v>
      </c>
      <c r="E290" s="14" t="s">
        <v>20</v>
      </c>
      <c r="F290" s="14" t="s">
        <v>74</v>
      </c>
      <c r="G290" s="26" t="s">
        <v>750</v>
      </c>
      <c r="H290" s="15"/>
    </row>
    <row r="291" spans="1:8" ht="15.75" customHeight="1">
      <c r="A291" s="38" t="s">
        <v>328</v>
      </c>
      <c r="B291" s="14">
        <v>-26.143888</v>
      </c>
      <c r="C291" s="14">
        <v>25.851686000000001</v>
      </c>
      <c r="D291" s="39">
        <v>44221</v>
      </c>
      <c r="E291" s="14" t="s">
        <v>20</v>
      </c>
      <c r="F291" s="14" t="s">
        <v>90</v>
      </c>
      <c r="G291" s="26" t="s">
        <v>751</v>
      </c>
      <c r="H291" s="15"/>
    </row>
    <row r="292" spans="1:8" ht="15.75" customHeight="1">
      <c r="A292" s="38" t="s">
        <v>364</v>
      </c>
      <c r="B292" s="14">
        <v>-13.026214</v>
      </c>
      <c r="C292" s="14">
        <v>28.778742000000001</v>
      </c>
      <c r="D292" s="39">
        <v>44221</v>
      </c>
      <c r="E292" s="14" t="s">
        <v>12</v>
      </c>
      <c r="F292" s="14" t="s">
        <v>90</v>
      </c>
      <c r="G292" s="26" t="s">
        <v>749</v>
      </c>
      <c r="H292" s="15"/>
    </row>
    <row r="293" spans="1:8" ht="15.75" customHeight="1">
      <c r="A293" s="38" t="s">
        <v>365</v>
      </c>
      <c r="B293" s="14">
        <v>-21.007200000000001</v>
      </c>
      <c r="C293" s="14">
        <v>29.212761</v>
      </c>
      <c r="D293" s="39">
        <v>44221</v>
      </c>
      <c r="E293" s="14" t="s">
        <v>12</v>
      </c>
      <c r="F293" s="14" t="s">
        <v>104</v>
      </c>
      <c r="G293" s="26" t="s">
        <v>749</v>
      </c>
      <c r="H293" s="15"/>
    </row>
    <row r="294" spans="1:8" ht="15.75" customHeight="1">
      <c r="A294" s="38" t="s">
        <v>366</v>
      </c>
      <c r="B294" s="14">
        <v>-20.114474000000001</v>
      </c>
      <c r="C294" s="14">
        <v>28.685907</v>
      </c>
      <c r="D294" s="39">
        <v>44221</v>
      </c>
      <c r="E294" s="14" t="s">
        <v>12</v>
      </c>
      <c r="F294" s="14" t="s">
        <v>74</v>
      </c>
      <c r="G294" s="26" t="s">
        <v>605</v>
      </c>
      <c r="H294" s="15"/>
    </row>
    <row r="295" spans="1:8" ht="15.75" customHeight="1"/>
    <row r="296" spans="1:8" ht="15.75" customHeight="1"/>
    <row r="297" spans="1:8" ht="15.75" customHeight="1"/>
    <row r="298" spans="1:8" ht="15.75" customHeight="1"/>
    <row r="299" spans="1:8" ht="15.75" customHeight="1"/>
    <row r="300" spans="1:8" ht="15.75" customHeight="1"/>
    <row r="301" spans="1:8" ht="15.75" customHeight="1"/>
    <row r="302" spans="1:8" ht="15.75" customHeight="1"/>
    <row r="303" spans="1:8" ht="15.75" customHeight="1"/>
    <row r="304" spans="1:8"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E4AF6B6D-6094-4834-8903-9A3E4DE03A11}" filter="1" showAutoFilter="1">
      <pageMargins left="0.7" right="0.7" top="0.75" bottom="0.75" header="0.3" footer="0.3"/>
      <autoFilter ref="A1:H215" xr:uid="{5B07A85E-DCAA-184E-B37B-BC4F2D712A42}">
        <filterColumn colId="4">
          <filters>
            <filter val="Solomon Gitahi Gachure"/>
          </filters>
        </filterColumn>
      </autoFilter>
      <extLst>
        <ext uri="GoogleSheetsCustomDataVersion1">
          <go:sheetsCustomData xmlns:go="http://customooxmlschemas.google.com/" filterViewId="439238696"/>
        </ext>
      </extLst>
    </customSheetView>
    <customSheetView guid="{173FCA11-25DA-4539-A986-7EA12E3207B7}" filter="1" showAutoFilter="1">
      <pageMargins left="0.7" right="0.7" top="0.75" bottom="0.75" header="0.3" footer="0.3"/>
      <autoFilter ref="D1:D294" xr:uid="{8D9035C7-5599-9047-ABC5-94BFF0A07022}">
        <filterColumn colId="0">
          <filters>
            <filter val="2/16/2021"/>
            <filter val="2/17/2021"/>
            <filter val="2/2/2021"/>
            <filter val="2/3/2021"/>
            <filter val="2/7/2021"/>
          </filters>
        </filterColumn>
      </autoFilter>
      <extLst>
        <ext uri="GoogleSheetsCustomDataVersion1">
          <go:sheetsCustomData xmlns:go="http://customooxmlschemas.google.com/" filterViewId="1710512383"/>
        </ext>
      </extLst>
    </customSheetView>
    <customSheetView guid="{1CA5D23D-618B-47B3-B77E-8941DB797D3D}" filter="1" showAutoFilter="1">
      <pageMargins left="0.7" right="0.7" top="0.75" bottom="0.75" header="0.3" footer="0.3"/>
      <autoFilter ref="E4:E48" xr:uid="{8F2BF65B-4C65-F846-ABB0-89E6BDBF997E}"/>
      <extLst>
        <ext uri="GoogleSheetsCustomDataVersion1">
          <go:sheetsCustomData xmlns:go="http://customooxmlschemas.google.com/" filterViewId="1307026112"/>
        </ext>
      </extLst>
    </customSheetView>
    <customSheetView guid="{07BA7CB2-65B5-48F6-8693-D0C4E4277B23}" filter="1" showAutoFilter="1">
      <pageMargins left="0.7" right="0.7" top="0.75" bottom="0.75" header="0.3" footer="0.3"/>
      <autoFilter ref="A1:H294" xr:uid="{AB7FDEA1-6B21-0F46-A57B-9D006D5056E0}">
        <filterColumn colId="3">
          <filters>
            <filter val="2/16/2021"/>
            <filter val="2/17/2021"/>
            <filter val="2/2/2021"/>
            <filter val="2/3/2021"/>
            <filter val="2/7/2021"/>
          </filters>
        </filterColumn>
        <filterColumn colId="4">
          <filters>
            <filter val="Caroline Kioko"/>
            <filter val="Clement Omunga"/>
            <filter val="DAMARIS KWAMBOKA OKENYURI"/>
            <filter val="Fiona Atieno"/>
            <filter val="Isaack Odhiambo Otieno"/>
            <filter val="Maina Lawrence Irungu"/>
            <filter val="Moses Njau"/>
            <filter val="Njoki Muriithi"/>
            <filter val="Solomon Gitahi Gachure"/>
            <filter val="Vincent Kipngetich"/>
          </filters>
        </filterColumn>
      </autoFilter>
      <extLst>
        <ext uri="GoogleSheetsCustomDataVersion1">
          <go:sheetsCustomData xmlns:go="http://customooxmlschemas.google.com/" filterViewId="946604642"/>
        </ext>
      </extLst>
    </customSheetView>
    <customSheetView guid="{8096D668-7583-4F97-9D22-E4C9C7435F1F}" filter="1" showAutoFilter="1">
      <pageMargins left="0.7" right="0.7" top="0.75" bottom="0.75" header="0.3" footer="0.3"/>
      <autoFilter ref="A1:H294" xr:uid="{B18D8EC6-42EB-3844-A57E-7EC902DA3F4E}">
        <filterColumn colId="3">
          <filters>
            <filter val="1/25/2021"/>
            <filter val="1/26/2021"/>
            <filter val="1/27/2021"/>
            <filter val="1/28/2021"/>
            <filter val="2/16/2021"/>
            <filter val="2/17/2021"/>
            <filter val="2/2/2021"/>
            <filter val="2/3/2021"/>
            <filter val="2/7/2021"/>
          </filters>
        </filterColumn>
        <filterColumn colId="4">
          <filters>
            <filter val="Fiona Atieno"/>
            <filter val="Maina Lawrence Irungu"/>
            <filter val="Njoki Muriithi"/>
          </filters>
        </filterColumn>
      </autoFilter>
      <extLst>
        <ext uri="GoogleSheetsCustomDataVersion1">
          <go:sheetsCustomData xmlns:go="http://customooxmlschemas.google.com/" filterViewId="890220251"/>
        </ext>
      </extLst>
    </customSheetView>
    <customSheetView guid="{03CE38C8-1E03-482D-B2CC-B8AFD60D675A}" filter="1" showAutoFilter="1">
      <pageMargins left="0.7" right="0.7" top="0.75" bottom="0.75" header="0.3" footer="0.3"/>
      <autoFilter ref="A1:H294" xr:uid="{A087C322-56D3-B147-8D27-5785D1B24744}">
        <filterColumn colId="4">
          <filters>
            <filter val="Fiona Atieno"/>
            <filter val="Moses Njau"/>
          </filters>
        </filterColumn>
      </autoFilter>
      <extLst>
        <ext uri="GoogleSheetsCustomDataVersion1">
          <go:sheetsCustomData xmlns:go="http://customooxmlschemas.google.com/" filterViewId="707245753"/>
        </ext>
      </extLst>
    </customSheetView>
    <customSheetView guid="{91F07D5D-BEC5-471A-8205-F2100194E359}" filter="1" showAutoFilter="1">
      <pageMargins left="0.7" right="0.7" top="0.75" bottom="0.75" header="0.3" footer="0.3"/>
      <autoFilter ref="A1:H294" xr:uid="{AC9B75E4-2110-1247-94F6-0D70340A800A}">
        <filterColumn colId="3">
          <filters>
            <filter val="1/27/2021"/>
            <filter val="2/16/2021"/>
            <filter val="2/17/2021"/>
            <filter val="2/2/2021"/>
            <filter val="2/3/2021"/>
            <filter val="2/7/2021"/>
          </filters>
        </filterColumn>
      </autoFilter>
      <extLst>
        <ext uri="GoogleSheetsCustomDataVersion1">
          <go:sheetsCustomData xmlns:go="http://customooxmlschemas.google.com/" filterViewId="627238330"/>
        </ext>
      </extLst>
    </customSheetView>
    <customSheetView guid="{4EB496E8-75AD-4B11-ACA6-C8E7D26A9E72}" filter="1" showAutoFilter="1">
      <pageMargins left="0.7" right="0.7" top="0.75" bottom="0.75" header="0.3" footer="0.3"/>
      <autoFilter ref="A1:H294" xr:uid="{5BDE2469-B479-F948-B566-062567B4D688}">
        <filterColumn colId="3">
          <filters>
            <filter val="2/16/2021"/>
            <filter val="2/17/2021"/>
            <filter val="2/3/2021"/>
          </filters>
        </filterColumn>
      </autoFilter>
      <extLst>
        <ext uri="GoogleSheetsCustomDataVersion1">
          <go:sheetsCustomData xmlns:go="http://customooxmlschemas.google.com/" filterViewId="626054335"/>
        </ext>
      </extLst>
    </customSheetView>
    <customSheetView guid="{EA4AA373-1573-4CB5-8D2D-DB2057682497}" filter="1" showAutoFilter="1">
      <pageMargins left="0.7" right="0.7" top="0.75" bottom="0.75" header="0.3" footer="0.3"/>
      <autoFilter ref="A1:H294" xr:uid="{B8B98EDB-AAFA-884F-8EB7-3BC626BDF92B}">
        <filterColumn colId="3">
          <filters>
            <filter val="2/16/2021"/>
            <filter val="2/17/2021"/>
            <filter val="2/3/2021"/>
            <filter val="2/7/2021"/>
          </filters>
        </filterColumn>
        <filterColumn colId="4">
          <filters>
            <filter val="Benice Wairimu Ruga"/>
            <filter val="Caroline Kioko"/>
            <filter val="Clement Omunga"/>
            <filter val="DAMARIS KWAMBOKA OKENYURI"/>
            <filter val="Emily Nyawira Waithera"/>
            <filter val="Ephantus Maina"/>
            <filter val="Erick Karanja"/>
            <filter val="Fiona Atieno"/>
            <filter val="Isaack Odhiambo Otieno"/>
            <filter val="Marvin Mwangi"/>
            <filter val="Moses Njau"/>
            <filter val="Njoki Muriithi"/>
            <filter val="Rasoa Simiyu"/>
            <filter val="Regina Wanjala Nyambu"/>
            <filter val="Solomon Gitahi Gachure"/>
            <filter val="Vincent Kipngetich"/>
          </filters>
        </filterColumn>
      </autoFilter>
      <extLst>
        <ext uri="GoogleSheetsCustomDataVersion1">
          <go:sheetsCustomData xmlns:go="http://customooxmlschemas.google.com/" filterViewId="574231558"/>
        </ext>
      </extLst>
    </customSheetView>
    <customSheetView guid="{622FA6A8-DF1F-44BB-BAB1-467BBA3236F1}" filter="1" showAutoFilter="1">
      <pageMargins left="0.7" right="0.7" top="0.75" bottom="0.75" header="0.3" footer="0.3"/>
      <autoFilter ref="A1:H294" xr:uid="{4598E31A-47D1-A946-9F17-F6DF9026130A}">
        <filterColumn colId="3">
          <filters>
            <filter val="2/16/2021"/>
            <filter val="2/17/2021"/>
            <filter val="2/2/2021"/>
            <filter val="2/3/2021"/>
            <filter val="2/7/2021"/>
          </filters>
        </filterColumn>
        <filterColumn colId="4">
          <filters>
            <filter val="Caroline Kioko"/>
            <filter val="Clement Omunga"/>
            <filter val="DAMARIS KWAMBOKA OKENYURI"/>
            <filter val="Fiona Atieno"/>
            <filter val="Isaack Odhiambo Otieno"/>
            <filter val="Maina Lawrence Irungu"/>
            <filter val="Moses Njau"/>
            <filter val="Njoki Muriithi"/>
            <filter val="Solomon Gitahi Gachure"/>
            <filter val="Vincent Kipngetich"/>
          </filters>
        </filterColumn>
      </autoFilter>
      <extLst>
        <ext uri="GoogleSheetsCustomDataVersion1">
          <go:sheetsCustomData xmlns:go="http://customooxmlschemas.google.com/" filterViewId="402811400"/>
        </ext>
      </extLst>
    </customSheetView>
    <customSheetView guid="{74F791EC-E4E6-470D-8412-D1BF12F369C7}" filter="1" showAutoFilter="1">
      <pageMargins left="0.7" right="0.7" top="0.75" bottom="0.75" header="0.3" footer="0.3"/>
      <autoFilter ref="A1:H294" xr:uid="{EADEE486-DBDF-3F42-AB3C-5D31ADD87C00}">
        <filterColumn colId="4">
          <filters>
            <filter val="Benice Wairimu Ruga"/>
            <filter val="DAMARIS KWAMBOKA OKENYURI"/>
            <filter val="Marvin Mwangi"/>
            <filter val="Vincent Kipngetich"/>
          </filters>
        </filterColumn>
      </autoFilter>
      <extLst>
        <ext uri="GoogleSheetsCustomDataVersion1">
          <go:sheetsCustomData xmlns:go="http://customooxmlschemas.google.com/" filterViewId="371922046"/>
        </ext>
      </extLst>
    </customSheetView>
    <customSheetView guid="{7B082E31-6D61-47ED-B5BC-7BCD69F26EBB}" filter="1" showAutoFilter="1">
      <pageMargins left="0.7" right="0.7" top="0.75" bottom="0.75" header="0.3" footer="0.3"/>
      <autoFilter ref="A1:H294" xr:uid="{7EA01CCB-0914-0746-AD3C-33B3CCC3CAD0}">
        <filterColumn colId="3">
          <filters>
            <filter val="1/20/2021"/>
            <filter val="2/16/2021"/>
            <filter val="2/17/2021"/>
            <filter val="2/2/2021"/>
            <filter val="2/3/2021"/>
            <filter val="2/7/2021"/>
          </filters>
        </filterColumn>
      </autoFilter>
      <extLst>
        <ext uri="GoogleSheetsCustomDataVersion1">
          <go:sheetsCustomData xmlns:go="http://customooxmlschemas.google.com/" filterViewId="363081320"/>
        </ext>
      </extLst>
    </customSheetView>
    <customSheetView guid="{4BB9493B-62F8-4309-9191-65B28BBF099A}" filter="1" showAutoFilter="1">
      <pageMargins left="0.7" right="0.7" top="0.75" bottom="0.75" header="0.3" footer="0.3"/>
      <autoFilter ref="A1:H294" xr:uid="{FB82CCE0-8D56-4544-BD73-20EA84759A29}">
        <filterColumn colId="3">
          <filters>
            <filter val="1/27/2021"/>
            <filter val="1/28/2021"/>
            <filter val="2/16/2021"/>
            <filter val="2/17/2021"/>
            <filter val="2/2/2021"/>
            <filter val="2/3/2021"/>
            <filter val="2/7/2021"/>
          </filters>
        </filterColumn>
      </autoFilter>
      <extLst>
        <ext uri="GoogleSheetsCustomDataVersion1">
          <go:sheetsCustomData xmlns:go="http://customooxmlschemas.google.com/" filterViewId="335677591"/>
        </ext>
      </extLst>
    </customSheetView>
    <customSheetView guid="{B6237027-F652-4736-B265-20C5A7F8B02F}" filter="1" showAutoFilter="1">
      <pageMargins left="0.7" right="0.7" top="0.75" bottom="0.75" header="0.3" footer="0.3"/>
      <autoFilter ref="A1:H294" xr:uid="{82E0C998-404E-6343-9C12-139733E6C533}">
        <filterColumn colId="3">
          <filters>
            <filter val="1/20/2021"/>
            <filter val="2/16/2021"/>
            <filter val="2/17/2021"/>
            <filter val="2/2/2021"/>
            <filter val="2/3/2021"/>
            <filter val="2/7/2021"/>
          </filters>
        </filterColumn>
      </autoFilter>
      <extLst>
        <ext uri="GoogleSheetsCustomDataVersion1">
          <go:sheetsCustomData xmlns:go="http://customooxmlschemas.google.com/" filterViewId="1935952418"/>
        </ext>
      </extLst>
    </customSheetView>
    <customSheetView guid="{D82A62B9-DE06-4E0E-A30B-13C8B4397153}" filter="1" showAutoFilter="1">
      <pageMargins left="0.7" right="0.7" top="0.75" bottom="0.75" header="0.3" footer="0.3"/>
      <autoFilter ref="A1:H294" xr:uid="{D4D47ED5-D5CB-6D49-8347-B12F17E17C0F}">
        <filterColumn colId="3">
          <filters>
            <filter val="1/26/2021"/>
            <filter val="1/27/2021"/>
            <filter val="1/28/2021"/>
            <filter val="2/16/2021"/>
            <filter val="2/17/2021"/>
            <filter val="2/2/2021"/>
            <filter val="2/3/2021"/>
            <filter val="2/7/2021"/>
          </filters>
        </filterColumn>
        <filterColumn colId="4">
          <filters>
            <filter val="Benice Wairimu Ruga"/>
            <filter val="Caroline Kioko"/>
            <filter val="Clement Omunga"/>
            <filter val="Emily Nyawira Waithera"/>
            <filter val="Erick Karanja"/>
            <filter val="Fiona Atieno"/>
            <filter val="Isaack Odhiambo Otieno"/>
            <filter val="John Oduor Otieno"/>
            <filter val="Joshua Gichuki Mwangi"/>
            <filter val="Maina Lawrence Irungu"/>
            <filter val="Marvin Mwangi"/>
            <filter val="Moses Njau"/>
            <filter val="Njoki Muriithi"/>
            <filter val="Rasoa Simiyu"/>
            <filter val="Solomon Gitahi Gachure"/>
            <filter val="Vincent Kipngetich"/>
          </filters>
        </filterColumn>
      </autoFilter>
      <extLst>
        <ext uri="GoogleSheetsCustomDataVersion1">
          <go:sheetsCustomData xmlns:go="http://customooxmlschemas.google.com/" filterViewId="1764993356"/>
        </ext>
      </extLst>
    </customSheetView>
    <customSheetView guid="{2053E87C-3120-45B0-A5DB-ABC7A3771B64}" filter="1" showAutoFilter="1">
      <pageMargins left="0.7" right="0.7" top="0.75" bottom="0.75" header="0.3" footer="0.3"/>
      <autoFilter ref="A1:H294" xr:uid="{A2B38D01-EDCA-A944-8517-8FB82ABC5F8A}">
        <filterColumn colId="3">
          <filters>
            <filter val="1/26/2021"/>
            <filter val="1/27/2021"/>
            <filter val="1/28/2021"/>
            <filter val="2/16/2021"/>
            <filter val="2/17/2021"/>
            <filter val="2/2/2021"/>
            <filter val="2/3/2021"/>
            <filter val="2/7/2021"/>
          </filters>
        </filterColumn>
        <filterColumn colId="4">
          <filters>
            <filter val="Benice Wairimu Ruga"/>
            <filter val="DAMARIS KWAMBOKA OKENYURI"/>
            <filter val="Erick Karanja"/>
            <filter val="Fiona Atieno"/>
            <filter val="Njoki Muriithi"/>
          </filters>
        </filterColumn>
      </autoFilter>
      <extLst>
        <ext uri="GoogleSheetsCustomDataVersion1">
          <go:sheetsCustomData xmlns:go="http://customooxmlschemas.google.com/" filterViewId="1740244258"/>
        </ext>
      </extLst>
    </customSheetView>
    <customSheetView guid="{E1D333C5-548C-48D4-937D-3C61B930B050}" filter="1" showAutoFilter="1">
      <pageMargins left="0.7" right="0.7" top="0.75" bottom="0.75" header="0.3" footer="0.3"/>
      <autoFilter ref="A1:H294" xr:uid="{D260F530-F6AC-6E4E-8B25-A0A850A564C3}">
        <filterColumn colId="3">
          <filters>
            <filter val="1/28/2021"/>
            <filter val="2/16/2021"/>
            <filter val="2/17/2021"/>
            <filter val="2/2/2021"/>
            <filter val="2/3/2021"/>
            <filter val="2/7/2021"/>
          </filters>
        </filterColumn>
        <filterColumn colId="5">
          <filters>
            <filter val="kiln is blocked"/>
            <filter val="kiln under a cover"/>
            <filter val="no imagery"/>
            <filter val="no issues"/>
            <filter val="plant not found"/>
            <filter val="plant under construction"/>
            <filter val="unclear imagery"/>
          </filters>
        </filterColumn>
      </autoFilter>
      <extLst>
        <ext uri="GoogleSheetsCustomDataVersion1">
          <go:sheetsCustomData xmlns:go="http://customooxmlschemas.google.com/" filterViewId="1728732378"/>
        </ext>
      </extLst>
    </customSheetView>
    <customSheetView guid="{70D3BBF3-4640-4559-811B-85C03299AFED}" filter="1" showAutoFilter="1">
      <pageMargins left="0.7" right="0.7" top="0.75" bottom="0.75" header="0.3" footer="0.3"/>
      <autoFilter ref="A1:H294" xr:uid="{C9E8FF74-E2A1-4D4D-96D8-5A2167AE2A1B}">
        <filterColumn colId="3">
          <filters>
            <filter val="1/25/2021"/>
            <filter val="1/26/2021"/>
            <filter val="1/28/2021"/>
            <filter val="2/16/2021"/>
            <filter val="2/17/2021"/>
            <filter val="2/2/2021"/>
            <filter val="2/3/2021"/>
            <filter val="2/7/2021"/>
          </filters>
        </filterColumn>
        <filterColumn colId="4">
          <filters>
            <filter val="Erick Karanja"/>
            <filter val="Fiona Atieno"/>
            <filter val="Njoki Muriithi"/>
          </filters>
        </filterColumn>
      </autoFilter>
      <extLst>
        <ext uri="GoogleSheetsCustomDataVersion1">
          <go:sheetsCustomData xmlns:go="http://customooxmlschemas.google.com/" filterViewId="1560893157"/>
        </ext>
      </extLst>
    </customSheetView>
    <customSheetView guid="{ABCB99D6-7D52-4FE1-A791-D113596E2D1F}" filter="1" showAutoFilter="1">
      <pageMargins left="0.7" right="0.7" top="0.75" bottom="0.75" header="0.3" footer="0.3"/>
      <autoFilter ref="A1:H294" xr:uid="{6A970302-880E-114B-A5D0-27A51E5D505A}">
        <filterColumn colId="3">
          <filters>
            <filter val="1/28/2021"/>
            <filter val="2/16/2021"/>
            <filter val="2/17/2021"/>
            <filter val="2/2/2021"/>
            <filter val="2/3/2021"/>
            <filter val="2/7/2021"/>
          </filters>
        </filterColumn>
      </autoFilter>
      <extLst>
        <ext uri="GoogleSheetsCustomDataVersion1">
          <go:sheetsCustomData xmlns:go="http://customooxmlschemas.google.com/" filterViewId="1475693316"/>
        </ext>
      </extLst>
    </customSheetView>
    <customSheetView guid="{4F5211B8-1213-4B28-8F88-50211F7A0B8D}" filter="1" showAutoFilter="1">
      <pageMargins left="0.7" right="0.7" top="0.75" bottom="0.75" header="0.3" footer="0.3"/>
      <autoFilter ref="A1:H294" xr:uid="{D559131C-DEC3-C242-AB62-D8B433FA8FFC}"/>
      <extLst>
        <ext uri="GoogleSheetsCustomDataVersion1">
          <go:sheetsCustomData xmlns:go="http://customooxmlschemas.google.com/" filterViewId="1462867830"/>
        </ext>
      </extLst>
    </customSheetView>
    <customSheetView guid="{BE953DE2-92B3-45BC-BE79-C0BA5C95E161}" filter="1" showAutoFilter="1">
      <pageMargins left="0.7" right="0.7" top="0.75" bottom="0.75" header="0.3" footer="0.3"/>
      <autoFilter ref="A1:H294" xr:uid="{534EC621-2745-B241-B260-6246C5CB5407}">
        <filterColumn colId="3">
          <filters>
            <filter val="1/28/2021"/>
            <filter val="2/16/2021"/>
            <filter val="2/17/2021"/>
            <filter val="2/3/2021"/>
            <filter val="2/7/2021"/>
          </filters>
        </filterColumn>
      </autoFilter>
      <extLst>
        <ext uri="GoogleSheetsCustomDataVersion1">
          <go:sheetsCustomData xmlns:go="http://customooxmlschemas.google.com/" filterViewId="1403424544"/>
        </ext>
      </extLst>
    </customSheetView>
    <customSheetView guid="{D22BEE1F-21DB-48C2-975E-7E4B79CE9219}" filter="1" showAutoFilter="1">
      <pageMargins left="0.7" right="0.7" top="0.75" bottom="0.75" header="0.3" footer="0.3"/>
      <autoFilter ref="A1:H294" xr:uid="{2EE5A7B2-0B07-4A42-8728-1A3CCDC71E80}">
        <filterColumn colId="3">
          <filters>
            <filter val="1/26/2021"/>
            <filter val="1/28/2021"/>
            <filter val="2/16/2021"/>
            <filter val="2/17/2021"/>
            <filter val="2/2/2021"/>
            <filter val="2/3/2021"/>
            <filter val="2/7/2021"/>
          </filters>
        </filterColumn>
      </autoFilter>
      <extLst>
        <ext uri="GoogleSheetsCustomDataVersion1">
          <go:sheetsCustomData xmlns:go="http://customooxmlschemas.google.com/" filterViewId="1386024628"/>
        </ext>
      </extLst>
    </customSheetView>
    <customSheetView guid="{2CF87184-75B9-48E5-A7AF-68B23A9A2DFF}" filter="1" showAutoFilter="1">
      <pageMargins left="0.7" right="0.7" top="0.75" bottom="0.75" header="0.3" footer="0.3"/>
      <autoFilter ref="A1:H294" xr:uid="{BC216459-EFDD-894F-8266-5822205916EC}">
        <filterColumn colId="3">
          <filters>
            <filter val="1/27/2021"/>
            <filter val="1/28/2021"/>
            <filter val="2/16/2021"/>
            <filter val="2/17/2021"/>
            <filter val="2/2/2021"/>
            <filter val="2/3/2021"/>
            <filter val="2/7/2021"/>
          </filters>
        </filterColumn>
        <filterColumn colId="4">
          <filters>
            <filter val="Benice Wairimu Ruga"/>
            <filter val="Caroline Kioko"/>
            <filter val="DAMARIS KWAMBOKA OKENYURI"/>
            <filter val="Emily Nyawira Waithera"/>
            <filter val="Ephantus Maina"/>
            <filter val="Erick Karanja"/>
            <filter val="Fiona Atieno"/>
            <filter val="Isaack Odhiambo Otieno"/>
            <filter val="Marvin Mwangi"/>
            <filter val="Moses Njau"/>
            <filter val="Njoki Muriithi"/>
            <filter val="Solomon Gitahi Gachure"/>
          </filters>
        </filterColumn>
      </autoFilter>
      <extLst>
        <ext uri="GoogleSheetsCustomDataVersion1">
          <go:sheetsCustomData xmlns:go="http://customooxmlschemas.google.com/" filterViewId="1361341585"/>
        </ext>
      </extLst>
    </customSheetView>
    <customSheetView guid="{6B2BB9F1-8C42-476B-A227-72CA19F75410}" filter="1" showAutoFilter="1">
      <pageMargins left="0.7" right="0.7" top="0.75" bottom="0.75" header="0.3" footer="0.3"/>
      <autoFilter ref="A1:H294" xr:uid="{5C8B223C-6B01-5440-AC43-7D9277165BA9}">
        <filterColumn colId="3">
          <filters>
            <filter val="2/16/2021"/>
            <filter val="2/17/2021"/>
            <filter val="2/2/2021"/>
            <filter val="2/3/2021"/>
            <filter val="2/7/2021"/>
          </filters>
        </filterColumn>
        <filterColumn colId="4">
          <filters>
            <filter val="Caroline Kioko"/>
            <filter val="Clement Omunga"/>
            <filter val="DAMARIS KWAMBOKA OKENYURI"/>
            <filter val="Fiona Atieno"/>
            <filter val="Isaack Odhiambo Otieno"/>
            <filter val="Marvin Mwangi"/>
            <filter val="Moses Njau"/>
            <filter val="Njoki Muriithi"/>
            <filter val="Solomon Gitahi Gachure"/>
            <filter val="Vincent Kipngetich"/>
          </filters>
        </filterColumn>
      </autoFilter>
      <extLst>
        <ext uri="GoogleSheetsCustomDataVersion1">
          <go:sheetsCustomData xmlns:go="http://customooxmlschemas.google.com/" filterViewId="1269471394"/>
        </ext>
      </extLst>
    </customSheetView>
    <customSheetView guid="{3F6D7D18-9C9C-4006-A9F8-145D0001CBD0}" filter="1" showAutoFilter="1">
      <pageMargins left="0.7" right="0.7" top="0.75" bottom="0.75" header="0.3" footer="0.3"/>
      <autoFilter ref="A1:H294" xr:uid="{253587F9-D46F-5F42-9888-62063CE137CF}">
        <filterColumn colId="3">
          <filters>
            <filter val="1/28/2021"/>
            <filter val="2/16/2021"/>
            <filter val="2/17/2021"/>
            <filter val="2/2/2021"/>
            <filter val="2/3/2021"/>
            <filter val="2/7/2021"/>
          </filters>
        </filterColumn>
      </autoFilter>
      <extLst>
        <ext uri="GoogleSheetsCustomDataVersion1">
          <go:sheetsCustomData xmlns:go="http://customooxmlschemas.google.com/" filterViewId="1134694238"/>
        </ext>
      </extLst>
    </customSheetView>
    <customSheetView guid="{A45F4E71-7220-4032-88A3-015DF5FAA4C6}" filter="1" showAutoFilter="1">
      <pageMargins left="0.7" right="0.7" top="0.75" bottom="0.75" header="0.3" footer="0.3"/>
      <autoFilter ref="A1:H294" xr:uid="{FC964FED-F7A9-8E4E-ADDE-569735DC299F}">
        <filterColumn colId="3">
          <filters>
            <filter val="1/26/2021"/>
            <filter val="1/28/2021"/>
            <filter val="2/16/2021"/>
            <filter val="2/17/2021"/>
            <filter val="2/2/2021"/>
            <filter val="2/3/2021"/>
            <filter val="2/7/2021"/>
          </filters>
        </filterColumn>
      </autoFilter>
      <extLst>
        <ext uri="GoogleSheetsCustomDataVersion1">
          <go:sheetsCustomData xmlns:go="http://customooxmlschemas.google.com/" filterViewId="1072841353"/>
        </ext>
      </extLst>
    </customSheetView>
    <customSheetView guid="{D82A62B9-DE06-4E0E-A30B-13C8B4397153}" filter="1" showAutoFilter="1">
      <pageMargins left="0.7" right="0.7" top="0.75" bottom="0.75" header="0.3" footer="0.3"/>
      <autoFilter ref="A1:H294" xr:uid="{6A92C4F5-7E4C-7F45-8EE4-ECF271C7288C}">
        <filterColumn colId="3">
          <filters>
            <filter val="1/26/2021"/>
            <filter val="1/27/2021"/>
            <filter val="1/28/2021"/>
            <filter val="2/16/2021"/>
            <filter val="2/17/2021"/>
            <filter val="2/2/2021"/>
            <filter val="2/3/2021"/>
            <filter val="2/7/2021"/>
          </filters>
        </filterColumn>
        <filterColumn colId="4">
          <filters>
            <filter val="Benice Wairimu Ruga"/>
            <filter val="Caroline Kioko"/>
            <filter val="Clement Omunga"/>
            <filter val="Emily Nyawira Waithera"/>
            <filter val="Fiona Atieno"/>
            <filter val="Isaack Odhiambo Otieno"/>
            <filter val="John Oduor Otieno"/>
            <filter val="Joshua Gichuki Mwangi"/>
            <filter val="Maina Lawrence Irungu"/>
            <filter val="Marvin Mwangi"/>
            <filter val="Moses Njau"/>
            <filter val="Njoki Muriithi"/>
            <filter val="Rasoa Simiyu"/>
            <filter val="Solomon Gitahi Gachure"/>
            <filter val="Vincent Kipngetich"/>
          </filters>
        </filterColumn>
      </autoFilter>
      <extLst>
        <ext uri="GoogleSheetsCustomDataVersion1">
          <go:sheetsCustomData xmlns:go="http://customooxmlschemas.google.com/" filterViewId="1018406391"/>
        </ext>
      </extLst>
    </customSheetView>
    <customSheetView guid="{A1743BC5-39D2-4CFF-85C5-6344387FDEB0}" filter="1" showAutoFilter="1">
      <pageMargins left="0.7" right="0.7" top="0.75" bottom="0.75" header="0.3" footer="0.3"/>
      <autoFilter ref="A1:H294" xr:uid="{4205D475-BBCC-5243-8048-2450E9FF2F6F}">
        <filterColumn colId="3">
          <filters>
            <filter val="1/27/2021"/>
            <filter val="1/28/2021"/>
            <filter val="2/16/2021"/>
            <filter val="2/17/2021"/>
            <filter val="2/2/2021"/>
            <filter val="2/3/2021"/>
            <filter val="2/7/2021"/>
          </filters>
        </filterColumn>
        <filterColumn colId="4">
          <filters>
            <filter val="Benice Wairimu Ruga"/>
            <filter val="Caroline Kioko"/>
            <filter val="DAMARIS KWAMBOKA OKENYURI"/>
            <filter val="Ephantus Maina"/>
            <filter val="Erick Karanja"/>
            <filter val="Fiona Atieno"/>
            <filter val="Isaack Odhiambo Otieno"/>
            <filter val="Marvin Mwangi"/>
            <filter val="Moses Njau"/>
            <filter val="Njoki Muriithi"/>
            <filter val="Solomon Gitahi Gachure"/>
          </filters>
        </filterColumn>
      </autoFilter>
      <extLst>
        <ext uri="GoogleSheetsCustomDataVersion1">
          <go:sheetsCustomData xmlns:go="http://customooxmlschemas.google.com/" filterViewId="1001263886"/>
        </ext>
      </extLst>
    </customSheetView>
  </customSheetViews>
  <conditionalFormatting sqref="A2:A32 A34 A36:A73 A75:A98 A100:A109 A111:A294">
    <cfRule type="expression" dxfId="15" priority="1">
      <formula>COUNTIF($A$2:$A$294,A2)&gt;1</formula>
    </cfRule>
  </conditionalFormatting>
  <dataValidations count="2">
    <dataValidation type="list" allowBlank="1" showErrorMessage="1" sqref="E2:E32 E34 E36:E73 E75:E98 E100:E109 E111:E294" xr:uid="{00000000-0002-0000-0600-000000000000}">
      <formula1>"Benedict Ndeke Mwau,Benice Wairimu Ruga,Caroline Kioko,Emily Nyawira Waithera,Eustace Odoyo Ongonga,Evans Kombo,Fiona Atieno,Isaack Odhiambo Otieno,John Oduor Otieno,Joshua Gichuki Mwangi,Kimotho Joyce Wamuyu,Maina Lawrence Irungu,Marvin Mwangi,Moses Nder"&amp;"itu,NICHOLAS NTHUKU TITO,Regina Wanjala Nyambu,Solomon Gitahi Gachure,Vincent Kipngetich,DAMARIS KWAMBOKA OKENYURI,Njoki Muriithi,Rasoa Simiyu,Peter Ukiru,Benice Wairimu Ruga,Vincent Omondi,Moses Njau,Zindzi Damiana,Erick Karanja,Ephantus Maina,Clement Om"&amp;"unga"</formula1>
    </dataValidation>
    <dataValidation type="list" allowBlank="1" showErrorMessage="1" sqref="F2:F32 F34 F36:F73 F75:F98 F100:F109 F111:F194 F196:F294" xr:uid="{00000000-0002-0000-0600-000001000000}">
      <formula1>"no issues,plant not found,plant under construction,kiln is blocked,kiln under a cover,unclear imagery,cloudy imagery,no imagery"</formula1>
    </dataValidation>
  </dataValidations>
  <pageMargins left="0.7" right="0.7" top="0.75" bottom="0.75" header="0" footer="0"/>
  <pageSetup orientation="landscape"/>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H1000"/>
  <sheetViews>
    <sheetView tabSelected="1" workbookViewId="0">
      <pane xSplit="3" ySplit="1" topLeftCell="D143" activePane="bottomRight" state="frozen"/>
      <selection pane="topRight" activeCell="D1" sqref="D1"/>
      <selection pane="bottomLeft" activeCell="A2" sqref="A2"/>
      <selection pane="bottomRight" activeCell="B164" sqref="B164"/>
    </sheetView>
  </sheetViews>
  <sheetFormatPr baseColWidth="10" defaultColWidth="14.5" defaultRowHeight="15" customHeight="1"/>
  <cols>
    <col min="1" max="1" width="9.5" customWidth="1"/>
    <col min="2" max="2" width="14.5" customWidth="1"/>
    <col min="3" max="3" width="16.83203125" customWidth="1"/>
    <col min="4" max="4" width="14.33203125" customWidth="1"/>
    <col min="5" max="5" width="39.33203125" customWidth="1"/>
    <col min="6" max="6" width="30.83203125" customWidth="1"/>
    <col min="7" max="7" width="71" customWidth="1"/>
    <col min="8" max="8" width="65.6640625" customWidth="1"/>
  </cols>
  <sheetData>
    <row r="1" spans="1:8" ht="15.75" customHeight="1">
      <c r="A1" s="36" t="s">
        <v>430</v>
      </c>
      <c r="B1" s="11" t="s">
        <v>431</v>
      </c>
      <c r="C1" s="11" t="s">
        <v>432</v>
      </c>
      <c r="D1" s="11" t="s">
        <v>433</v>
      </c>
      <c r="E1" s="11" t="s">
        <v>434</v>
      </c>
      <c r="F1" s="11" t="s">
        <v>435</v>
      </c>
      <c r="G1" s="37" t="s">
        <v>436</v>
      </c>
      <c r="H1" s="10" t="s">
        <v>72</v>
      </c>
    </row>
    <row r="2" spans="1:8" ht="15.75" customHeight="1">
      <c r="A2" s="38" t="s">
        <v>78</v>
      </c>
      <c r="B2" s="14">
        <v>-12.342644</v>
      </c>
      <c r="C2" s="14">
        <v>13.581766</v>
      </c>
      <c r="D2" s="39">
        <v>44221</v>
      </c>
      <c r="E2" s="14" t="s">
        <v>46</v>
      </c>
      <c r="F2" s="14" t="s">
        <v>74</v>
      </c>
      <c r="G2" s="26" t="s">
        <v>478</v>
      </c>
      <c r="H2" s="15"/>
    </row>
    <row r="3" spans="1:8" ht="15" customHeight="1">
      <c r="A3" s="38" t="s">
        <v>73</v>
      </c>
      <c r="B3" s="14">
        <v>41.549090999999997</v>
      </c>
      <c r="C3" s="14">
        <v>19.725338000000001</v>
      </c>
      <c r="D3" s="39">
        <v>44216</v>
      </c>
      <c r="E3" s="14" t="s">
        <v>44</v>
      </c>
      <c r="F3" s="14" t="s">
        <v>74</v>
      </c>
      <c r="G3" s="26" t="s">
        <v>535</v>
      </c>
      <c r="H3" s="15"/>
    </row>
    <row r="4" spans="1:8" ht="15.75" customHeight="1">
      <c r="A4" s="38" t="s">
        <v>353</v>
      </c>
      <c r="B4" s="14">
        <v>25.552944</v>
      </c>
      <c r="C4" s="14">
        <v>56.226827</v>
      </c>
      <c r="D4" s="39">
        <v>44221</v>
      </c>
      <c r="E4" s="14" t="s">
        <v>485</v>
      </c>
      <c r="F4" s="14" t="s">
        <v>74</v>
      </c>
      <c r="G4" s="26" t="s">
        <v>752</v>
      </c>
      <c r="H4" s="15"/>
    </row>
    <row r="5" spans="1:8" ht="15.75" customHeight="1">
      <c r="A5" s="38" t="s">
        <v>79</v>
      </c>
      <c r="B5" s="14">
        <v>-36.982432000000003</v>
      </c>
      <c r="C5" s="14">
        <v>-60.243941999999997</v>
      </c>
      <c r="D5" s="39">
        <v>44221</v>
      </c>
      <c r="E5" s="14" t="s">
        <v>46</v>
      </c>
      <c r="F5" s="14" t="s">
        <v>74</v>
      </c>
      <c r="G5" s="26" t="s">
        <v>684</v>
      </c>
      <c r="H5" s="15"/>
    </row>
    <row r="6" spans="1:8" ht="15.75" customHeight="1">
      <c r="A6" s="38" t="s">
        <v>80</v>
      </c>
      <c r="B6" s="14">
        <v>-32.862442999999999</v>
      </c>
      <c r="C6" s="14">
        <v>-66.850896000000006</v>
      </c>
      <c r="D6" s="39">
        <v>44229</v>
      </c>
      <c r="E6" s="14" t="s">
        <v>42</v>
      </c>
      <c r="F6" s="14" t="s">
        <v>74</v>
      </c>
      <c r="G6" s="26" t="s">
        <v>753</v>
      </c>
      <c r="H6" s="15"/>
    </row>
    <row r="7" spans="1:8" ht="15.75" customHeight="1">
      <c r="A7" s="38" t="s">
        <v>81</v>
      </c>
      <c r="B7" s="14">
        <v>51.163851999999999</v>
      </c>
      <c r="C7" s="14">
        <v>3.7669169999999998</v>
      </c>
      <c r="D7" s="39">
        <v>44221</v>
      </c>
      <c r="E7" s="14" t="s">
        <v>18</v>
      </c>
      <c r="F7" s="14" t="s">
        <v>100</v>
      </c>
      <c r="G7" s="26" t="s">
        <v>514</v>
      </c>
      <c r="H7" s="15"/>
    </row>
    <row r="8" spans="1:8" ht="15.75" customHeight="1">
      <c r="A8" s="38" t="s">
        <v>82</v>
      </c>
      <c r="B8" s="14">
        <v>50.576126000000002</v>
      </c>
      <c r="C8" s="14">
        <v>3.442482</v>
      </c>
      <c r="D8" s="39">
        <v>44233</v>
      </c>
      <c r="E8" s="14" t="s">
        <v>46</v>
      </c>
      <c r="F8" s="14" t="s">
        <v>74</v>
      </c>
      <c r="G8" s="38" t="s">
        <v>637</v>
      </c>
      <c r="H8" s="15"/>
    </row>
    <row r="9" spans="1:8" ht="15.75" customHeight="1">
      <c r="A9" s="38" t="s">
        <v>83</v>
      </c>
      <c r="B9" s="14">
        <v>50.765227000000003</v>
      </c>
      <c r="C9" s="14">
        <v>5.6737260000000003</v>
      </c>
      <c r="D9" s="39">
        <v>44229</v>
      </c>
      <c r="E9" s="14" t="s">
        <v>42</v>
      </c>
      <c r="F9" s="14" t="s">
        <v>74</v>
      </c>
      <c r="G9" s="26" t="s">
        <v>754</v>
      </c>
      <c r="H9" s="15" t="s">
        <v>755</v>
      </c>
    </row>
    <row r="10" spans="1:8" ht="15.75" customHeight="1">
      <c r="A10" s="38" t="s">
        <v>84</v>
      </c>
      <c r="B10" s="14">
        <v>51.152206</v>
      </c>
      <c r="C10" s="14">
        <v>3.7869929999999998</v>
      </c>
      <c r="D10" s="39">
        <v>44230</v>
      </c>
      <c r="E10" s="14" t="s">
        <v>24</v>
      </c>
      <c r="F10" s="14" t="s">
        <v>74</v>
      </c>
      <c r="G10" s="26" t="s">
        <v>479</v>
      </c>
      <c r="H10" s="15"/>
    </row>
    <row r="11" spans="1:8" ht="15.75" customHeight="1">
      <c r="A11" s="38" t="s">
        <v>85</v>
      </c>
      <c r="B11" s="14">
        <v>-21.247315</v>
      </c>
      <c r="C11" s="14">
        <v>-65.207650000000001</v>
      </c>
      <c r="D11" s="39">
        <v>44221</v>
      </c>
      <c r="E11" s="14" t="s">
        <v>18</v>
      </c>
      <c r="F11" s="14" t="s">
        <v>74</v>
      </c>
      <c r="G11" s="26" t="s">
        <v>756</v>
      </c>
      <c r="H11" s="15"/>
    </row>
    <row r="12" spans="1:8" ht="15.75" customHeight="1">
      <c r="A12" s="38" t="s">
        <v>86</v>
      </c>
      <c r="B12" s="14">
        <v>-17.936150000000001</v>
      </c>
      <c r="C12" s="14">
        <v>-67.077067</v>
      </c>
      <c r="D12" s="39">
        <v>44229</v>
      </c>
      <c r="E12" s="14" t="s">
        <v>7</v>
      </c>
      <c r="F12" s="14" t="s">
        <v>74</v>
      </c>
      <c r="G12" s="26" t="s">
        <v>757</v>
      </c>
      <c r="H12" s="15"/>
    </row>
    <row r="13" spans="1:8" ht="15.75" customHeight="1">
      <c r="A13" s="38" t="s">
        <v>87</v>
      </c>
      <c r="B13" s="14">
        <v>-17.568653999999999</v>
      </c>
      <c r="C13" s="14">
        <v>-63.150660999999999</v>
      </c>
      <c r="D13" s="39">
        <v>44233</v>
      </c>
      <c r="E13" s="14" t="s">
        <v>62</v>
      </c>
      <c r="F13" s="14" t="s">
        <v>100</v>
      </c>
      <c r="G13" s="26" t="s">
        <v>758</v>
      </c>
      <c r="H13" s="16"/>
    </row>
    <row r="14" spans="1:8" ht="15.75" customHeight="1">
      <c r="A14" s="38" t="s">
        <v>88</v>
      </c>
      <c r="B14" s="14">
        <v>-16.647194110000001</v>
      </c>
      <c r="C14" s="14">
        <v>-68.316933950000006</v>
      </c>
      <c r="D14" s="44">
        <v>44243</v>
      </c>
      <c r="E14" s="45" t="s">
        <v>10</v>
      </c>
      <c r="F14" s="14" t="s">
        <v>74</v>
      </c>
      <c r="G14" s="38" t="s">
        <v>447</v>
      </c>
      <c r="H14" s="15"/>
    </row>
    <row r="15" spans="1:8" ht="15.75" customHeight="1">
      <c r="A15" s="38" t="s">
        <v>89</v>
      </c>
      <c r="B15" s="14">
        <v>-18.951114</v>
      </c>
      <c r="C15" s="14">
        <v>-58.278027999999999</v>
      </c>
      <c r="D15" s="39">
        <v>44229</v>
      </c>
      <c r="E15" s="14" t="s">
        <v>42</v>
      </c>
      <c r="F15" s="14" t="s">
        <v>90</v>
      </c>
      <c r="G15" s="26" t="s">
        <v>759</v>
      </c>
      <c r="H15" s="15"/>
    </row>
    <row r="16" spans="1:8" ht="15.75" customHeight="1">
      <c r="A16" s="38" t="s">
        <v>91</v>
      </c>
      <c r="B16" s="14">
        <v>-19.513164</v>
      </c>
      <c r="C16" s="14">
        <v>-44.276622000000003</v>
      </c>
      <c r="D16" s="39">
        <v>44234</v>
      </c>
      <c r="E16" s="14" t="s">
        <v>51</v>
      </c>
      <c r="F16" s="14" t="s">
        <v>74</v>
      </c>
      <c r="G16" s="38" t="s">
        <v>448</v>
      </c>
      <c r="H16" s="63" t="s">
        <v>583</v>
      </c>
    </row>
    <row r="17" spans="1:8" ht="15.75" customHeight="1">
      <c r="A17" s="38" t="s">
        <v>92</v>
      </c>
      <c r="B17" s="14">
        <v>-7.4774989999999999</v>
      </c>
      <c r="C17" s="14">
        <v>-34.844647999999999</v>
      </c>
      <c r="D17" s="39">
        <v>44229</v>
      </c>
      <c r="E17" s="14" t="s">
        <v>42</v>
      </c>
      <c r="F17" s="14" t="s">
        <v>74</v>
      </c>
      <c r="G17" s="26" t="s">
        <v>760</v>
      </c>
      <c r="H17" s="15"/>
    </row>
    <row r="18" spans="1:8" ht="15.75" customHeight="1">
      <c r="A18" s="38" t="s">
        <v>93</v>
      </c>
      <c r="B18" s="14">
        <v>-20.729126999999998</v>
      </c>
      <c r="C18" s="14">
        <v>-41.128700000000002</v>
      </c>
      <c r="D18" s="39">
        <v>44221</v>
      </c>
      <c r="E18" s="14" t="s">
        <v>18</v>
      </c>
      <c r="F18" s="14" t="s">
        <v>74</v>
      </c>
      <c r="G18" s="26" t="s">
        <v>761</v>
      </c>
      <c r="H18" s="15"/>
    </row>
    <row r="19" spans="1:8" ht="15.75" customHeight="1">
      <c r="A19" s="38" t="s">
        <v>95</v>
      </c>
      <c r="B19" s="14">
        <v>-26.81866978</v>
      </c>
      <c r="C19" s="14">
        <v>-49.156975529999997</v>
      </c>
      <c r="D19" s="39">
        <v>44233</v>
      </c>
      <c r="E19" s="14" t="s">
        <v>46</v>
      </c>
      <c r="F19" s="14" t="s">
        <v>90</v>
      </c>
      <c r="G19" s="38" t="s">
        <v>637</v>
      </c>
      <c r="H19" s="15"/>
    </row>
    <row r="20" spans="1:8" ht="15.75" customHeight="1">
      <c r="A20" s="38" t="s">
        <v>96</v>
      </c>
      <c r="B20" s="14">
        <v>-24.669459</v>
      </c>
      <c r="C20" s="14">
        <v>-48.979959000000001</v>
      </c>
      <c r="D20" s="39">
        <v>44229</v>
      </c>
      <c r="E20" s="14" t="s">
        <v>42</v>
      </c>
      <c r="F20" s="14" t="s">
        <v>74</v>
      </c>
      <c r="G20" s="26" t="s">
        <v>762</v>
      </c>
      <c r="H20" s="15"/>
    </row>
    <row r="21" spans="1:8" ht="15.75" customHeight="1">
      <c r="A21" s="38" t="s">
        <v>97</v>
      </c>
      <c r="B21" s="14">
        <v>5.0123329999999999</v>
      </c>
      <c r="C21" s="14">
        <v>115.064836</v>
      </c>
      <c r="D21" s="39">
        <v>44217</v>
      </c>
      <c r="E21" s="14" t="s">
        <v>12</v>
      </c>
      <c r="F21" s="14" t="s">
        <v>74</v>
      </c>
      <c r="G21" s="26" t="s">
        <v>763</v>
      </c>
      <c r="H21" s="15"/>
    </row>
    <row r="22" spans="1:8" ht="15.75" customHeight="1">
      <c r="A22" s="38" t="s">
        <v>101</v>
      </c>
      <c r="B22" s="14">
        <v>51.060709000000003</v>
      </c>
      <c r="C22" s="14">
        <v>-115.171522</v>
      </c>
      <c r="D22" s="39">
        <v>44217</v>
      </c>
      <c r="E22" s="14" t="s">
        <v>12</v>
      </c>
      <c r="F22" s="14" t="s">
        <v>74</v>
      </c>
      <c r="G22" s="26" t="s">
        <v>764</v>
      </c>
      <c r="H22" s="15"/>
    </row>
    <row r="23" spans="1:8" ht="15.75" customHeight="1">
      <c r="A23" s="38" t="s">
        <v>102</v>
      </c>
      <c r="B23" s="14">
        <v>21.331892</v>
      </c>
      <c r="C23" s="14">
        <v>110.30319900000001</v>
      </c>
      <c r="D23" s="39">
        <v>44229</v>
      </c>
      <c r="E23" s="14" t="s">
        <v>40</v>
      </c>
      <c r="F23" s="14" t="s">
        <v>74</v>
      </c>
      <c r="G23" s="26" t="s">
        <v>765</v>
      </c>
      <c r="H23" s="15"/>
    </row>
    <row r="24" spans="1:8" ht="15.75" customHeight="1">
      <c r="A24" s="38" t="s">
        <v>103</v>
      </c>
      <c r="B24" s="14">
        <v>21.690076000000001</v>
      </c>
      <c r="C24" s="14">
        <v>110.83720700000001</v>
      </c>
      <c r="D24" s="39">
        <v>44221</v>
      </c>
      <c r="E24" s="14" t="s">
        <v>10</v>
      </c>
      <c r="F24" s="14" t="s">
        <v>104</v>
      </c>
      <c r="G24" s="26" t="s">
        <v>766</v>
      </c>
      <c r="H24" s="15"/>
    </row>
    <row r="25" spans="1:8" ht="15.75" customHeight="1">
      <c r="A25" s="38" t="s">
        <v>105</v>
      </c>
      <c r="B25" s="14">
        <v>22.215126999999999</v>
      </c>
      <c r="C25" s="14">
        <v>113.099766</v>
      </c>
      <c r="D25" s="39">
        <v>44229</v>
      </c>
      <c r="E25" s="14" t="s">
        <v>40</v>
      </c>
      <c r="F25" s="14" t="s">
        <v>74</v>
      </c>
      <c r="G25" s="26" t="s">
        <v>765</v>
      </c>
      <c r="H25" s="15"/>
    </row>
    <row r="26" spans="1:8" ht="15.75" customHeight="1">
      <c r="A26" s="38" t="s">
        <v>106</v>
      </c>
      <c r="B26" s="14">
        <v>22.709022000000001</v>
      </c>
      <c r="C26" s="14">
        <v>109.805221</v>
      </c>
      <c r="D26" s="39">
        <v>44229</v>
      </c>
      <c r="E26" s="14" t="s">
        <v>40</v>
      </c>
      <c r="F26" s="14" t="s">
        <v>74</v>
      </c>
      <c r="G26" s="26" t="s">
        <v>767</v>
      </c>
      <c r="H26" s="15"/>
    </row>
    <row r="27" spans="1:8" ht="15.75" customHeight="1">
      <c r="A27" s="38" t="s">
        <v>107</v>
      </c>
      <c r="B27" s="14">
        <v>22.766407000000001</v>
      </c>
      <c r="C27" s="14">
        <v>110.420957</v>
      </c>
      <c r="D27" s="39">
        <v>44229</v>
      </c>
      <c r="E27" s="14" t="s">
        <v>40</v>
      </c>
      <c r="F27" s="14" t="s">
        <v>74</v>
      </c>
      <c r="G27" s="26" t="s">
        <v>767</v>
      </c>
      <c r="H27" s="15"/>
    </row>
    <row r="28" spans="1:8" ht="15.75" customHeight="1">
      <c r="A28" s="38" t="s">
        <v>108</v>
      </c>
      <c r="B28" s="14">
        <v>23.126318000000001</v>
      </c>
      <c r="C28" s="14">
        <v>107.657118</v>
      </c>
      <c r="D28" s="39">
        <v>44216</v>
      </c>
      <c r="E28" s="14" t="s">
        <v>40</v>
      </c>
      <c r="F28" s="14" t="s">
        <v>90</v>
      </c>
      <c r="G28" s="26" t="s">
        <v>768</v>
      </c>
      <c r="H28" s="15"/>
    </row>
    <row r="29" spans="1:8" ht="15.75" customHeight="1">
      <c r="A29" s="38" t="s">
        <v>109</v>
      </c>
      <c r="B29" s="14">
        <v>24.206132</v>
      </c>
      <c r="C29" s="14">
        <v>106.602861</v>
      </c>
      <c r="D29" s="39">
        <v>44229</v>
      </c>
      <c r="E29" s="14" t="s">
        <v>40</v>
      </c>
      <c r="F29" s="14" t="s">
        <v>90</v>
      </c>
      <c r="G29" s="26" t="s">
        <v>769</v>
      </c>
      <c r="H29" s="15"/>
    </row>
    <row r="30" spans="1:8" ht="15.75" customHeight="1">
      <c r="A30" s="38" t="s">
        <v>110</v>
      </c>
      <c r="B30" s="14">
        <v>24.268659</v>
      </c>
      <c r="C30" s="14">
        <v>113.415031</v>
      </c>
      <c r="D30" s="39">
        <v>44229</v>
      </c>
      <c r="E30" s="14" t="s">
        <v>40</v>
      </c>
      <c r="F30" s="14" t="s">
        <v>74</v>
      </c>
      <c r="G30" s="26" t="s">
        <v>770</v>
      </c>
      <c r="H30" s="15"/>
    </row>
    <row r="31" spans="1:8" ht="15.75" customHeight="1">
      <c r="A31" s="38" t="s">
        <v>111</v>
      </c>
      <c r="B31" s="14">
        <v>25.456230000000001</v>
      </c>
      <c r="C31" s="14">
        <v>114.889669</v>
      </c>
      <c r="D31" s="39">
        <v>44229</v>
      </c>
      <c r="E31" s="14" t="s">
        <v>7</v>
      </c>
      <c r="F31" s="14" t="s">
        <v>74</v>
      </c>
      <c r="G31" s="26" t="s">
        <v>771</v>
      </c>
      <c r="H31" s="15"/>
    </row>
    <row r="32" spans="1:8" ht="15.75" customHeight="1">
      <c r="A32" s="38" t="s">
        <v>112</v>
      </c>
      <c r="B32" s="14">
        <v>25.636225</v>
      </c>
      <c r="C32" s="14">
        <v>110.658047</v>
      </c>
      <c r="D32" s="39">
        <v>44229</v>
      </c>
      <c r="E32" s="14" t="s">
        <v>62</v>
      </c>
      <c r="F32" s="14" t="s">
        <v>74</v>
      </c>
      <c r="G32" s="26" t="s">
        <v>772</v>
      </c>
      <c r="H32" s="15"/>
    </row>
    <row r="33" spans="1:8" ht="15.75" customHeight="1">
      <c r="A33" s="38" t="s">
        <v>113</v>
      </c>
      <c r="B33" s="14">
        <v>27.673946999999998</v>
      </c>
      <c r="C33" s="14">
        <v>111.866676</v>
      </c>
      <c r="D33" s="39">
        <v>44234</v>
      </c>
      <c r="E33" s="14" t="s">
        <v>51</v>
      </c>
      <c r="F33" s="14" t="s">
        <v>74</v>
      </c>
      <c r="G33" s="38" t="s">
        <v>448</v>
      </c>
      <c r="H33" s="15"/>
    </row>
    <row r="34" spans="1:8" ht="15.75" customHeight="1">
      <c r="A34" s="38" t="s">
        <v>114</v>
      </c>
      <c r="B34" s="14">
        <v>27.834026999999999</v>
      </c>
      <c r="C34" s="14">
        <v>111.172324</v>
      </c>
      <c r="D34" s="39">
        <v>44234</v>
      </c>
      <c r="E34" s="14" t="s">
        <v>51</v>
      </c>
      <c r="F34" s="14" t="s">
        <v>74</v>
      </c>
      <c r="G34" s="38" t="s">
        <v>649</v>
      </c>
      <c r="H34" s="15"/>
    </row>
    <row r="35" spans="1:8" ht="15.75" customHeight="1">
      <c r="A35" s="38" t="s">
        <v>115</v>
      </c>
      <c r="B35" s="14">
        <v>27.859691000000002</v>
      </c>
      <c r="C35" s="14">
        <v>114.74761100000001</v>
      </c>
      <c r="D35" s="39">
        <v>44234</v>
      </c>
      <c r="E35" s="14" t="s">
        <v>51</v>
      </c>
      <c r="F35" s="14" t="s">
        <v>74</v>
      </c>
      <c r="G35" s="38" t="s">
        <v>448</v>
      </c>
      <c r="H35" s="15"/>
    </row>
    <row r="36" spans="1:8" ht="15.75" customHeight="1">
      <c r="A36" s="38" t="s">
        <v>116</v>
      </c>
      <c r="B36" s="14">
        <v>28.161762</v>
      </c>
      <c r="C36" s="14">
        <v>121.095623</v>
      </c>
      <c r="D36" s="39">
        <v>44221</v>
      </c>
      <c r="E36" s="14" t="s">
        <v>18</v>
      </c>
      <c r="F36" s="14" t="s">
        <v>100</v>
      </c>
      <c r="G36" s="26" t="s">
        <v>763</v>
      </c>
      <c r="H36" s="15"/>
    </row>
    <row r="37" spans="1:8" ht="15.75" customHeight="1">
      <c r="A37" s="38" t="s">
        <v>117</v>
      </c>
      <c r="B37" s="14">
        <v>28.216826000000001</v>
      </c>
      <c r="C37" s="14">
        <v>111.66077199999999</v>
      </c>
      <c r="D37" s="39">
        <v>44221</v>
      </c>
      <c r="E37" s="14" t="s">
        <v>10</v>
      </c>
      <c r="F37" s="14" t="s">
        <v>90</v>
      </c>
      <c r="G37" s="26" t="s">
        <v>773</v>
      </c>
      <c r="H37" s="15"/>
    </row>
    <row r="38" spans="1:8" ht="15.75" customHeight="1">
      <c r="A38" s="38" t="s">
        <v>118</v>
      </c>
      <c r="B38" s="14">
        <v>28.301628000000001</v>
      </c>
      <c r="C38" s="14">
        <v>116.445885</v>
      </c>
      <c r="D38" s="39">
        <v>44229</v>
      </c>
      <c r="E38" s="14" t="s">
        <v>42</v>
      </c>
      <c r="F38" s="14" t="s">
        <v>74</v>
      </c>
      <c r="G38" s="26" t="s">
        <v>774</v>
      </c>
      <c r="H38" s="15"/>
    </row>
    <row r="39" spans="1:8" ht="15.75" customHeight="1">
      <c r="A39" s="38" t="s">
        <v>119</v>
      </c>
      <c r="B39" s="14">
        <v>28.492576</v>
      </c>
      <c r="C39" s="14">
        <v>115.951121</v>
      </c>
      <c r="D39" s="39">
        <v>44217</v>
      </c>
      <c r="E39" s="14" t="s">
        <v>12</v>
      </c>
      <c r="F39" s="14" t="s">
        <v>74</v>
      </c>
      <c r="G39" s="26" t="s">
        <v>775</v>
      </c>
      <c r="H39" s="15"/>
    </row>
    <row r="40" spans="1:8" ht="15.75" customHeight="1">
      <c r="A40" s="38" t="s">
        <v>120</v>
      </c>
      <c r="B40" s="14">
        <v>28.833796</v>
      </c>
      <c r="C40" s="14">
        <v>115.958428</v>
      </c>
      <c r="D40" s="39">
        <v>44217</v>
      </c>
      <c r="E40" s="14" t="s">
        <v>12</v>
      </c>
      <c r="F40" s="14" t="s">
        <v>74</v>
      </c>
      <c r="G40" s="26" t="s">
        <v>775</v>
      </c>
      <c r="H40" s="15"/>
    </row>
    <row r="41" spans="1:8" ht="15.75" customHeight="1">
      <c r="A41" s="38" t="s">
        <v>121</v>
      </c>
      <c r="B41" s="14">
        <v>29.334240000000001</v>
      </c>
      <c r="C41" s="14">
        <v>119.05024400000001</v>
      </c>
      <c r="D41" s="39">
        <v>44217</v>
      </c>
      <c r="E41" s="14" t="s">
        <v>12</v>
      </c>
      <c r="F41" s="14" t="s">
        <v>74</v>
      </c>
      <c r="G41" s="57" t="s">
        <v>776</v>
      </c>
      <c r="H41" s="15"/>
    </row>
    <row r="42" spans="1:8" ht="15.75" customHeight="1">
      <c r="A42" s="38" t="s">
        <v>122</v>
      </c>
      <c r="B42" s="14">
        <v>29.489809999999999</v>
      </c>
      <c r="C42" s="14">
        <v>121.504058</v>
      </c>
      <c r="D42" s="39">
        <v>44229</v>
      </c>
      <c r="E42" s="14" t="s">
        <v>42</v>
      </c>
      <c r="F42" s="14" t="s">
        <v>74</v>
      </c>
      <c r="G42" s="26" t="s">
        <v>774</v>
      </c>
      <c r="H42" s="15"/>
    </row>
    <row r="43" spans="1:8" ht="15.75" customHeight="1">
      <c r="A43" s="38" t="s">
        <v>123</v>
      </c>
      <c r="B43" s="14">
        <v>29.50057</v>
      </c>
      <c r="C43" s="14">
        <v>121.65259500000001</v>
      </c>
      <c r="D43" s="39">
        <v>44229</v>
      </c>
      <c r="E43" s="14" t="s">
        <v>42</v>
      </c>
      <c r="F43" s="14" t="s">
        <v>74</v>
      </c>
      <c r="G43" s="26" t="s">
        <v>774</v>
      </c>
      <c r="H43" s="15"/>
    </row>
    <row r="44" spans="1:8" ht="15.75" customHeight="1">
      <c r="A44" s="38" t="s">
        <v>124</v>
      </c>
      <c r="B44" s="14">
        <v>29.605146000000001</v>
      </c>
      <c r="C44" s="14">
        <v>116.124686</v>
      </c>
      <c r="D44" s="39">
        <v>44229</v>
      </c>
      <c r="E44" s="14" t="s">
        <v>42</v>
      </c>
      <c r="F44" s="14" t="s">
        <v>74</v>
      </c>
      <c r="G44" s="26" t="s">
        <v>774</v>
      </c>
      <c r="H44" s="15"/>
    </row>
    <row r="45" spans="1:8" ht="15.75" customHeight="1">
      <c r="A45" s="38" t="s">
        <v>125</v>
      </c>
      <c r="B45" s="14">
        <v>29.907603999999999</v>
      </c>
      <c r="C45" s="14">
        <v>118.47323400000001</v>
      </c>
      <c r="D45" s="39">
        <v>44229</v>
      </c>
      <c r="E45" s="14" t="s">
        <v>42</v>
      </c>
      <c r="F45" s="14" t="s">
        <v>74</v>
      </c>
      <c r="G45" s="26" t="s">
        <v>774</v>
      </c>
      <c r="H45" s="15"/>
    </row>
    <row r="46" spans="1:8" ht="15.75" customHeight="1">
      <c r="A46" s="38" t="s">
        <v>126</v>
      </c>
      <c r="B46" s="14">
        <v>29.931804</v>
      </c>
      <c r="C46" s="14">
        <v>121.855355</v>
      </c>
      <c r="D46" s="39">
        <v>44229</v>
      </c>
      <c r="E46" s="14" t="s">
        <v>42</v>
      </c>
      <c r="F46" s="14" t="s">
        <v>74</v>
      </c>
      <c r="G46" s="26" t="s">
        <v>774</v>
      </c>
      <c r="H46" s="15"/>
    </row>
    <row r="47" spans="1:8" ht="15.75" customHeight="1">
      <c r="A47" s="38" t="s">
        <v>127</v>
      </c>
      <c r="B47" s="14">
        <v>30.010728</v>
      </c>
      <c r="C47" s="14">
        <v>120.804755</v>
      </c>
      <c r="D47" s="39">
        <v>44217</v>
      </c>
      <c r="E47" s="14" t="s">
        <v>12</v>
      </c>
      <c r="F47" s="14" t="s">
        <v>74</v>
      </c>
      <c r="G47" s="26" t="s">
        <v>473</v>
      </c>
      <c r="H47" s="15"/>
    </row>
    <row r="48" spans="1:8" ht="15.75" customHeight="1">
      <c r="A48" s="38" t="s">
        <v>128</v>
      </c>
      <c r="B48" s="14">
        <v>31.355912</v>
      </c>
      <c r="C48" s="14">
        <v>121.51706799999999</v>
      </c>
      <c r="D48" s="39">
        <v>44233</v>
      </c>
      <c r="E48" s="14" t="s">
        <v>46</v>
      </c>
      <c r="F48" s="14" t="s">
        <v>74</v>
      </c>
      <c r="G48" s="38" t="s">
        <v>478</v>
      </c>
      <c r="H48" s="15"/>
    </row>
    <row r="49" spans="1:8" ht="15.75" customHeight="1">
      <c r="A49" s="38" t="s">
        <v>129</v>
      </c>
      <c r="B49" s="14">
        <v>31.479261000000001</v>
      </c>
      <c r="C49" s="14">
        <v>121.213155</v>
      </c>
      <c r="D49" s="39">
        <v>44229</v>
      </c>
      <c r="E49" s="14" t="s">
        <v>42</v>
      </c>
      <c r="F49" s="14" t="s">
        <v>74</v>
      </c>
      <c r="G49" s="26" t="s">
        <v>777</v>
      </c>
      <c r="H49" s="15"/>
    </row>
    <row r="50" spans="1:8" ht="15.75" customHeight="1">
      <c r="A50" s="38" t="s">
        <v>130</v>
      </c>
      <c r="B50" s="14">
        <v>31.748598999999999</v>
      </c>
      <c r="C50" s="14">
        <v>116.33138599999999</v>
      </c>
      <c r="D50" s="39">
        <v>44229</v>
      </c>
      <c r="E50" s="14" t="s">
        <v>42</v>
      </c>
      <c r="F50" s="14" t="s">
        <v>74</v>
      </c>
      <c r="G50" s="26" t="s">
        <v>777</v>
      </c>
      <c r="H50" s="15"/>
    </row>
    <row r="51" spans="1:8" ht="15.75" customHeight="1">
      <c r="A51" s="38" t="s">
        <v>131</v>
      </c>
      <c r="B51" s="14">
        <v>31.767859999999999</v>
      </c>
      <c r="C51" s="14">
        <v>118.491851</v>
      </c>
      <c r="D51" s="39">
        <v>44233</v>
      </c>
      <c r="E51" s="14" t="s">
        <v>46</v>
      </c>
      <c r="F51" s="14" t="s">
        <v>74</v>
      </c>
      <c r="G51" s="38" t="s">
        <v>478</v>
      </c>
      <c r="H51" s="15"/>
    </row>
    <row r="52" spans="1:8" ht="15.75" customHeight="1">
      <c r="A52" s="38" t="s">
        <v>132</v>
      </c>
      <c r="B52" s="14">
        <v>31.789149999999999</v>
      </c>
      <c r="C52" s="14">
        <v>121.10200500000001</v>
      </c>
      <c r="D52" s="39">
        <v>44217</v>
      </c>
      <c r="E52" s="14" t="s">
        <v>42</v>
      </c>
      <c r="F52" s="14" t="s">
        <v>74</v>
      </c>
      <c r="G52" s="26" t="s">
        <v>473</v>
      </c>
      <c r="H52" s="15"/>
    </row>
    <row r="53" spans="1:8" ht="15.75" customHeight="1">
      <c r="A53" s="38" t="s">
        <v>133</v>
      </c>
      <c r="B53" s="14">
        <v>32.004975000000002</v>
      </c>
      <c r="C53" s="14">
        <v>117.248183</v>
      </c>
      <c r="D53" s="39">
        <v>44217</v>
      </c>
      <c r="E53" s="14" t="s">
        <v>12</v>
      </c>
      <c r="F53" s="14" t="s">
        <v>74</v>
      </c>
      <c r="G53" s="26" t="s">
        <v>473</v>
      </c>
      <c r="H53" s="15"/>
    </row>
    <row r="54" spans="1:8" ht="15.75" customHeight="1">
      <c r="A54" s="38" t="s">
        <v>134</v>
      </c>
      <c r="B54" s="14">
        <v>32.317452000000003</v>
      </c>
      <c r="C54" s="14">
        <v>119.82548300000001</v>
      </c>
      <c r="D54" s="39">
        <v>44217</v>
      </c>
      <c r="E54" s="14" t="s">
        <v>12</v>
      </c>
      <c r="F54" s="14" t="s">
        <v>74</v>
      </c>
      <c r="G54" s="26" t="s">
        <v>473</v>
      </c>
      <c r="H54" s="15"/>
    </row>
    <row r="55" spans="1:8" ht="15.75" customHeight="1">
      <c r="A55" s="38" t="s">
        <v>135</v>
      </c>
      <c r="B55" s="14">
        <v>32.695577</v>
      </c>
      <c r="C55" s="14">
        <v>116.74814600000001</v>
      </c>
      <c r="D55" s="39">
        <v>44217</v>
      </c>
      <c r="E55" s="14" t="s">
        <v>12</v>
      </c>
      <c r="F55" s="14" t="s">
        <v>74</v>
      </c>
      <c r="G55" s="26" t="s">
        <v>473</v>
      </c>
      <c r="H55" s="15"/>
    </row>
    <row r="56" spans="1:8" ht="15.75" customHeight="1">
      <c r="A56" s="38" t="s">
        <v>136</v>
      </c>
      <c r="B56" s="14">
        <v>32.923637999999997</v>
      </c>
      <c r="C56" s="14">
        <v>117.439757</v>
      </c>
      <c r="D56" s="39">
        <v>44217</v>
      </c>
      <c r="E56" s="14" t="s">
        <v>42</v>
      </c>
      <c r="F56" s="14" t="s">
        <v>74</v>
      </c>
      <c r="G56" s="26" t="s">
        <v>473</v>
      </c>
      <c r="H56" s="15"/>
    </row>
    <row r="57" spans="1:8" ht="15.75" customHeight="1">
      <c r="A57" s="38" t="s">
        <v>137</v>
      </c>
      <c r="B57" s="14">
        <v>33.417668999999997</v>
      </c>
      <c r="C57" s="14">
        <v>119.04240799999999</v>
      </c>
      <c r="D57" s="44">
        <v>44244</v>
      </c>
      <c r="E57" s="45" t="s">
        <v>46</v>
      </c>
      <c r="F57" s="14" t="s">
        <v>74</v>
      </c>
      <c r="G57" s="26" t="s">
        <v>478</v>
      </c>
      <c r="H57" s="15"/>
    </row>
    <row r="58" spans="1:8" ht="15.75" customHeight="1">
      <c r="A58" s="38" t="s">
        <v>138</v>
      </c>
      <c r="B58" s="14">
        <v>33.596742999999996</v>
      </c>
      <c r="C58" s="14">
        <v>118.966544</v>
      </c>
      <c r="D58" s="39">
        <v>44230</v>
      </c>
      <c r="E58" s="14" t="s">
        <v>42</v>
      </c>
      <c r="F58" s="14" t="s">
        <v>74</v>
      </c>
      <c r="G58" s="26" t="s">
        <v>778</v>
      </c>
      <c r="H58" s="15"/>
    </row>
    <row r="59" spans="1:8" ht="15.75" customHeight="1">
      <c r="A59" s="38" t="s">
        <v>139</v>
      </c>
      <c r="B59" s="14">
        <v>35.614648000000003</v>
      </c>
      <c r="C59" s="14">
        <v>117.44290700000001</v>
      </c>
      <c r="D59" s="39">
        <v>44221</v>
      </c>
      <c r="E59" s="14" t="s">
        <v>62</v>
      </c>
      <c r="F59" s="14" t="s">
        <v>74</v>
      </c>
      <c r="G59" s="26" t="s">
        <v>535</v>
      </c>
      <c r="H59" s="15"/>
    </row>
    <row r="60" spans="1:8" ht="15.75" customHeight="1">
      <c r="A60" s="38" t="s">
        <v>140</v>
      </c>
      <c r="B60" s="14">
        <v>28.618065999999999</v>
      </c>
      <c r="C60" s="14">
        <v>115.96410899999999</v>
      </c>
      <c r="D60" s="39">
        <v>44230</v>
      </c>
      <c r="E60" s="14" t="s">
        <v>42</v>
      </c>
      <c r="F60" s="14" t="s">
        <v>100</v>
      </c>
      <c r="G60" s="26" t="s">
        <v>779</v>
      </c>
      <c r="H60" s="15"/>
    </row>
    <row r="61" spans="1:8" ht="15.75" customHeight="1">
      <c r="A61" s="38" t="s">
        <v>141</v>
      </c>
      <c r="B61" s="14">
        <v>29.810669000000001</v>
      </c>
      <c r="C61" s="14">
        <v>115.58005199999999</v>
      </c>
      <c r="D61" s="39">
        <v>44218</v>
      </c>
      <c r="E61" s="14" t="s">
        <v>42</v>
      </c>
      <c r="F61" s="14" t="s">
        <v>90</v>
      </c>
      <c r="G61" s="26" t="s">
        <v>780</v>
      </c>
      <c r="H61" s="15" t="s">
        <v>781</v>
      </c>
    </row>
    <row r="62" spans="1:8" ht="15.75" customHeight="1">
      <c r="A62" s="38" t="s">
        <v>142</v>
      </c>
      <c r="B62" s="14">
        <v>29.917936000000001</v>
      </c>
      <c r="C62" s="14">
        <v>115.42094899999999</v>
      </c>
      <c r="D62" s="39">
        <v>44217</v>
      </c>
      <c r="E62" s="14" t="s">
        <v>40</v>
      </c>
      <c r="F62" s="14" t="s">
        <v>74</v>
      </c>
      <c r="G62" s="26" t="s">
        <v>782</v>
      </c>
      <c r="H62" s="15"/>
    </row>
    <row r="63" spans="1:8" ht="15.75" customHeight="1">
      <c r="A63" s="38" t="s">
        <v>143</v>
      </c>
      <c r="B63" s="14">
        <v>30.273755999999999</v>
      </c>
      <c r="C63" s="14">
        <v>114.32872999999999</v>
      </c>
      <c r="D63" s="39">
        <v>44217</v>
      </c>
      <c r="E63" s="14" t="s">
        <v>40</v>
      </c>
      <c r="F63" s="14" t="s">
        <v>74</v>
      </c>
      <c r="G63" s="26" t="s">
        <v>783</v>
      </c>
      <c r="H63" s="15"/>
    </row>
    <row r="64" spans="1:8" ht="15.75" customHeight="1">
      <c r="A64" s="38" t="s">
        <v>144</v>
      </c>
      <c r="B64" s="14">
        <v>30.602160000000001</v>
      </c>
      <c r="C64" s="14">
        <v>114.138749</v>
      </c>
      <c r="D64" s="39">
        <v>44233</v>
      </c>
      <c r="E64" s="14" t="s">
        <v>46</v>
      </c>
      <c r="F64" s="14" t="s">
        <v>74</v>
      </c>
      <c r="G64" s="38" t="s">
        <v>478</v>
      </c>
      <c r="H64" s="15"/>
    </row>
    <row r="65" spans="1:8" ht="15.75" customHeight="1">
      <c r="A65" s="38" t="s">
        <v>145</v>
      </c>
      <c r="B65" s="14">
        <v>30.976399000000001</v>
      </c>
      <c r="C65" s="14">
        <v>103.90838100000001</v>
      </c>
      <c r="D65" s="39">
        <v>44222</v>
      </c>
      <c r="E65" s="14" t="s">
        <v>40</v>
      </c>
      <c r="F65" s="14" t="s">
        <v>74</v>
      </c>
      <c r="G65" s="26" t="s">
        <v>784</v>
      </c>
      <c r="H65" s="63" t="s">
        <v>785</v>
      </c>
    </row>
    <row r="66" spans="1:8" ht="15.75" customHeight="1">
      <c r="A66" s="38" t="s">
        <v>146</v>
      </c>
      <c r="B66" s="14">
        <v>32.268447999999999</v>
      </c>
      <c r="C66" s="14">
        <v>119.41129100000001</v>
      </c>
      <c r="D66" s="39">
        <v>44217</v>
      </c>
      <c r="E66" s="14" t="s">
        <v>40</v>
      </c>
      <c r="F66" s="14" t="s">
        <v>74</v>
      </c>
      <c r="G66" s="26" t="s">
        <v>786</v>
      </c>
      <c r="H66" s="15"/>
    </row>
    <row r="67" spans="1:8" ht="15.75" customHeight="1">
      <c r="A67" s="38" t="s">
        <v>147</v>
      </c>
      <c r="B67" s="14">
        <v>19.235544000000001</v>
      </c>
      <c r="C67" s="14">
        <v>108.999663</v>
      </c>
      <c r="D67" s="39">
        <v>44217</v>
      </c>
      <c r="E67" s="14" t="s">
        <v>40</v>
      </c>
      <c r="F67" s="14" t="s">
        <v>90</v>
      </c>
      <c r="G67" s="26" t="s">
        <v>787</v>
      </c>
      <c r="H67" s="15"/>
    </row>
    <row r="68" spans="1:8" ht="15.75" customHeight="1">
      <c r="A68" s="38" t="s">
        <v>148</v>
      </c>
      <c r="B68" s="14">
        <v>22.742819000000001</v>
      </c>
      <c r="C68" s="14">
        <v>111.732139</v>
      </c>
      <c r="D68" s="39">
        <v>44217</v>
      </c>
      <c r="E68" s="14" t="s">
        <v>40</v>
      </c>
      <c r="F68" s="14" t="s">
        <v>74</v>
      </c>
      <c r="G68" s="26" t="s">
        <v>788</v>
      </c>
      <c r="H68" s="15"/>
    </row>
    <row r="69" spans="1:8" ht="15.75" customHeight="1">
      <c r="A69" s="38" t="s">
        <v>149</v>
      </c>
      <c r="B69" s="14">
        <v>23.053386</v>
      </c>
      <c r="C69" s="14">
        <v>111.998378</v>
      </c>
      <c r="D69" s="39">
        <v>44217</v>
      </c>
      <c r="E69" s="14" t="s">
        <v>40</v>
      </c>
      <c r="F69" s="14" t="s">
        <v>74</v>
      </c>
      <c r="G69" s="26" t="s">
        <v>657</v>
      </c>
      <c r="H69" s="15"/>
    </row>
    <row r="70" spans="1:8" ht="15.75" customHeight="1">
      <c r="A70" s="38" t="s">
        <v>150</v>
      </c>
      <c r="B70" s="14">
        <v>25.751919000000001</v>
      </c>
      <c r="C70" s="14">
        <v>112.774096</v>
      </c>
      <c r="D70" s="39">
        <v>44217</v>
      </c>
      <c r="E70" s="14" t="s">
        <v>40</v>
      </c>
      <c r="F70" s="14" t="s">
        <v>74</v>
      </c>
      <c r="G70" s="26" t="s">
        <v>786</v>
      </c>
      <c r="H70" s="15"/>
    </row>
    <row r="71" spans="1:8" ht="15.75" customHeight="1">
      <c r="A71" s="38" t="s">
        <v>151</v>
      </c>
      <c r="B71" s="14">
        <v>25.844446000000001</v>
      </c>
      <c r="C71" s="14">
        <v>115.865441</v>
      </c>
      <c r="D71" s="39">
        <v>44217</v>
      </c>
      <c r="E71" s="14" t="s">
        <v>40</v>
      </c>
      <c r="F71" s="14" t="s">
        <v>74</v>
      </c>
      <c r="G71" s="26" t="s">
        <v>788</v>
      </c>
      <c r="H71" s="15"/>
    </row>
    <row r="72" spans="1:8" ht="15.75" customHeight="1">
      <c r="A72" s="38" t="s">
        <v>152</v>
      </c>
      <c r="B72" s="14">
        <v>25.959229000000001</v>
      </c>
      <c r="C72" s="14">
        <v>113.238784</v>
      </c>
      <c r="D72" s="39">
        <v>44217</v>
      </c>
      <c r="E72" s="14" t="s">
        <v>40</v>
      </c>
      <c r="F72" s="14" t="s">
        <v>74</v>
      </c>
      <c r="G72" s="26" t="s">
        <v>789</v>
      </c>
      <c r="H72" s="15"/>
    </row>
    <row r="73" spans="1:8" ht="15.75" customHeight="1">
      <c r="A73" s="38" t="s">
        <v>153</v>
      </c>
      <c r="B73" s="14">
        <v>26.340873999999999</v>
      </c>
      <c r="C73" s="14">
        <v>112.811689</v>
      </c>
      <c r="D73" s="39">
        <v>44217</v>
      </c>
      <c r="E73" s="14" t="s">
        <v>40</v>
      </c>
      <c r="F73" s="14" t="s">
        <v>74</v>
      </c>
      <c r="G73" s="26" t="s">
        <v>789</v>
      </c>
      <c r="H73" s="15"/>
    </row>
    <row r="74" spans="1:8" ht="15.75" customHeight="1">
      <c r="A74" s="38" t="s">
        <v>154</v>
      </c>
      <c r="B74" s="14">
        <v>27.697284</v>
      </c>
      <c r="C74" s="14">
        <v>113.825503</v>
      </c>
      <c r="D74" s="39">
        <v>44217</v>
      </c>
      <c r="E74" s="14" t="s">
        <v>40</v>
      </c>
      <c r="F74" s="14" t="s">
        <v>74</v>
      </c>
      <c r="G74" s="26" t="s">
        <v>789</v>
      </c>
      <c r="H74" s="15"/>
    </row>
    <row r="75" spans="1:8" ht="15.75" customHeight="1">
      <c r="A75" s="38" t="s">
        <v>155</v>
      </c>
      <c r="B75" s="14">
        <v>27.963996999999999</v>
      </c>
      <c r="C75" s="14">
        <v>113.216266</v>
      </c>
      <c r="D75" s="39">
        <v>44217</v>
      </c>
      <c r="E75" s="14" t="s">
        <v>40</v>
      </c>
      <c r="F75" s="14" t="s">
        <v>74</v>
      </c>
      <c r="G75" s="26" t="s">
        <v>657</v>
      </c>
      <c r="H75" s="15"/>
    </row>
    <row r="76" spans="1:8" ht="15.75" customHeight="1">
      <c r="A76" s="38" t="s">
        <v>156</v>
      </c>
      <c r="B76" s="14">
        <v>27.983792999999999</v>
      </c>
      <c r="C76" s="14">
        <v>112.84705599999999</v>
      </c>
      <c r="D76" s="39">
        <v>44217</v>
      </c>
      <c r="E76" s="14" t="s">
        <v>40</v>
      </c>
      <c r="F76" s="14" t="s">
        <v>74</v>
      </c>
      <c r="G76" s="26" t="s">
        <v>657</v>
      </c>
      <c r="H76" s="15"/>
    </row>
    <row r="77" spans="1:8" ht="15.75" customHeight="1">
      <c r="A77" s="38" t="s">
        <v>157</v>
      </c>
      <c r="B77" s="14">
        <v>28.264659000000002</v>
      </c>
      <c r="C77" s="14">
        <v>117.14525500000001</v>
      </c>
      <c r="D77" s="39">
        <v>44217</v>
      </c>
      <c r="E77" s="14" t="s">
        <v>40</v>
      </c>
      <c r="F77" s="14" t="s">
        <v>74</v>
      </c>
      <c r="G77" s="26" t="s">
        <v>786</v>
      </c>
      <c r="H77" s="15"/>
    </row>
    <row r="78" spans="1:8" ht="15.75" customHeight="1">
      <c r="A78" s="13" t="s">
        <v>158</v>
      </c>
      <c r="B78" s="14">
        <v>28.941969</v>
      </c>
      <c r="C78" s="14">
        <v>118.49198199999999</v>
      </c>
      <c r="D78" s="39">
        <v>44222</v>
      </c>
      <c r="E78" s="14" t="s">
        <v>55</v>
      </c>
      <c r="F78" s="14" t="s">
        <v>74</v>
      </c>
      <c r="G78" s="27" t="s">
        <v>634</v>
      </c>
      <c r="H78" s="63" t="s">
        <v>790</v>
      </c>
    </row>
    <row r="79" spans="1:8" ht="15.75" customHeight="1">
      <c r="A79" s="38" t="s">
        <v>159</v>
      </c>
      <c r="B79" s="14">
        <v>29.311703000000001</v>
      </c>
      <c r="C79" s="14">
        <v>111.315189</v>
      </c>
      <c r="D79" s="39">
        <v>44217</v>
      </c>
      <c r="E79" s="14" t="s">
        <v>40</v>
      </c>
      <c r="F79" s="14" t="s">
        <v>74</v>
      </c>
      <c r="G79" s="26" t="s">
        <v>657</v>
      </c>
      <c r="H79" s="15"/>
    </row>
    <row r="80" spans="1:8" ht="15.75" customHeight="1">
      <c r="A80" s="38" t="s">
        <v>160</v>
      </c>
      <c r="B80" s="14">
        <v>29.679576000000001</v>
      </c>
      <c r="C80" s="14">
        <v>118.237402</v>
      </c>
      <c r="D80" s="39">
        <v>44217</v>
      </c>
      <c r="E80" s="14" t="s">
        <v>40</v>
      </c>
      <c r="F80" s="14" t="s">
        <v>74</v>
      </c>
      <c r="G80" s="26" t="s">
        <v>786</v>
      </c>
      <c r="H80" s="15"/>
    </row>
    <row r="81" spans="1:8" ht="15.75" customHeight="1">
      <c r="A81" s="38" t="s">
        <v>161</v>
      </c>
      <c r="B81" s="14">
        <v>29.814858000000001</v>
      </c>
      <c r="C81" s="14">
        <v>120.347015</v>
      </c>
      <c r="D81" s="39">
        <v>44217</v>
      </c>
      <c r="E81" s="14" t="s">
        <v>40</v>
      </c>
      <c r="F81" s="14" t="s">
        <v>74</v>
      </c>
      <c r="G81" s="26" t="s">
        <v>786</v>
      </c>
      <c r="H81" s="15"/>
    </row>
    <row r="82" spans="1:8" ht="15.75" customHeight="1">
      <c r="A82" s="38" t="s">
        <v>162</v>
      </c>
      <c r="B82" s="14">
        <v>29.827321000000001</v>
      </c>
      <c r="C82" s="14">
        <v>119.686369</v>
      </c>
      <c r="D82" s="39">
        <v>44217</v>
      </c>
      <c r="E82" s="14" t="s">
        <v>12</v>
      </c>
      <c r="F82" s="14" t="s">
        <v>74</v>
      </c>
      <c r="G82" s="26" t="s">
        <v>791</v>
      </c>
      <c r="H82" s="15"/>
    </row>
    <row r="83" spans="1:8" ht="15.75" customHeight="1">
      <c r="A83" s="38" t="s">
        <v>163</v>
      </c>
      <c r="B83" s="14">
        <v>29.875153000000001</v>
      </c>
      <c r="C83" s="14">
        <v>119.742454</v>
      </c>
      <c r="D83" s="39">
        <v>44218</v>
      </c>
      <c r="E83" s="14" t="s">
        <v>55</v>
      </c>
      <c r="F83" s="14" t="s">
        <v>74</v>
      </c>
      <c r="G83" s="51" t="s">
        <v>623</v>
      </c>
      <c r="H83" s="15"/>
    </row>
    <row r="84" spans="1:8" ht="15.75" customHeight="1">
      <c r="A84" s="38" t="s">
        <v>164</v>
      </c>
      <c r="B84" s="14">
        <v>30.148734000000001</v>
      </c>
      <c r="C84" s="14">
        <v>121.214294</v>
      </c>
      <c r="D84" s="39">
        <v>44218</v>
      </c>
      <c r="E84" s="14" t="s">
        <v>42</v>
      </c>
      <c r="F84" s="14" t="s">
        <v>74</v>
      </c>
      <c r="G84" s="26" t="s">
        <v>535</v>
      </c>
      <c r="H84" s="15" t="s">
        <v>792</v>
      </c>
    </row>
    <row r="85" spans="1:8" ht="15.75" customHeight="1">
      <c r="A85" s="38" t="s">
        <v>165</v>
      </c>
      <c r="B85" s="14">
        <v>30.559767999999998</v>
      </c>
      <c r="C85" s="14">
        <v>120.09114</v>
      </c>
      <c r="D85" s="39">
        <v>44218</v>
      </c>
      <c r="E85" s="14" t="s">
        <v>55</v>
      </c>
      <c r="F85" s="14" t="s">
        <v>74</v>
      </c>
      <c r="G85" s="51" t="s">
        <v>623</v>
      </c>
      <c r="H85" s="15"/>
    </row>
    <row r="86" spans="1:8" ht="15.75" customHeight="1">
      <c r="A86" s="38" t="s">
        <v>166</v>
      </c>
      <c r="B86" s="14">
        <v>30.581060999999998</v>
      </c>
      <c r="C86" s="14">
        <v>120.189699</v>
      </c>
      <c r="D86" s="39">
        <v>44218</v>
      </c>
      <c r="E86" s="14" t="s">
        <v>42</v>
      </c>
      <c r="F86" s="14" t="s">
        <v>74</v>
      </c>
      <c r="G86" s="26" t="s">
        <v>715</v>
      </c>
      <c r="H86" s="15"/>
    </row>
    <row r="87" spans="1:8" ht="15.75" customHeight="1">
      <c r="A87" s="38" t="s">
        <v>167</v>
      </c>
      <c r="B87" s="14">
        <v>30.633486999999999</v>
      </c>
      <c r="C87" s="14">
        <v>120.234028</v>
      </c>
      <c r="D87" s="39">
        <v>44218</v>
      </c>
      <c r="E87" s="14" t="s">
        <v>42</v>
      </c>
      <c r="F87" s="14" t="s">
        <v>74</v>
      </c>
      <c r="G87" s="26" t="s">
        <v>715</v>
      </c>
      <c r="H87" s="15"/>
    </row>
    <row r="88" spans="1:8" ht="15.75" customHeight="1">
      <c r="A88" s="38" t="s">
        <v>168</v>
      </c>
      <c r="B88" s="14">
        <v>30.648885</v>
      </c>
      <c r="C88" s="14">
        <v>120.366445</v>
      </c>
      <c r="D88" s="39">
        <v>44218</v>
      </c>
      <c r="E88" s="14" t="s">
        <v>42</v>
      </c>
      <c r="F88" s="14" t="s">
        <v>74</v>
      </c>
      <c r="G88" s="26" t="s">
        <v>535</v>
      </c>
      <c r="H88" s="15"/>
    </row>
    <row r="89" spans="1:8" ht="15.75" customHeight="1">
      <c r="A89" s="38" t="s">
        <v>169</v>
      </c>
      <c r="B89" s="14">
        <v>30.971</v>
      </c>
      <c r="C89" s="14">
        <v>120.77461700000001</v>
      </c>
      <c r="D89" s="39">
        <v>44218</v>
      </c>
      <c r="E89" s="14" t="s">
        <v>42</v>
      </c>
      <c r="F89" s="14" t="s">
        <v>74</v>
      </c>
      <c r="G89" s="26" t="s">
        <v>715</v>
      </c>
      <c r="H89" s="15"/>
    </row>
    <row r="90" spans="1:8" ht="15.75" customHeight="1">
      <c r="A90" s="38" t="s">
        <v>170</v>
      </c>
      <c r="B90" s="14">
        <v>31.091000999999999</v>
      </c>
      <c r="C90" s="14">
        <v>119.68622000000001</v>
      </c>
      <c r="D90" s="39">
        <v>44218</v>
      </c>
      <c r="E90" s="14" t="s">
        <v>42</v>
      </c>
      <c r="F90" s="14" t="s">
        <v>74</v>
      </c>
      <c r="G90" s="26" t="s">
        <v>793</v>
      </c>
      <c r="H90" s="15" t="s">
        <v>794</v>
      </c>
    </row>
    <row r="91" spans="1:8" ht="15.75" customHeight="1">
      <c r="A91" s="38" t="s">
        <v>171</v>
      </c>
      <c r="B91" s="14">
        <v>31.109304000000002</v>
      </c>
      <c r="C91" s="14">
        <v>119.721986</v>
      </c>
      <c r="D91" s="39">
        <v>44218</v>
      </c>
      <c r="E91" s="14" t="s">
        <v>42</v>
      </c>
      <c r="F91" s="14" t="s">
        <v>74</v>
      </c>
      <c r="G91" s="26" t="s">
        <v>791</v>
      </c>
      <c r="H91" s="15"/>
    </row>
    <row r="92" spans="1:8" ht="15.75" customHeight="1">
      <c r="A92" s="38" t="s">
        <v>172</v>
      </c>
      <c r="B92" s="14">
        <v>31.518947000000001</v>
      </c>
      <c r="C92" s="14">
        <v>117.752078</v>
      </c>
      <c r="D92" s="39">
        <v>44218</v>
      </c>
      <c r="E92" s="14" t="s">
        <v>42</v>
      </c>
      <c r="F92" s="14" t="s">
        <v>74</v>
      </c>
      <c r="G92" s="26" t="s">
        <v>793</v>
      </c>
      <c r="H92" s="15"/>
    </row>
    <row r="93" spans="1:8" ht="15.75" customHeight="1">
      <c r="A93" s="38" t="s">
        <v>173</v>
      </c>
      <c r="B93" s="14">
        <v>33.099215000000001</v>
      </c>
      <c r="C93" s="14">
        <v>106.992661</v>
      </c>
      <c r="D93" s="39">
        <v>44218</v>
      </c>
      <c r="E93" s="14" t="s">
        <v>42</v>
      </c>
      <c r="F93" s="14" t="s">
        <v>74</v>
      </c>
      <c r="G93" s="26" t="s">
        <v>791</v>
      </c>
      <c r="H93" s="15"/>
    </row>
    <row r="94" spans="1:8" ht="15.75" customHeight="1">
      <c r="A94" s="38" t="s">
        <v>174</v>
      </c>
      <c r="B94" s="14">
        <v>36.087736</v>
      </c>
      <c r="C94" s="14">
        <v>114.068821</v>
      </c>
      <c r="D94" s="39">
        <v>44218</v>
      </c>
      <c r="E94" s="14" t="s">
        <v>42</v>
      </c>
      <c r="F94" s="14" t="s">
        <v>74</v>
      </c>
      <c r="G94" s="26" t="s">
        <v>535</v>
      </c>
      <c r="H94" s="15"/>
    </row>
    <row r="95" spans="1:8" ht="15.75" customHeight="1">
      <c r="A95" s="38" t="s">
        <v>175</v>
      </c>
      <c r="B95" s="14">
        <v>36.759877000000003</v>
      </c>
      <c r="C95" s="14">
        <v>118.40628</v>
      </c>
      <c r="D95" s="39">
        <v>44218</v>
      </c>
      <c r="E95" s="14" t="s">
        <v>42</v>
      </c>
      <c r="F95" s="14" t="s">
        <v>74</v>
      </c>
      <c r="G95" s="26" t="s">
        <v>791</v>
      </c>
      <c r="H95" s="15"/>
    </row>
    <row r="96" spans="1:8" ht="15.75" customHeight="1">
      <c r="A96" s="38" t="s">
        <v>176</v>
      </c>
      <c r="B96" s="14">
        <v>26.603677999999999</v>
      </c>
      <c r="C96" s="14">
        <v>111.471374</v>
      </c>
      <c r="D96" s="39">
        <v>44221</v>
      </c>
      <c r="E96" s="14" t="s">
        <v>10</v>
      </c>
      <c r="F96" s="14" t="s">
        <v>74</v>
      </c>
      <c r="G96" s="26" t="s">
        <v>795</v>
      </c>
      <c r="H96" s="15"/>
    </row>
    <row r="97" spans="1:8" ht="15.75" customHeight="1">
      <c r="A97" s="38" t="s">
        <v>99</v>
      </c>
      <c r="B97" s="14">
        <v>4.0689568659999997</v>
      </c>
      <c r="C97" s="14">
        <v>9.6990825740000002</v>
      </c>
      <c r="D97" s="39">
        <v>44217</v>
      </c>
      <c r="E97" s="14" t="s">
        <v>12</v>
      </c>
      <c r="F97" s="14" t="s">
        <v>74</v>
      </c>
      <c r="G97" s="26" t="s">
        <v>763</v>
      </c>
      <c r="H97" s="15"/>
    </row>
    <row r="98" spans="1:8" ht="15.75" customHeight="1">
      <c r="A98" s="38" t="s">
        <v>177</v>
      </c>
      <c r="B98" s="14">
        <v>-4.1553399999999998</v>
      </c>
      <c r="C98" s="14">
        <v>13.545242999999999</v>
      </c>
      <c r="D98" s="39">
        <v>44223</v>
      </c>
      <c r="E98" s="14" t="s">
        <v>40</v>
      </c>
      <c r="F98" s="14" t="s">
        <v>74</v>
      </c>
      <c r="G98" s="26" t="s">
        <v>796</v>
      </c>
      <c r="H98" s="15"/>
    </row>
    <row r="99" spans="1:8" ht="15.75" customHeight="1">
      <c r="A99" s="38" t="s">
        <v>178</v>
      </c>
      <c r="B99" s="14">
        <v>10.199790999999999</v>
      </c>
      <c r="C99" s="14">
        <v>-85.182032000000007</v>
      </c>
      <c r="D99" s="39">
        <v>44233</v>
      </c>
      <c r="E99" s="14" t="s">
        <v>46</v>
      </c>
      <c r="F99" s="14" t="s">
        <v>74</v>
      </c>
      <c r="G99" s="38" t="s">
        <v>637</v>
      </c>
      <c r="H99" s="15"/>
    </row>
    <row r="100" spans="1:8" ht="15.75" customHeight="1">
      <c r="A100" s="38" t="s">
        <v>179</v>
      </c>
      <c r="B100" s="14">
        <v>35.324213</v>
      </c>
      <c r="C100" s="14">
        <v>34.006431999999997</v>
      </c>
      <c r="D100" s="39">
        <v>44221</v>
      </c>
      <c r="E100" s="14" t="s">
        <v>10</v>
      </c>
      <c r="F100" s="14" t="s">
        <v>74</v>
      </c>
      <c r="G100" s="26" t="s">
        <v>472</v>
      </c>
      <c r="H100" s="15"/>
    </row>
    <row r="101" spans="1:8" ht="15.75" customHeight="1">
      <c r="A101" s="38" t="s">
        <v>180</v>
      </c>
      <c r="B101" s="14">
        <v>49.558912999999997</v>
      </c>
      <c r="C101" s="14">
        <v>17.766342000000002</v>
      </c>
      <c r="D101" s="39">
        <v>44221</v>
      </c>
      <c r="E101" s="14" t="s">
        <v>10</v>
      </c>
      <c r="F101" s="14" t="s">
        <v>74</v>
      </c>
      <c r="G101" s="26" t="s">
        <v>637</v>
      </c>
      <c r="H101" s="15"/>
    </row>
    <row r="102" spans="1:8" ht="15.75" customHeight="1">
      <c r="A102" s="38" t="s">
        <v>188</v>
      </c>
      <c r="B102" s="14">
        <v>50.520752000000002</v>
      </c>
      <c r="C102" s="14">
        <v>6.5602660000000004</v>
      </c>
      <c r="D102" s="39">
        <v>44217</v>
      </c>
      <c r="E102" s="14" t="s">
        <v>62</v>
      </c>
      <c r="F102" s="14" t="s">
        <v>74</v>
      </c>
      <c r="G102" s="26" t="s">
        <v>797</v>
      </c>
      <c r="H102" s="15"/>
    </row>
    <row r="103" spans="1:8" ht="15.75" customHeight="1">
      <c r="A103" s="38" t="s">
        <v>189</v>
      </c>
      <c r="B103" s="14">
        <v>51.270124000000003</v>
      </c>
      <c r="C103" s="14">
        <v>11.660638000000001</v>
      </c>
      <c r="D103" s="39">
        <v>44217</v>
      </c>
      <c r="E103" s="14" t="s">
        <v>62</v>
      </c>
      <c r="F103" s="14" t="s">
        <v>74</v>
      </c>
      <c r="G103" s="26" t="s">
        <v>798</v>
      </c>
      <c r="H103" s="15"/>
    </row>
    <row r="104" spans="1:8" ht="15.75" customHeight="1">
      <c r="A104" s="38" t="s">
        <v>181</v>
      </c>
      <c r="B104" s="14">
        <v>18.506193</v>
      </c>
      <c r="C104" s="14">
        <v>-69.339804999999998</v>
      </c>
      <c r="D104" s="39">
        <v>44217</v>
      </c>
      <c r="E104" s="14" t="s">
        <v>62</v>
      </c>
      <c r="F104" s="14" t="s">
        <v>74</v>
      </c>
      <c r="G104" s="26" t="s">
        <v>799</v>
      </c>
      <c r="H104" s="15"/>
    </row>
    <row r="105" spans="1:8" ht="15.75" customHeight="1">
      <c r="A105" s="38" t="s">
        <v>75</v>
      </c>
      <c r="B105" s="14">
        <v>35.096288000000001</v>
      </c>
      <c r="C105" s="14">
        <v>5.6467429999999998</v>
      </c>
      <c r="D105" s="40">
        <v>44216</v>
      </c>
      <c r="E105" s="14" t="s">
        <v>42</v>
      </c>
      <c r="F105" s="14" t="s">
        <v>74</v>
      </c>
      <c r="G105" s="26" t="s">
        <v>800</v>
      </c>
      <c r="H105" s="15"/>
    </row>
    <row r="106" spans="1:8" ht="15.75" customHeight="1">
      <c r="A106" s="38" t="s">
        <v>76</v>
      </c>
      <c r="B106" s="14">
        <v>35.532648999999999</v>
      </c>
      <c r="C106" s="14">
        <v>-0.27516000000000002</v>
      </c>
      <c r="D106" s="39">
        <v>44229</v>
      </c>
      <c r="E106" s="14" t="s">
        <v>42</v>
      </c>
      <c r="F106" s="14" t="s">
        <v>74</v>
      </c>
      <c r="G106" s="26" t="s">
        <v>760</v>
      </c>
      <c r="H106" s="15"/>
    </row>
    <row r="107" spans="1:8" ht="15.75" customHeight="1">
      <c r="A107" s="38" t="s">
        <v>77</v>
      </c>
      <c r="B107" s="14">
        <v>35.877318000000002</v>
      </c>
      <c r="C107" s="14">
        <v>4.4459010000000001</v>
      </c>
      <c r="D107" s="39">
        <v>44229</v>
      </c>
      <c r="E107" s="14" t="s">
        <v>42</v>
      </c>
      <c r="F107" s="14" t="s">
        <v>74</v>
      </c>
      <c r="G107" s="57" t="s">
        <v>780</v>
      </c>
      <c r="H107" s="15"/>
    </row>
    <row r="108" spans="1:8" ht="15.75" customHeight="1">
      <c r="A108" s="38" t="s">
        <v>182</v>
      </c>
      <c r="B108" s="14">
        <v>30.881107</v>
      </c>
      <c r="C108" s="14">
        <v>29.465164999999999</v>
      </c>
      <c r="D108" s="39">
        <v>44217</v>
      </c>
      <c r="E108" s="14" t="s">
        <v>62</v>
      </c>
      <c r="F108" s="14" t="s">
        <v>74</v>
      </c>
      <c r="G108" s="26" t="s">
        <v>798</v>
      </c>
      <c r="H108" s="15"/>
    </row>
    <row r="109" spans="1:8" ht="15.75" customHeight="1">
      <c r="A109" s="38" t="s">
        <v>183</v>
      </c>
      <c r="B109" s="14">
        <v>30.724086</v>
      </c>
      <c r="C109" s="14">
        <v>33.772928999999998</v>
      </c>
      <c r="D109" s="39">
        <v>44216</v>
      </c>
      <c r="E109" s="14" t="s">
        <v>485</v>
      </c>
      <c r="F109" s="14" t="s">
        <v>74</v>
      </c>
      <c r="G109" s="26" t="s">
        <v>801</v>
      </c>
      <c r="H109" s="15"/>
    </row>
    <row r="110" spans="1:8" ht="15.75" customHeight="1">
      <c r="A110" s="38" t="s">
        <v>184</v>
      </c>
      <c r="B110" s="14">
        <v>29.12715</v>
      </c>
      <c r="C110" s="14">
        <v>31.268795999999998</v>
      </c>
      <c r="D110" s="39">
        <v>44217</v>
      </c>
      <c r="E110" s="14" t="s">
        <v>62</v>
      </c>
      <c r="F110" s="14" t="s">
        <v>74</v>
      </c>
      <c r="G110" s="26" t="s">
        <v>802</v>
      </c>
      <c r="H110" s="15"/>
    </row>
    <row r="111" spans="1:8" ht="15.75" customHeight="1">
      <c r="A111" s="38" t="s">
        <v>329</v>
      </c>
      <c r="B111" s="14">
        <v>37.276257000000001</v>
      </c>
      <c r="C111" s="14">
        <v>-5.9927229999999998</v>
      </c>
      <c r="D111" s="39">
        <v>44221</v>
      </c>
      <c r="E111" s="14" t="s">
        <v>12</v>
      </c>
      <c r="F111" s="14" t="s">
        <v>74</v>
      </c>
      <c r="G111" s="26" t="s">
        <v>605</v>
      </c>
      <c r="H111" s="15"/>
    </row>
    <row r="112" spans="1:8" ht="15.75" customHeight="1">
      <c r="A112" s="38" t="s">
        <v>330</v>
      </c>
      <c r="B112" s="14">
        <v>38.209845999999999</v>
      </c>
      <c r="C112" s="14">
        <v>-1.008607</v>
      </c>
      <c r="D112" s="39">
        <v>44221</v>
      </c>
      <c r="E112" s="14" t="s">
        <v>12</v>
      </c>
      <c r="F112" s="14" t="s">
        <v>74</v>
      </c>
      <c r="G112" s="26" t="s">
        <v>605</v>
      </c>
      <c r="H112" s="15"/>
    </row>
    <row r="113" spans="1:8" ht="15.75" customHeight="1">
      <c r="A113" s="38" t="s">
        <v>331</v>
      </c>
      <c r="B113" s="14">
        <v>37.359735999999998</v>
      </c>
      <c r="C113" s="14">
        <v>-5.865094</v>
      </c>
      <c r="D113" s="39">
        <v>44221</v>
      </c>
      <c r="E113" s="14" t="s">
        <v>38</v>
      </c>
      <c r="F113" s="14" t="s">
        <v>74</v>
      </c>
      <c r="G113" s="26" t="s">
        <v>803</v>
      </c>
      <c r="H113" s="15"/>
    </row>
    <row r="114" spans="1:8" ht="15.75" customHeight="1">
      <c r="A114" s="38" t="s">
        <v>332</v>
      </c>
      <c r="B114" s="14">
        <v>40.244961000000004</v>
      </c>
      <c r="C114" s="14">
        <v>-3.4744410000000001</v>
      </c>
      <c r="D114" s="39">
        <v>44221</v>
      </c>
      <c r="E114" s="14" t="s">
        <v>40</v>
      </c>
      <c r="F114" s="14" t="s">
        <v>74</v>
      </c>
      <c r="G114" s="26" t="s">
        <v>804</v>
      </c>
      <c r="H114" s="15"/>
    </row>
    <row r="115" spans="1:8" ht="15.75" customHeight="1">
      <c r="A115" s="38" t="s">
        <v>333</v>
      </c>
      <c r="B115" s="14">
        <v>41.316271</v>
      </c>
      <c r="C115" s="14">
        <v>1.7299979999999999</v>
      </c>
      <c r="D115" s="40">
        <v>44221</v>
      </c>
      <c r="E115" s="14" t="s">
        <v>40</v>
      </c>
      <c r="F115" s="14" t="s">
        <v>94</v>
      </c>
      <c r="G115" s="26" t="s">
        <v>805</v>
      </c>
      <c r="H115" s="15"/>
    </row>
    <row r="116" spans="1:8" ht="15.75" customHeight="1">
      <c r="A116" s="38" t="s">
        <v>334</v>
      </c>
      <c r="B116" s="14">
        <v>41.941676000000001</v>
      </c>
      <c r="C116" s="14">
        <v>-4.4658699999999998</v>
      </c>
      <c r="D116" s="40">
        <v>44221</v>
      </c>
      <c r="E116" s="14" t="s">
        <v>40</v>
      </c>
      <c r="F116" s="14" t="s">
        <v>90</v>
      </c>
      <c r="G116" s="26" t="s">
        <v>806</v>
      </c>
      <c r="H116" s="15"/>
    </row>
    <row r="117" spans="1:8" ht="15.75" customHeight="1">
      <c r="A117" s="38" t="s">
        <v>335</v>
      </c>
      <c r="B117" s="14">
        <v>42.874825000000001</v>
      </c>
      <c r="C117" s="14">
        <v>-4.1597799999999996</v>
      </c>
      <c r="D117" s="79">
        <v>44244</v>
      </c>
      <c r="E117" s="45" t="s">
        <v>51</v>
      </c>
      <c r="F117" s="45" t="s">
        <v>74</v>
      </c>
      <c r="G117" s="47" t="s">
        <v>807</v>
      </c>
      <c r="H117" s="15"/>
    </row>
    <row r="118" spans="1:8" ht="15.75" customHeight="1">
      <c r="A118" s="38" t="s">
        <v>336</v>
      </c>
      <c r="B118" s="14">
        <v>42.882983000000003</v>
      </c>
      <c r="C118" s="14">
        <v>-2.1901869999999999</v>
      </c>
      <c r="D118" s="40">
        <v>44221</v>
      </c>
      <c r="E118" s="14" t="s">
        <v>40</v>
      </c>
      <c r="F118" s="14" t="s">
        <v>74</v>
      </c>
      <c r="G118" s="26" t="s">
        <v>808</v>
      </c>
      <c r="H118" s="15"/>
    </row>
    <row r="119" spans="1:8" ht="15.75" customHeight="1">
      <c r="A119" s="38" t="s">
        <v>337</v>
      </c>
      <c r="B119" s="14">
        <v>41.510001000000003</v>
      </c>
      <c r="C119" s="14">
        <v>0.891293</v>
      </c>
      <c r="D119" s="40">
        <v>44221</v>
      </c>
      <c r="E119" s="14" t="s">
        <v>40</v>
      </c>
      <c r="F119" s="14" t="s">
        <v>94</v>
      </c>
      <c r="G119" s="26" t="s">
        <v>805</v>
      </c>
      <c r="H119" s="15"/>
    </row>
    <row r="120" spans="1:8" ht="15.75" customHeight="1">
      <c r="A120" s="38" t="s">
        <v>186</v>
      </c>
      <c r="B120" s="14">
        <v>9.4217200000000005</v>
      </c>
      <c r="C120" s="14">
        <v>38.341658000000002</v>
      </c>
      <c r="D120" s="39">
        <v>44217</v>
      </c>
      <c r="E120" s="14" t="s">
        <v>62</v>
      </c>
      <c r="F120" s="14" t="s">
        <v>90</v>
      </c>
      <c r="G120" s="26" t="s">
        <v>809</v>
      </c>
      <c r="H120" s="15"/>
    </row>
    <row r="121" spans="1:8" ht="15.75" customHeight="1">
      <c r="A121" s="38" t="s">
        <v>187</v>
      </c>
      <c r="B121" s="14">
        <v>48.980311999999998</v>
      </c>
      <c r="C121" s="14">
        <v>1.8201369999999999</v>
      </c>
      <c r="D121" s="39">
        <v>44217</v>
      </c>
      <c r="E121" s="14" t="s">
        <v>62</v>
      </c>
      <c r="F121" s="14" t="s">
        <v>100</v>
      </c>
      <c r="G121" s="26" t="s">
        <v>810</v>
      </c>
      <c r="H121" s="15"/>
    </row>
    <row r="122" spans="1:8" ht="15.75" customHeight="1">
      <c r="A122" s="38" t="s">
        <v>190</v>
      </c>
      <c r="B122" s="14">
        <v>5.6219910000000004</v>
      </c>
      <c r="C122" s="14">
        <v>-1.4344000000000001E-2</v>
      </c>
      <c r="D122" s="39">
        <v>44217</v>
      </c>
      <c r="E122" s="14" t="s">
        <v>62</v>
      </c>
      <c r="F122" s="14" t="s">
        <v>74</v>
      </c>
      <c r="G122" s="26" t="s">
        <v>811</v>
      </c>
      <c r="H122" s="15"/>
    </row>
    <row r="123" spans="1:8" ht="15.75" customHeight="1">
      <c r="A123" s="38" t="s">
        <v>191</v>
      </c>
      <c r="B123" s="14">
        <v>13.969258</v>
      </c>
      <c r="C123" s="14">
        <v>-90.794927000000001</v>
      </c>
      <c r="D123" s="39">
        <v>44216</v>
      </c>
      <c r="E123" s="14" t="s">
        <v>485</v>
      </c>
      <c r="F123" s="14" t="s">
        <v>74</v>
      </c>
      <c r="G123" s="26" t="s">
        <v>812</v>
      </c>
      <c r="H123" s="15"/>
    </row>
    <row r="124" spans="1:8" ht="15.75" customHeight="1">
      <c r="A124" s="38" t="s">
        <v>192</v>
      </c>
      <c r="B124" s="14">
        <v>20.928243999999999</v>
      </c>
      <c r="C124" s="14">
        <v>78.922224</v>
      </c>
      <c r="D124" s="39">
        <v>44217</v>
      </c>
      <c r="E124" s="14" t="s">
        <v>62</v>
      </c>
      <c r="F124" s="14" t="s">
        <v>74</v>
      </c>
      <c r="G124" s="26" t="s">
        <v>811</v>
      </c>
      <c r="H124" s="15"/>
    </row>
    <row r="125" spans="1:8" ht="15.75" customHeight="1">
      <c r="A125" s="38" t="s">
        <v>193</v>
      </c>
      <c r="B125" s="14">
        <v>23.562013</v>
      </c>
      <c r="C125" s="14">
        <v>87.233540000000005</v>
      </c>
      <c r="D125" s="39">
        <v>44218</v>
      </c>
      <c r="E125" s="14" t="s">
        <v>46</v>
      </c>
      <c r="F125" s="14" t="s">
        <v>74</v>
      </c>
      <c r="G125" s="26" t="s">
        <v>478</v>
      </c>
      <c r="H125" s="15"/>
    </row>
    <row r="126" spans="1:8" ht="15.75" customHeight="1">
      <c r="A126" s="38" t="s">
        <v>194</v>
      </c>
      <c r="B126" s="14">
        <v>24.254954999999999</v>
      </c>
      <c r="C126" s="14">
        <v>80.797653999999994</v>
      </c>
      <c r="D126" s="39">
        <v>44218</v>
      </c>
      <c r="E126" s="14" t="s">
        <v>46</v>
      </c>
      <c r="F126" s="14" t="s">
        <v>74</v>
      </c>
      <c r="G126" s="26" t="s">
        <v>637</v>
      </c>
      <c r="H126" s="15"/>
    </row>
    <row r="127" spans="1:8" ht="15.75" customHeight="1">
      <c r="A127" s="38" t="s">
        <v>195</v>
      </c>
      <c r="B127" s="14">
        <v>24.595585</v>
      </c>
      <c r="C127" s="14">
        <v>80.858323999999996</v>
      </c>
      <c r="D127" s="39">
        <v>44218</v>
      </c>
      <c r="E127" s="14" t="s">
        <v>46</v>
      </c>
      <c r="F127" s="14" t="s">
        <v>74</v>
      </c>
      <c r="G127" s="26" t="s">
        <v>447</v>
      </c>
      <c r="H127" s="15"/>
    </row>
    <row r="128" spans="1:8" ht="15.75" customHeight="1">
      <c r="A128" s="38" t="s">
        <v>196</v>
      </c>
      <c r="B128" s="14">
        <v>24.930921000000001</v>
      </c>
      <c r="C128" s="14">
        <v>74.634163999999998</v>
      </c>
      <c r="D128" s="39">
        <v>44217</v>
      </c>
      <c r="E128" s="14" t="s">
        <v>10</v>
      </c>
      <c r="F128" s="14" t="s">
        <v>74</v>
      </c>
      <c r="G128" s="26" t="s">
        <v>813</v>
      </c>
      <c r="H128" s="15"/>
    </row>
    <row r="129" spans="1:8" ht="15.75" customHeight="1">
      <c r="A129" s="38" t="s">
        <v>197</v>
      </c>
      <c r="B129" s="14">
        <v>26.253458999999999</v>
      </c>
      <c r="C129" s="14">
        <v>81.250947999999994</v>
      </c>
      <c r="D129" s="39">
        <v>44217</v>
      </c>
      <c r="E129" s="14" t="s">
        <v>10</v>
      </c>
      <c r="F129" s="14" t="s">
        <v>74</v>
      </c>
      <c r="G129" s="26" t="s">
        <v>814</v>
      </c>
      <c r="H129" s="15"/>
    </row>
    <row r="130" spans="1:8" ht="15.75" customHeight="1">
      <c r="A130" s="38" t="s">
        <v>198</v>
      </c>
      <c r="B130" s="14">
        <v>26.404843</v>
      </c>
      <c r="C130" s="14">
        <v>81.130322000000007</v>
      </c>
      <c r="D130" s="39">
        <v>44217</v>
      </c>
      <c r="E130" s="14" t="s">
        <v>10</v>
      </c>
      <c r="F130" s="14" t="s">
        <v>74</v>
      </c>
      <c r="G130" s="26" t="s">
        <v>814</v>
      </c>
      <c r="H130" s="15"/>
    </row>
    <row r="131" spans="1:8" ht="15.75" customHeight="1">
      <c r="A131" s="38" t="s">
        <v>199</v>
      </c>
      <c r="B131" s="14">
        <v>19.724394</v>
      </c>
      <c r="C131" s="14">
        <v>79.176074999999997</v>
      </c>
      <c r="D131" s="39">
        <v>44221</v>
      </c>
      <c r="E131" s="14" t="s">
        <v>20</v>
      </c>
      <c r="F131" s="14" t="s">
        <v>74</v>
      </c>
      <c r="G131" s="26" t="s">
        <v>540</v>
      </c>
      <c r="H131" s="15"/>
    </row>
    <row r="132" spans="1:8" ht="15.75" customHeight="1">
      <c r="A132" s="38" t="s">
        <v>200</v>
      </c>
      <c r="B132" s="14">
        <v>21.497474</v>
      </c>
      <c r="C132" s="14">
        <v>81.782790000000006</v>
      </c>
      <c r="D132" s="39">
        <v>44217</v>
      </c>
      <c r="E132" s="14" t="s">
        <v>38</v>
      </c>
      <c r="F132" s="14" t="s">
        <v>74</v>
      </c>
      <c r="G132" s="26" t="s">
        <v>815</v>
      </c>
      <c r="H132" s="15"/>
    </row>
    <row r="133" spans="1:8" ht="15.75" customHeight="1">
      <c r="A133" s="38" t="s">
        <v>201</v>
      </c>
      <c r="B133" s="14">
        <v>24.202643999999999</v>
      </c>
      <c r="C133" s="14">
        <v>80.799867000000006</v>
      </c>
      <c r="D133" s="39">
        <v>44217</v>
      </c>
      <c r="E133" s="14" t="s">
        <v>38</v>
      </c>
      <c r="F133" s="14" t="s">
        <v>74</v>
      </c>
      <c r="G133" s="26" t="s">
        <v>816</v>
      </c>
      <c r="H133" s="15"/>
    </row>
    <row r="134" spans="1:8" ht="15.75" customHeight="1">
      <c r="A134" s="38" t="s">
        <v>202</v>
      </c>
      <c r="B134" s="14">
        <v>24.388462000000001</v>
      </c>
      <c r="C134" s="14">
        <v>88.083236999999997</v>
      </c>
      <c r="D134" s="39">
        <v>44217</v>
      </c>
      <c r="E134" s="14" t="s">
        <v>38</v>
      </c>
      <c r="F134" s="14" t="s">
        <v>74</v>
      </c>
      <c r="G134" s="26" t="s">
        <v>817</v>
      </c>
      <c r="H134" s="15"/>
    </row>
    <row r="135" spans="1:8" ht="15.75" customHeight="1">
      <c r="A135" s="38" t="s">
        <v>203</v>
      </c>
      <c r="B135" s="14">
        <v>10.712664</v>
      </c>
      <c r="C135" s="14">
        <v>78.093190000000007</v>
      </c>
      <c r="D135" s="39">
        <v>44217</v>
      </c>
      <c r="E135" s="14" t="s">
        <v>38</v>
      </c>
      <c r="F135" s="14" t="s">
        <v>74</v>
      </c>
      <c r="G135" s="26" t="s">
        <v>818</v>
      </c>
      <c r="H135" s="15"/>
    </row>
    <row r="136" spans="1:8" ht="15.75" customHeight="1">
      <c r="A136" s="38" t="s">
        <v>204</v>
      </c>
      <c r="B136" s="14">
        <v>10.937116</v>
      </c>
      <c r="C136" s="14">
        <v>78.152888000000004</v>
      </c>
      <c r="D136" s="39">
        <v>44217</v>
      </c>
      <c r="E136" s="14" t="s">
        <v>38</v>
      </c>
      <c r="F136" s="14" t="s">
        <v>74</v>
      </c>
      <c r="G136" s="26" t="s">
        <v>819</v>
      </c>
      <c r="H136" s="15"/>
    </row>
    <row r="137" spans="1:8" ht="15.75" customHeight="1">
      <c r="A137" s="38" t="s">
        <v>205</v>
      </c>
      <c r="B137" s="14">
        <v>13.260661000000001</v>
      </c>
      <c r="C137" s="14">
        <v>80.306353999999999</v>
      </c>
      <c r="D137" s="39">
        <v>44217</v>
      </c>
      <c r="E137" s="14" t="s">
        <v>38</v>
      </c>
      <c r="F137" s="14" t="s">
        <v>74</v>
      </c>
      <c r="G137" s="26" t="s">
        <v>820</v>
      </c>
      <c r="H137" s="15"/>
    </row>
    <row r="138" spans="1:8" ht="15.75" customHeight="1">
      <c r="A138" s="38" t="s">
        <v>206</v>
      </c>
      <c r="B138" s="14">
        <v>14.60521</v>
      </c>
      <c r="C138" s="14">
        <v>78.522478000000007</v>
      </c>
      <c r="D138" s="39">
        <v>44217</v>
      </c>
      <c r="E138" s="14" t="s">
        <v>38</v>
      </c>
      <c r="F138" s="14" t="s">
        <v>74</v>
      </c>
      <c r="G138" s="26" t="s">
        <v>821</v>
      </c>
      <c r="H138" s="15"/>
    </row>
    <row r="139" spans="1:8" ht="15.75" customHeight="1">
      <c r="A139" s="38" t="s">
        <v>207</v>
      </c>
      <c r="B139" s="14">
        <v>17.540668</v>
      </c>
      <c r="C139" s="14">
        <v>76.034869</v>
      </c>
      <c r="D139" s="39">
        <v>44217</v>
      </c>
      <c r="E139" s="14" t="s">
        <v>38</v>
      </c>
      <c r="F139" s="14" t="s">
        <v>100</v>
      </c>
      <c r="G139" s="26" t="s">
        <v>822</v>
      </c>
      <c r="H139" s="15"/>
    </row>
    <row r="140" spans="1:8" ht="15.75" customHeight="1">
      <c r="A140" s="38" t="s">
        <v>208</v>
      </c>
      <c r="B140" s="14">
        <v>8.7888500000000001</v>
      </c>
      <c r="C140" s="14">
        <v>77.730918000000003</v>
      </c>
      <c r="D140" s="39">
        <v>44217</v>
      </c>
      <c r="E140" s="14" t="s">
        <v>38</v>
      </c>
      <c r="F140" s="14" t="s">
        <v>74</v>
      </c>
      <c r="G140" s="26" t="s">
        <v>823</v>
      </c>
      <c r="H140" s="15"/>
    </row>
    <row r="141" spans="1:8" ht="15.75" customHeight="1">
      <c r="A141" s="38" t="s">
        <v>209</v>
      </c>
      <c r="B141" s="14">
        <v>11.357619</v>
      </c>
      <c r="C141" s="14">
        <v>79.223044999999999</v>
      </c>
      <c r="D141" s="39">
        <v>44221</v>
      </c>
      <c r="E141" s="14" t="s">
        <v>46</v>
      </c>
      <c r="F141" s="14" t="s">
        <v>74</v>
      </c>
      <c r="G141" s="26" t="s">
        <v>824</v>
      </c>
      <c r="H141" s="15"/>
    </row>
    <row r="142" spans="1:8" ht="15.75" customHeight="1">
      <c r="A142" s="38" t="s">
        <v>210</v>
      </c>
      <c r="B142" s="14">
        <v>11.454468</v>
      </c>
      <c r="C142" s="14">
        <v>77.828686000000005</v>
      </c>
      <c r="D142" s="39">
        <v>44218</v>
      </c>
      <c r="E142" s="14" t="s">
        <v>12</v>
      </c>
      <c r="F142" s="14" t="s">
        <v>104</v>
      </c>
      <c r="G142" s="26" t="s">
        <v>749</v>
      </c>
      <c r="H142" s="15"/>
    </row>
    <row r="143" spans="1:8" ht="15.75" customHeight="1">
      <c r="A143" s="38" t="s">
        <v>211</v>
      </c>
      <c r="B143" s="14">
        <v>13.241161</v>
      </c>
      <c r="C143" s="14">
        <v>80.291686999999996</v>
      </c>
      <c r="D143" s="39">
        <v>44218</v>
      </c>
      <c r="E143" s="14" t="s">
        <v>12</v>
      </c>
      <c r="F143" s="14" t="s">
        <v>74</v>
      </c>
      <c r="G143" s="26" t="s">
        <v>605</v>
      </c>
      <c r="H143" s="15"/>
    </row>
    <row r="144" spans="1:8" ht="15.75" customHeight="1">
      <c r="A144" s="38" t="s">
        <v>212</v>
      </c>
      <c r="B144" s="14">
        <v>14.642946999999999</v>
      </c>
      <c r="C144" s="14">
        <v>78.528902000000002</v>
      </c>
      <c r="D144" s="39">
        <v>44218</v>
      </c>
      <c r="E144" s="14" t="s">
        <v>12</v>
      </c>
      <c r="F144" s="14" t="s">
        <v>74</v>
      </c>
      <c r="G144" s="26" t="s">
        <v>605</v>
      </c>
      <c r="H144" s="15"/>
    </row>
    <row r="145" spans="1:8" ht="15.75" customHeight="1">
      <c r="A145" s="38" t="s">
        <v>213</v>
      </c>
      <c r="B145" s="14">
        <v>14.665692999999999</v>
      </c>
      <c r="C145" s="14">
        <v>78.457835000000003</v>
      </c>
      <c r="D145" s="39">
        <v>44218</v>
      </c>
      <c r="E145" s="14" t="s">
        <v>12</v>
      </c>
      <c r="F145" s="14" t="s">
        <v>74</v>
      </c>
      <c r="G145" s="26" t="s">
        <v>825</v>
      </c>
      <c r="H145" s="15"/>
    </row>
    <row r="146" spans="1:8" ht="15.75" customHeight="1">
      <c r="A146" s="38" t="s">
        <v>214</v>
      </c>
      <c r="B146" s="14">
        <v>16.696363000000002</v>
      </c>
      <c r="C146" s="14">
        <v>79.648627000000005</v>
      </c>
      <c r="D146" s="39">
        <v>44218</v>
      </c>
      <c r="E146" s="14" t="s">
        <v>12</v>
      </c>
      <c r="F146" s="14" t="s">
        <v>74</v>
      </c>
      <c r="G146" s="26" t="s">
        <v>791</v>
      </c>
      <c r="H146" s="15"/>
    </row>
    <row r="147" spans="1:8" ht="15.75" customHeight="1">
      <c r="A147" s="38" t="s">
        <v>215</v>
      </c>
      <c r="B147" s="14">
        <v>17.308164999999999</v>
      </c>
      <c r="C147" s="14">
        <v>77.474323999999996</v>
      </c>
      <c r="D147" s="39">
        <v>44218</v>
      </c>
      <c r="E147" s="14" t="s">
        <v>12</v>
      </c>
      <c r="F147" s="14" t="s">
        <v>74</v>
      </c>
      <c r="G147" s="26" t="s">
        <v>535</v>
      </c>
      <c r="H147" s="15"/>
    </row>
    <row r="148" spans="1:8" ht="15.75" customHeight="1">
      <c r="A148" s="38" t="s">
        <v>216</v>
      </c>
      <c r="B148" s="14">
        <v>18.861882999999999</v>
      </c>
      <c r="C148" s="14">
        <v>76.542924999999997</v>
      </c>
      <c r="D148" s="39">
        <v>44218</v>
      </c>
      <c r="E148" s="14" t="s">
        <v>12</v>
      </c>
      <c r="F148" s="14" t="s">
        <v>74</v>
      </c>
      <c r="G148" s="26" t="s">
        <v>605</v>
      </c>
      <c r="H148" s="15"/>
    </row>
    <row r="149" spans="1:8" ht="15.75" customHeight="1">
      <c r="A149" s="38" t="s">
        <v>217</v>
      </c>
      <c r="B149" s="14">
        <v>23.603058999999998</v>
      </c>
      <c r="C149" s="14">
        <v>74.256034</v>
      </c>
      <c r="D149" s="39">
        <v>44218</v>
      </c>
      <c r="E149" s="14" t="s">
        <v>12</v>
      </c>
      <c r="F149" s="14" t="s">
        <v>74</v>
      </c>
      <c r="G149" s="26" t="s">
        <v>535</v>
      </c>
      <c r="H149" s="15"/>
    </row>
    <row r="150" spans="1:8" ht="15.75" customHeight="1">
      <c r="A150" s="38" t="s">
        <v>218</v>
      </c>
      <c r="B150" s="14">
        <v>15.179579</v>
      </c>
      <c r="C150" s="14">
        <v>76.700305999999998</v>
      </c>
      <c r="D150" s="39">
        <v>44218</v>
      </c>
      <c r="E150" s="14" t="s">
        <v>12</v>
      </c>
      <c r="F150" s="14" t="s">
        <v>74</v>
      </c>
      <c r="G150" s="26" t="s">
        <v>605</v>
      </c>
      <c r="H150" s="15"/>
    </row>
    <row r="151" spans="1:8" ht="15.75" customHeight="1">
      <c r="A151" s="38" t="s">
        <v>219</v>
      </c>
      <c r="B151" s="14">
        <v>15.686282</v>
      </c>
      <c r="C151" s="14">
        <v>78.458990999999997</v>
      </c>
      <c r="D151" s="39">
        <v>44233</v>
      </c>
      <c r="E151" s="14" t="s">
        <v>46</v>
      </c>
      <c r="F151" s="14" t="s">
        <v>74</v>
      </c>
      <c r="G151" s="38" t="s">
        <v>637</v>
      </c>
      <c r="H151" s="15"/>
    </row>
    <row r="152" spans="1:8" ht="15.75" customHeight="1">
      <c r="A152" s="38" t="s">
        <v>220</v>
      </c>
      <c r="B152" s="14">
        <v>18.682155000000002</v>
      </c>
      <c r="C152" s="14">
        <v>73.038030000000006</v>
      </c>
      <c r="D152" s="39">
        <v>44218</v>
      </c>
      <c r="E152" s="14" t="s">
        <v>12</v>
      </c>
      <c r="F152" s="14" t="s">
        <v>74</v>
      </c>
      <c r="G152" s="26" t="s">
        <v>605</v>
      </c>
      <c r="H152" s="15"/>
    </row>
    <row r="153" spans="1:8" ht="15.75" customHeight="1">
      <c r="A153" s="38" t="s">
        <v>221</v>
      </c>
      <c r="B153" s="14">
        <v>22.576170999999999</v>
      </c>
      <c r="C153" s="14">
        <v>87.309608999999995</v>
      </c>
      <c r="D153" s="39">
        <v>44218</v>
      </c>
      <c r="E153" s="14" t="s">
        <v>12</v>
      </c>
      <c r="F153" s="14" t="s">
        <v>74</v>
      </c>
      <c r="G153" s="26" t="s">
        <v>605</v>
      </c>
      <c r="H153" s="15"/>
    </row>
    <row r="154" spans="1:8" ht="15.75" customHeight="1">
      <c r="A154" s="38" t="s">
        <v>222</v>
      </c>
      <c r="B154" s="14">
        <v>9.7485289999999996</v>
      </c>
      <c r="C154" s="14">
        <v>76.362414000000001</v>
      </c>
      <c r="D154" s="39">
        <v>44218</v>
      </c>
      <c r="E154" s="14" t="s">
        <v>12</v>
      </c>
      <c r="F154" s="14" t="s">
        <v>74</v>
      </c>
      <c r="G154" s="26" t="s">
        <v>605</v>
      </c>
      <c r="H154" s="15"/>
    </row>
    <row r="155" spans="1:8" ht="15.75" customHeight="1">
      <c r="A155" s="38" t="s">
        <v>223</v>
      </c>
      <c r="B155" s="14">
        <v>10.848197000000001</v>
      </c>
      <c r="C155" s="14">
        <v>76.835789000000005</v>
      </c>
      <c r="D155" s="39">
        <v>44218</v>
      </c>
      <c r="E155" s="14" t="s">
        <v>12</v>
      </c>
      <c r="F155" s="14" t="s">
        <v>74</v>
      </c>
      <c r="G155" s="26" t="s">
        <v>605</v>
      </c>
      <c r="H155" s="15"/>
    </row>
    <row r="156" spans="1:8" ht="15.75" customHeight="1">
      <c r="A156" s="38" t="s">
        <v>224</v>
      </c>
      <c r="B156" s="14">
        <v>19.787466999999999</v>
      </c>
      <c r="C156" s="14">
        <v>79.064451000000005</v>
      </c>
      <c r="D156" s="39">
        <v>44218</v>
      </c>
      <c r="E156" s="14" t="s">
        <v>38</v>
      </c>
      <c r="F156" s="14" t="s">
        <v>74</v>
      </c>
      <c r="G156" s="26" t="s">
        <v>826</v>
      </c>
      <c r="H156" s="15"/>
    </row>
    <row r="157" spans="1:8" ht="15.75" customHeight="1">
      <c r="A157" s="38" t="s">
        <v>225</v>
      </c>
      <c r="B157" s="14">
        <v>14.27251</v>
      </c>
      <c r="C157" s="14">
        <v>80.115080000000006</v>
      </c>
      <c r="D157" s="39">
        <v>44218</v>
      </c>
      <c r="E157" s="14" t="s">
        <v>38</v>
      </c>
      <c r="F157" s="14" t="s">
        <v>74</v>
      </c>
      <c r="G157" s="26" t="s">
        <v>827</v>
      </c>
      <c r="H157" s="15"/>
    </row>
    <row r="158" spans="1:8" ht="15.75" customHeight="1">
      <c r="A158" s="38" t="s">
        <v>226</v>
      </c>
      <c r="B158" s="14">
        <v>14.951422000000001</v>
      </c>
      <c r="C158" s="14">
        <v>78.075823999999997</v>
      </c>
      <c r="D158" s="39">
        <v>44218</v>
      </c>
      <c r="E158" s="14" t="s">
        <v>38</v>
      </c>
      <c r="F158" s="14" t="s">
        <v>74</v>
      </c>
      <c r="G158" s="26" t="s">
        <v>821</v>
      </c>
      <c r="H158" s="15"/>
    </row>
    <row r="159" spans="1:8" ht="15.75" customHeight="1">
      <c r="A159" s="38" t="s">
        <v>227</v>
      </c>
      <c r="B159" s="14">
        <v>15.061605999999999</v>
      </c>
      <c r="C159" s="14">
        <v>77.950936999999996</v>
      </c>
      <c r="D159" s="39">
        <v>44218</v>
      </c>
      <c r="E159" s="14" t="s">
        <v>38</v>
      </c>
      <c r="F159" s="14" t="s">
        <v>74</v>
      </c>
      <c r="G159" s="26" t="s">
        <v>828</v>
      </c>
      <c r="H159" s="15"/>
    </row>
    <row r="160" spans="1:8" ht="15.75" customHeight="1">
      <c r="A160" s="38" t="s">
        <v>228</v>
      </c>
      <c r="B160" s="14">
        <v>16.718672000000002</v>
      </c>
      <c r="C160" s="14">
        <v>79.694800999999998</v>
      </c>
      <c r="D160" s="39">
        <v>44218</v>
      </c>
      <c r="E160" s="14" t="s">
        <v>38</v>
      </c>
      <c r="F160" s="14" t="s">
        <v>74</v>
      </c>
      <c r="G160" s="26" t="s">
        <v>829</v>
      </c>
      <c r="H160" s="15"/>
    </row>
    <row r="161" spans="1:8" ht="15.75" customHeight="1">
      <c r="A161" s="38" t="s">
        <v>229</v>
      </c>
      <c r="B161" s="14">
        <v>17.296071000000001</v>
      </c>
      <c r="C161" s="14">
        <v>77.504923000000005</v>
      </c>
      <c r="D161" s="39">
        <v>44218</v>
      </c>
      <c r="E161" s="14" t="s">
        <v>38</v>
      </c>
      <c r="F161" s="14" t="s">
        <v>74</v>
      </c>
      <c r="G161" s="26" t="s">
        <v>830</v>
      </c>
      <c r="H161" s="15"/>
    </row>
    <row r="162" spans="1:8" ht="15.75" customHeight="1">
      <c r="A162" s="38" t="s">
        <v>230</v>
      </c>
      <c r="B162" s="14">
        <v>18.473438000000002</v>
      </c>
      <c r="C162" s="14">
        <v>74.484301000000002</v>
      </c>
      <c r="D162" s="39">
        <v>44218</v>
      </c>
      <c r="E162" s="14" t="s">
        <v>38</v>
      </c>
      <c r="F162" s="14" t="s">
        <v>74</v>
      </c>
      <c r="G162" s="26" t="s">
        <v>831</v>
      </c>
      <c r="H162" s="15"/>
    </row>
    <row r="163" spans="1:8" ht="15.75" customHeight="1">
      <c r="A163" s="38" t="s">
        <v>231</v>
      </c>
      <c r="B163" s="14">
        <v>9.4557029999999997</v>
      </c>
      <c r="C163" s="14">
        <v>77.927796000000001</v>
      </c>
      <c r="D163" s="39">
        <v>44233</v>
      </c>
      <c r="E163" s="14" t="s">
        <v>46</v>
      </c>
      <c r="F163" s="14" t="s">
        <v>74</v>
      </c>
      <c r="G163" s="38" t="s">
        <v>447</v>
      </c>
      <c r="H163" s="15"/>
    </row>
    <row r="164" spans="1:8" ht="15.75" customHeight="1">
      <c r="A164" s="38" t="s">
        <v>232</v>
      </c>
      <c r="B164" s="45">
        <v>11.177106999999999</v>
      </c>
      <c r="C164" s="14">
        <v>79.089110000000005</v>
      </c>
      <c r="D164" s="39">
        <v>44221</v>
      </c>
      <c r="E164" s="14" t="s">
        <v>46</v>
      </c>
      <c r="F164" s="14" t="s">
        <v>74</v>
      </c>
      <c r="G164" s="26" t="s">
        <v>832</v>
      </c>
      <c r="H164" s="15"/>
    </row>
    <row r="165" spans="1:8" ht="15.75" customHeight="1">
      <c r="A165" s="38" t="s">
        <v>233</v>
      </c>
      <c r="B165" s="14">
        <v>11.361772</v>
      </c>
      <c r="C165" s="14">
        <v>79.232040999999995</v>
      </c>
      <c r="D165" s="39">
        <v>44217</v>
      </c>
      <c r="E165" s="14" t="s">
        <v>38</v>
      </c>
      <c r="F165" s="14" t="s">
        <v>74</v>
      </c>
      <c r="G165" s="26" t="s">
        <v>833</v>
      </c>
      <c r="H165" s="15"/>
    </row>
    <row r="166" spans="1:8" ht="15.75" customHeight="1">
      <c r="A166" s="38" t="s">
        <v>234</v>
      </c>
      <c r="B166" s="14">
        <v>11.634285999999999</v>
      </c>
      <c r="C166" s="14">
        <v>78.403619000000006</v>
      </c>
      <c r="D166" s="39">
        <v>44221</v>
      </c>
      <c r="E166" s="14" t="s">
        <v>18</v>
      </c>
      <c r="F166" s="14" t="s">
        <v>74</v>
      </c>
      <c r="G166" s="26" t="s">
        <v>514</v>
      </c>
      <c r="H166" s="15"/>
    </row>
    <row r="167" spans="1:8" ht="15.75" customHeight="1">
      <c r="A167" s="38" t="s">
        <v>235</v>
      </c>
      <c r="B167" s="14">
        <v>12.643418</v>
      </c>
      <c r="C167" s="14">
        <v>79.699460000000002</v>
      </c>
      <c r="D167" s="40">
        <v>44221</v>
      </c>
      <c r="E167" s="14" t="s">
        <v>30</v>
      </c>
      <c r="F167" s="14" t="s">
        <v>74</v>
      </c>
      <c r="G167" s="26" t="s">
        <v>834</v>
      </c>
      <c r="H167" s="15"/>
    </row>
    <row r="168" spans="1:8" ht="15.75" customHeight="1">
      <c r="A168" s="38" t="s">
        <v>236</v>
      </c>
      <c r="B168" s="14">
        <v>13.758782999999999</v>
      </c>
      <c r="C168" s="14">
        <v>76.422106999999997</v>
      </c>
      <c r="D168" s="39">
        <v>44221</v>
      </c>
      <c r="E168" s="14" t="s">
        <v>10</v>
      </c>
      <c r="F168" s="14" t="s">
        <v>74</v>
      </c>
      <c r="G168" s="26" t="s">
        <v>835</v>
      </c>
      <c r="H168" s="15"/>
    </row>
    <row r="169" spans="1:8" ht="15.75" customHeight="1">
      <c r="A169" s="38" t="s">
        <v>237</v>
      </c>
      <c r="B169" s="14">
        <v>16.875719</v>
      </c>
      <c r="C169" s="14">
        <v>80.121499999999997</v>
      </c>
      <c r="D169" s="39">
        <v>44223</v>
      </c>
      <c r="E169" s="14" t="s">
        <v>12</v>
      </c>
      <c r="F169" s="14" t="s">
        <v>74</v>
      </c>
      <c r="G169" s="26" t="s">
        <v>791</v>
      </c>
      <c r="H169" s="15"/>
    </row>
    <row r="170" spans="1:8" ht="15.75" customHeight="1">
      <c r="A170" s="38" t="s">
        <v>238</v>
      </c>
      <c r="B170" s="14">
        <v>17.617542</v>
      </c>
      <c r="C170" s="14">
        <v>82.891221999999999</v>
      </c>
      <c r="D170" s="39">
        <v>44221</v>
      </c>
      <c r="E170" s="14" t="s">
        <v>10</v>
      </c>
      <c r="F170" s="14" t="s">
        <v>74</v>
      </c>
      <c r="G170" s="26" t="s">
        <v>836</v>
      </c>
      <c r="H170" s="15"/>
    </row>
    <row r="171" spans="1:8" ht="15.75" customHeight="1">
      <c r="A171" s="38" t="s">
        <v>239</v>
      </c>
      <c r="B171" s="14">
        <v>22.423362000000001</v>
      </c>
      <c r="C171" s="14">
        <v>87.862852000000004</v>
      </c>
      <c r="D171" s="39">
        <v>44221</v>
      </c>
      <c r="E171" s="14" t="s">
        <v>10</v>
      </c>
      <c r="F171" s="14" t="s">
        <v>74</v>
      </c>
      <c r="G171" s="26" t="s">
        <v>836</v>
      </c>
      <c r="H171" s="15"/>
    </row>
    <row r="172" spans="1:8" ht="15.75" customHeight="1">
      <c r="A172" s="38" t="s">
        <v>240</v>
      </c>
      <c r="B172" s="14">
        <v>15.075324999999999</v>
      </c>
      <c r="C172" s="14">
        <v>77.982725000000002</v>
      </c>
      <c r="D172" s="39">
        <v>44221</v>
      </c>
      <c r="E172" s="14" t="s">
        <v>10</v>
      </c>
      <c r="F172" s="14" t="s">
        <v>74</v>
      </c>
      <c r="G172" s="26" t="s">
        <v>824</v>
      </c>
      <c r="H172" s="15"/>
    </row>
    <row r="173" spans="1:8" ht="15.75" customHeight="1">
      <c r="A173" s="38" t="s">
        <v>241</v>
      </c>
      <c r="B173" s="14">
        <v>14.586917</v>
      </c>
      <c r="C173" s="14">
        <v>78.579757000000001</v>
      </c>
      <c r="D173" s="39">
        <v>44221</v>
      </c>
      <c r="E173" s="14" t="s">
        <v>30</v>
      </c>
      <c r="F173" s="14" t="s">
        <v>74</v>
      </c>
      <c r="G173" s="26" t="s">
        <v>444</v>
      </c>
      <c r="H173" s="15"/>
    </row>
    <row r="174" spans="1:8" ht="15.75" customHeight="1">
      <c r="A174" s="38" t="s">
        <v>242</v>
      </c>
      <c r="B174" s="14">
        <v>17.303446999999998</v>
      </c>
      <c r="C174" s="14">
        <v>77.436149999999998</v>
      </c>
      <c r="D174" s="39">
        <v>44221</v>
      </c>
      <c r="E174" s="14" t="s">
        <v>30</v>
      </c>
      <c r="F174" s="14" t="s">
        <v>74</v>
      </c>
      <c r="G174" s="26" t="s">
        <v>445</v>
      </c>
      <c r="H174" s="15"/>
    </row>
    <row r="175" spans="1:8" ht="15.75" customHeight="1">
      <c r="A175" s="38" t="s">
        <v>243</v>
      </c>
      <c r="B175" s="14">
        <v>29.253012999999999</v>
      </c>
      <c r="C175" s="14">
        <v>54.475132000000002</v>
      </c>
      <c r="D175" s="39">
        <v>44221</v>
      </c>
      <c r="E175" s="14" t="s">
        <v>30</v>
      </c>
      <c r="F175" s="14" t="s">
        <v>74</v>
      </c>
      <c r="G175" s="26" t="s">
        <v>445</v>
      </c>
      <c r="H175" s="15"/>
    </row>
    <row r="176" spans="1:8" ht="15.75" customHeight="1">
      <c r="A176" s="38" t="s">
        <v>244</v>
      </c>
      <c r="B176" s="14">
        <v>37.452818000000001</v>
      </c>
      <c r="C176" s="14">
        <v>57.686191000000001</v>
      </c>
      <c r="D176" s="39">
        <v>44221</v>
      </c>
      <c r="E176" s="14" t="s">
        <v>30</v>
      </c>
      <c r="F176" s="14" t="s">
        <v>74</v>
      </c>
      <c r="G176" s="26" t="s">
        <v>444</v>
      </c>
      <c r="H176" s="15"/>
    </row>
    <row r="177" spans="1:8" ht="15.75" customHeight="1">
      <c r="A177" s="38" t="s">
        <v>245</v>
      </c>
      <c r="B177" s="14">
        <v>33.591386</v>
      </c>
      <c r="C177" s="14">
        <v>42.504562999999997</v>
      </c>
      <c r="D177" s="39">
        <v>44218</v>
      </c>
      <c r="E177" s="14" t="s">
        <v>30</v>
      </c>
      <c r="F177" s="14" t="s">
        <v>94</v>
      </c>
      <c r="G177" s="26" t="s">
        <v>837</v>
      </c>
      <c r="H177" s="15"/>
    </row>
    <row r="178" spans="1:8" ht="15.75" customHeight="1">
      <c r="A178" s="38" t="s">
        <v>246</v>
      </c>
      <c r="B178" s="14">
        <v>34.257401999999999</v>
      </c>
      <c r="C178" s="14">
        <v>41.212474</v>
      </c>
      <c r="D178" s="39">
        <v>44221</v>
      </c>
      <c r="E178" s="14" t="s">
        <v>40</v>
      </c>
      <c r="F178" s="14" t="s">
        <v>94</v>
      </c>
      <c r="G178" s="26" t="s">
        <v>838</v>
      </c>
      <c r="H178" s="15"/>
    </row>
    <row r="179" spans="1:8" ht="15.75" customHeight="1">
      <c r="A179" s="38" t="s">
        <v>247</v>
      </c>
      <c r="B179" s="14">
        <v>32.343069</v>
      </c>
      <c r="C179" s="14">
        <v>43.327069000000002</v>
      </c>
      <c r="D179" s="39">
        <v>44218</v>
      </c>
      <c r="E179" s="14" t="s">
        <v>30</v>
      </c>
      <c r="F179" s="14" t="s">
        <v>94</v>
      </c>
      <c r="G179" s="26" t="s">
        <v>837</v>
      </c>
      <c r="H179" s="15"/>
    </row>
    <row r="180" spans="1:8" ht="15.75" customHeight="1">
      <c r="A180" s="38" t="s">
        <v>248</v>
      </c>
      <c r="B180" s="14">
        <v>35.605184999999999</v>
      </c>
      <c r="C180" s="14">
        <v>45.084727000000001</v>
      </c>
      <c r="D180" s="39">
        <v>44218</v>
      </c>
      <c r="E180" s="14" t="s">
        <v>30</v>
      </c>
      <c r="F180" s="14" t="s">
        <v>505</v>
      </c>
      <c r="G180" s="26" t="s">
        <v>839</v>
      </c>
      <c r="H180" s="15"/>
    </row>
    <row r="181" spans="1:8" ht="15.75" customHeight="1">
      <c r="A181" s="38" t="s">
        <v>249</v>
      </c>
      <c r="B181" s="14">
        <v>30.035080000000001</v>
      </c>
      <c r="C181" s="14">
        <v>47.944941</v>
      </c>
      <c r="D181" s="39">
        <v>44221</v>
      </c>
      <c r="E181" s="14" t="s">
        <v>40</v>
      </c>
      <c r="F181" s="14" t="s">
        <v>74</v>
      </c>
      <c r="G181" s="26" t="s">
        <v>699</v>
      </c>
      <c r="H181" s="15"/>
    </row>
    <row r="182" spans="1:8" ht="15.75" customHeight="1">
      <c r="A182" s="38" t="s">
        <v>250</v>
      </c>
      <c r="B182" s="14">
        <v>31.226161000000001</v>
      </c>
      <c r="C182" s="14">
        <v>45.002316</v>
      </c>
      <c r="D182" s="39">
        <v>44218</v>
      </c>
      <c r="E182" s="14" t="s">
        <v>30</v>
      </c>
      <c r="F182" s="14" t="s">
        <v>94</v>
      </c>
      <c r="G182" s="26" t="s">
        <v>837</v>
      </c>
      <c r="H182" s="15"/>
    </row>
    <row r="183" spans="1:8" ht="15.75" customHeight="1">
      <c r="A183" s="38" t="s">
        <v>251</v>
      </c>
      <c r="B183" s="14">
        <v>31.300077000000002</v>
      </c>
      <c r="C183" s="14">
        <v>45.299681999999997</v>
      </c>
      <c r="D183" s="39">
        <v>44221</v>
      </c>
      <c r="E183" s="14" t="s">
        <v>40</v>
      </c>
      <c r="F183" s="14" t="s">
        <v>74</v>
      </c>
      <c r="G183" s="26" t="s">
        <v>840</v>
      </c>
      <c r="H183" s="15"/>
    </row>
    <row r="184" spans="1:8" ht="15.75" customHeight="1">
      <c r="A184" s="38" t="s">
        <v>252</v>
      </c>
      <c r="B184" s="14">
        <v>31.962637000000001</v>
      </c>
      <c r="C184" s="14">
        <v>44.435263999999997</v>
      </c>
      <c r="D184" s="39">
        <v>44221</v>
      </c>
      <c r="E184" s="14" t="s">
        <v>7</v>
      </c>
      <c r="F184" s="14" t="s">
        <v>74</v>
      </c>
      <c r="G184" s="26" t="s">
        <v>841</v>
      </c>
      <c r="H184" s="15"/>
    </row>
    <row r="185" spans="1:8" ht="15.75" customHeight="1">
      <c r="A185" s="38" t="s">
        <v>253</v>
      </c>
      <c r="B185" s="14">
        <v>31.967338000000002</v>
      </c>
      <c r="C185" s="14">
        <v>44.443370000000002</v>
      </c>
      <c r="D185" s="39">
        <v>44221</v>
      </c>
      <c r="E185" s="14" t="s">
        <v>40</v>
      </c>
      <c r="F185" s="14" t="s">
        <v>74</v>
      </c>
      <c r="G185" s="26" t="s">
        <v>842</v>
      </c>
      <c r="H185" s="15"/>
    </row>
    <row r="186" spans="1:8" ht="15.75" customHeight="1">
      <c r="A186" s="38" t="s">
        <v>254</v>
      </c>
      <c r="B186" s="14">
        <v>32.737861000000002</v>
      </c>
      <c r="C186" s="14">
        <v>44.271693999999997</v>
      </c>
      <c r="D186" s="39">
        <v>44221</v>
      </c>
      <c r="E186" s="14" t="s">
        <v>40</v>
      </c>
      <c r="F186" s="14" t="s">
        <v>74</v>
      </c>
      <c r="G186" s="26" t="s">
        <v>843</v>
      </c>
      <c r="H186" s="15"/>
    </row>
    <row r="187" spans="1:8" ht="15.75" customHeight="1">
      <c r="A187" s="38" t="s">
        <v>255</v>
      </c>
      <c r="B187" s="14">
        <v>37.193679000000003</v>
      </c>
      <c r="C187" s="14">
        <v>15.181599</v>
      </c>
      <c r="D187" s="39">
        <v>44217</v>
      </c>
      <c r="E187" s="14" t="s">
        <v>10</v>
      </c>
      <c r="F187" s="14" t="s">
        <v>74</v>
      </c>
      <c r="G187" s="26" t="s">
        <v>844</v>
      </c>
      <c r="H187" s="15"/>
    </row>
    <row r="188" spans="1:8" ht="15.75" customHeight="1">
      <c r="A188" s="38" t="s">
        <v>256</v>
      </c>
      <c r="B188" s="14">
        <v>40.556227</v>
      </c>
      <c r="C188" s="14">
        <v>9.6721350000000008</v>
      </c>
      <c r="D188" s="39">
        <v>44217</v>
      </c>
      <c r="E188" s="14" t="s">
        <v>10</v>
      </c>
      <c r="F188" s="14" t="s">
        <v>74</v>
      </c>
      <c r="G188" s="26" t="s">
        <v>844</v>
      </c>
      <c r="H188" s="15"/>
    </row>
    <row r="189" spans="1:8" ht="15.75" customHeight="1">
      <c r="A189" s="38" t="s">
        <v>257</v>
      </c>
      <c r="B189" s="14">
        <v>41.314177999999998</v>
      </c>
      <c r="C189" s="14">
        <v>16.291376</v>
      </c>
      <c r="D189" s="39">
        <v>44217</v>
      </c>
      <c r="E189" s="14" t="s">
        <v>10</v>
      </c>
      <c r="F189" s="14" t="s">
        <v>104</v>
      </c>
      <c r="G189" s="26" t="s">
        <v>845</v>
      </c>
      <c r="H189" s="15"/>
    </row>
    <row r="190" spans="1:8" ht="15.75" customHeight="1">
      <c r="A190" s="38" t="s">
        <v>258</v>
      </c>
      <c r="B190" s="14">
        <v>42.007213</v>
      </c>
      <c r="C190" s="14">
        <v>12.7164</v>
      </c>
      <c r="D190" s="39">
        <v>44217</v>
      </c>
      <c r="E190" s="14" t="s">
        <v>10</v>
      </c>
      <c r="F190" s="14" t="s">
        <v>74</v>
      </c>
      <c r="G190" s="26" t="s">
        <v>844</v>
      </c>
      <c r="H190" s="15"/>
    </row>
    <row r="191" spans="1:8" ht="15.75" customHeight="1">
      <c r="A191" s="38" t="s">
        <v>259</v>
      </c>
      <c r="B191" s="14">
        <v>43.855015999999999</v>
      </c>
      <c r="C191" s="14">
        <v>11.180725000000001</v>
      </c>
      <c r="D191" s="39">
        <v>44221</v>
      </c>
      <c r="E191" s="14" t="s">
        <v>30</v>
      </c>
      <c r="F191" s="14" t="s">
        <v>74</v>
      </c>
      <c r="G191" s="26" t="s">
        <v>846</v>
      </c>
      <c r="H191" s="15"/>
    </row>
    <row r="192" spans="1:8" ht="15.75" customHeight="1">
      <c r="A192" s="38" t="s">
        <v>260</v>
      </c>
      <c r="B192" s="14">
        <v>44.302531999999999</v>
      </c>
      <c r="C192" s="14">
        <v>7.5075710000000004</v>
      </c>
      <c r="D192" s="39">
        <v>44217</v>
      </c>
      <c r="E192" s="14" t="s">
        <v>10</v>
      </c>
      <c r="F192" s="14" t="s">
        <v>104</v>
      </c>
      <c r="G192" s="26" t="s">
        <v>847</v>
      </c>
      <c r="H192" s="15"/>
    </row>
    <row r="193" spans="1:8" ht="15.75" customHeight="1">
      <c r="A193" s="38" t="s">
        <v>261</v>
      </c>
      <c r="B193" s="14">
        <v>44.793450999999997</v>
      </c>
      <c r="C193" s="14">
        <v>9.8107240000000004</v>
      </c>
      <c r="D193" s="39">
        <v>44217</v>
      </c>
      <c r="E193" s="14" t="s">
        <v>10</v>
      </c>
      <c r="F193" s="14" t="s">
        <v>74</v>
      </c>
      <c r="G193" s="26" t="s">
        <v>848</v>
      </c>
      <c r="H193" s="15"/>
    </row>
    <row r="194" spans="1:8" ht="15.75" customHeight="1">
      <c r="A194" s="38" t="s">
        <v>262</v>
      </c>
      <c r="B194" s="14">
        <v>45.190403000000003</v>
      </c>
      <c r="C194" s="14">
        <v>8.287547</v>
      </c>
      <c r="D194" s="39">
        <v>44217</v>
      </c>
      <c r="E194" s="14" t="s">
        <v>10</v>
      </c>
      <c r="F194" s="14" t="s">
        <v>74</v>
      </c>
      <c r="G194" s="26" t="s">
        <v>849</v>
      </c>
      <c r="H194" s="15"/>
    </row>
    <row r="195" spans="1:8" ht="15.75" customHeight="1">
      <c r="A195" s="38" t="s">
        <v>263</v>
      </c>
      <c r="B195" s="14">
        <v>45.253599000000001</v>
      </c>
      <c r="C195" s="14">
        <v>11.751795</v>
      </c>
      <c r="D195" s="39">
        <v>44217</v>
      </c>
      <c r="E195" s="14" t="s">
        <v>10</v>
      </c>
      <c r="F195" s="14" t="s">
        <v>74</v>
      </c>
      <c r="G195" s="26" t="s">
        <v>850</v>
      </c>
      <c r="H195" s="15"/>
    </row>
    <row r="196" spans="1:8" ht="15.75" customHeight="1">
      <c r="A196" s="38" t="s">
        <v>264</v>
      </c>
      <c r="B196" s="14">
        <v>46.177259999999997</v>
      </c>
      <c r="C196" s="14">
        <v>12.740098</v>
      </c>
      <c r="D196" s="39">
        <v>44217</v>
      </c>
      <c r="E196" s="14" t="s">
        <v>10</v>
      </c>
      <c r="F196" s="14" t="s">
        <v>74</v>
      </c>
      <c r="G196" s="26" t="s">
        <v>519</v>
      </c>
      <c r="H196" s="15"/>
    </row>
    <row r="197" spans="1:8" ht="15.75" customHeight="1">
      <c r="A197" s="38" t="s">
        <v>270</v>
      </c>
      <c r="B197" s="14">
        <v>30.67859</v>
      </c>
      <c r="C197" s="14">
        <v>35.631965000000001</v>
      </c>
      <c r="D197" s="39">
        <v>44233</v>
      </c>
      <c r="E197" s="14" t="s">
        <v>46</v>
      </c>
      <c r="F197" s="14" t="s">
        <v>74</v>
      </c>
      <c r="G197" s="38" t="s">
        <v>447</v>
      </c>
      <c r="H197" s="15"/>
    </row>
    <row r="198" spans="1:8" ht="15.75" customHeight="1">
      <c r="A198" s="38" t="s">
        <v>265</v>
      </c>
      <c r="B198" s="14">
        <v>33.402979999999999</v>
      </c>
      <c r="C198" s="14">
        <v>133.301771</v>
      </c>
      <c r="D198" s="39">
        <v>44233</v>
      </c>
      <c r="E198" s="14" t="s">
        <v>46</v>
      </c>
      <c r="F198" s="14" t="s">
        <v>94</v>
      </c>
      <c r="G198" s="38" t="s">
        <v>447</v>
      </c>
      <c r="H198" s="15"/>
    </row>
    <row r="199" spans="1:8" ht="15.75" customHeight="1">
      <c r="A199" s="38" t="s">
        <v>266</v>
      </c>
      <c r="B199" s="14">
        <v>34.754393999999998</v>
      </c>
      <c r="C199" s="14">
        <v>134.36334199999999</v>
      </c>
      <c r="D199" s="39">
        <v>44233</v>
      </c>
      <c r="E199" s="14" t="s">
        <v>46</v>
      </c>
      <c r="F199" s="14" t="s">
        <v>94</v>
      </c>
      <c r="G199" s="38" t="s">
        <v>637</v>
      </c>
      <c r="H199" s="15"/>
    </row>
    <row r="200" spans="1:8" ht="15.75" customHeight="1">
      <c r="A200" s="38" t="s">
        <v>267</v>
      </c>
      <c r="B200" s="14">
        <v>35.501390999999998</v>
      </c>
      <c r="C200" s="14">
        <v>136.660357</v>
      </c>
      <c r="D200" s="39">
        <v>44233</v>
      </c>
      <c r="E200" s="14" t="s">
        <v>46</v>
      </c>
      <c r="F200" s="14" t="s">
        <v>94</v>
      </c>
      <c r="G200" s="38" t="s">
        <v>851</v>
      </c>
      <c r="H200" s="15"/>
    </row>
    <row r="201" spans="1:8" ht="15.75" customHeight="1">
      <c r="A201" s="38" t="s">
        <v>268</v>
      </c>
      <c r="B201" s="14">
        <v>36.404864000000003</v>
      </c>
      <c r="C201" s="14">
        <v>139.617052</v>
      </c>
      <c r="D201" s="39">
        <v>44221</v>
      </c>
      <c r="E201" s="14" t="s">
        <v>40</v>
      </c>
      <c r="F201" s="14" t="s">
        <v>74</v>
      </c>
      <c r="G201" s="26" t="s">
        <v>782</v>
      </c>
      <c r="H201" s="15"/>
    </row>
    <row r="202" spans="1:8" ht="15.75" customHeight="1">
      <c r="A202" s="38" t="s">
        <v>269</v>
      </c>
      <c r="B202" s="14">
        <v>40.515509000000002</v>
      </c>
      <c r="C202" s="14">
        <v>141.52183099999999</v>
      </c>
      <c r="D202" s="39">
        <v>44233</v>
      </c>
      <c r="E202" s="14" t="s">
        <v>46</v>
      </c>
      <c r="F202" s="14" t="s">
        <v>94</v>
      </c>
      <c r="G202" s="38" t="s">
        <v>637</v>
      </c>
      <c r="H202" s="15"/>
    </row>
    <row r="203" spans="1:8" ht="15.75" customHeight="1">
      <c r="A203" s="38" t="s">
        <v>271</v>
      </c>
      <c r="B203" s="14">
        <v>42.292318000000002</v>
      </c>
      <c r="C203" s="14">
        <v>69.647017000000005</v>
      </c>
      <c r="D203" s="39">
        <v>44221</v>
      </c>
      <c r="E203" s="14" t="s">
        <v>42</v>
      </c>
      <c r="F203" s="14" t="s">
        <v>74</v>
      </c>
      <c r="G203" s="26" t="s">
        <v>852</v>
      </c>
      <c r="H203" s="15"/>
    </row>
    <row r="204" spans="1:8" ht="15.75" customHeight="1">
      <c r="A204" s="38" t="s">
        <v>272</v>
      </c>
      <c r="B204" s="14">
        <v>44.089136000000003</v>
      </c>
      <c r="C204" s="14">
        <v>52.120629000000001</v>
      </c>
      <c r="D204" s="39">
        <v>44221</v>
      </c>
      <c r="E204" s="14" t="s">
        <v>42</v>
      </c>
      <c r="F204" s="14" t="s">
        <v>74</v>
      </c>
      <c r="G204" s="26" t="s">
        <v>497</v>
      </c>
      <c r="H204" s="15"/>
    </row>
    <row r="205" spans="1:8" ht="15.75" customHeight="1">
      <c r="A205" s="38" t="s">
        <v>273</v>
      </c>
      <c r="B205" s="14">
        <v>49.642960000000002</v>
      </c>
      <c r="C205" s="14">
        <v>83.575125999999997</v>
      </c>
      <c r="D205" s="39">
        <v>44233</v>
      </c>
      <c r="E205" s="14" t="s">
        <v>46</v>
      </c>
      <c r="F205" s="14" t="s">
        <v>74</v>
      </c>
      <c r="G205" s="38" t="s">
        <v>853</v>
      </c>
      <c r="H205" s="15"/>
    </row>
    <row r="206" spans="1:8" ht="15.75" customHeight="1">
      <c r="A206" s="38" t="s">
        <v>274</v>
      </c>
      <c r="B206" s="14">
        <v>34.937106</v>
      </c>
      <c r="C206" s="14">
        <v>127.763227</v>
      </c>
      <c r="D206" s="39">
        <v>44221</v>
      </c>
      <c r="E206" s="14" t="s">
        <v>42</v>
      </c>
      <c r="F206" s="14" t="s">
        <v>74</v>
      </c>
      <c r="G206" s="26" t="s">
        <v>854</v>
      </c>
      <c r="H206" s="15"/>
    </row>
    <row r="207" spans="1:8" ht="15.75" customHeight="1">
      <c r="A207" s="38" t="s">
        <v>275</v>
      </c>
      <c r="B207" s="14">
        <v>35.076138</v>
      </c>
      <c r="C207" s="14">
        <v>129.00650400000001</v>
      </c>
      <c r="D207" s="39">
        <v>44221</v>
      </c>
      <c r="E207" s="14" t="s">
        <v>42</v>
      </c>
      <c r="F207" s="14" t="s">
        <v>74</v>
      </c>
      <c r="G207" s="26" t="s">
        <v>854</v>
      </c>
      <c r="H207" s="15"/>
    </row>
    <row r="208" spans="1:8" ht="15.75" customHeight="1">
      <c r="A208" s="38" t="s">
        <v>276</v>
      </c>
      <c r="B208" s="14">
        <v>37.427430999999999</v>
      </c>
      <c r="C208" s="14">
        <v>129.17979099999999</v>
      </c>
      <c r="D208" s="39">
        <v>44217</v>
      </c>
      <c r="E208" s="14" t="s">
        <v>30</v>
      </c>
      <c r="F208" s="14" t="s">
        <v>74</v>
      </c>
      <c r="G208" s="26" t="s">
        <v>855</v>
      </c>
      <c r="H208" s="63" t="s">
        <v>856</v>
      </c>
    </row>
    <row r="209" spans="1:8" ht="15.75" customHeight="1">
      <c r="A209" s="38" t="s">
        <v>277</v>
      </c>
      <c r="B209" s="14">
        <v>37.495173999999999</v>
      </c>
      <c r="C209" s="14">
        <v>129.13202000000001</v>
      </c>
      <c r="D209" s="39">
        <v>44223</v>
      </c>
      <c r="E209" s="14" t="s">
        <v>24</v>
      </c>
      <c r="F209" s="14" t="s">
        <v>74</v>
      </c>
      <c r="G209" s="26" t="s">
        <v>854</v>
      </c>
      <c r="H209" s="15"/>
    </row>
    <row r="210" spans="1:8" ht="15.75" customHeight="1">
      <c r="A210" s="38" t="s">
        <v>278</v>
      </c>
      <c r="B210" s="14">
        <v>37.186616999999998</v>
      </c>
      <c r="C210" s="14">
        <v>128.32207600000001</v>
      </c>
      <c r="D210" s="39">
        <v>44223</v>
      </c>
      <c r="E210" s="14" t="s">
        <v>24</v>
      </c>
      <c r="F210" s="14" t="s">
        <v>74</v>
      </c>
      <c r="G210" s="26" t="s">
        <v>857</v>
      </c>
      <c r="H210" s="15"/>
    </row>
    <row r="211" spans="1:8" ht="15.75" customHeight="1">
      <c r="A211" s="38" t="s">
        <v>279</v>
      </c>
      <c r="B211" s="14">
        <v>37.483696000000002</v>
      </c>
      <c r="C211" s="14">
        <v>129.05342899999999</v>
      </c>
      <c r="D211" s="39">
        <v>44230</v>
      </c>
      <c r="E211" s="14" t="s">
        <v>42</v>
      </c>
      <c r="F211" s="14" t="s">
        <v>74</v>
      </c>
      <c r="G211" s="26" t="s">
        <v>858</v>
      </c>
      <c r="H211" s="15"/>
    </row>
    <row r="212" spans="1:8" ht="15.75" customHeight="1">
      <c r="A212" s="38" t="s">
        <v>281</v>
      </c>
      <c r="B212" s="14">
        <v>33.628264999999999</v>
      </c>
      <c r="C212" s="14">
        <v>35.422609000000001</v>
      </c>
      <c r="D212" s="39">
        <v>44233</v>
      </c>
      <c r="E212" s="14" t="s">
        <v>46</v>
      </c>
      <c r="F212" s="14" t="s">
        <v>74</v>
      </c>
      <c r="G212" s="38" t="s">
        <v>447</v>
      </c>
      <c r="H212" s="15"/>
    </row>
    <row r="213" spans="1:8" ht="15.75" customHeight="1">
      <c r="A213" s="51" t="s">
        <v>280</v>
      </c>
      <c r="B213" s="14">
        <v>56.690803000000002</v>
      </c>
      <c r="C213" s="14">
        <v>22.592286999999999</v>
      </c>
      <c r="D213" s="39">
        <v>44233</v>
      </c>
      <c r="E213" s="14" t="s">
        <v>46</v>
      </c>
      <c r="F213" s="14" t="s">
        <v>74</v>
      </c>
      <c r="G213" s="38" t="s">
        <v>637</v>
      </c>
      <c r="H213" s="15"/>
    </row>
    <row r="214" spans="1:8" ht="15.75" customHeight="1">
      <c r="A214" s="50" t="s">
        <v>575</v>
      </c>
      <c r="B214" s="14">
        <v>27.077753000000001</v>
      </c>
      <c r="C214" s="14">
        <v>-13.418374</v>
      </c>
      <c r="D214" s="44">
        <v>44243</v>
      </c>
      <c r="E214" s="45" t="s">
        <v>36</v>
      </c>
      <c r="F214" s="14" t="s">
        <v>74</v>
      </c>
      <c r="G214" s="38" t="s">
        <v>478</v>
      </c>
      <c r="H214" s="15"/>
    </row>
    <row r="215" spans="1:8" ht="15.75" customHeight="1">
      <c r="A215" s="50" t="s">
        <v>577</v>
      </c>
      <c r="B215" s="14">
        <v>30.220295</v>
      </c>
      <c r="C215" s="14">
        <v>-9.1527399999999997</v>
      </c>
      <c r="D215" s="39">
        <v>44229</v>
      </c>
      <c r="E215" s="14" t="s">
        <v>10</v>
      </c>
      <c r="F215" s="14" t="s">
        <v>74</v>
      </c>
      <c r="G215" s="26" t="s">
        <v>523</v>
      </c>
      <c r="H215" s="15"/>
    </row>
    <row r="216" spans="1:8" ht="15.75" customHeight="1">
      <c r="A216" s="50" t="s">
        <v>578</v>
      </c>
      <c r="B216" s="14">
        <v>31.585239999999999</v>
      </c>
      <c r="C216" s="14">
        <v>-8.5023839999999993</v>
      </c>
      <c r="D216" s="39">
        <v>44229</v>
      </c>
      <c r="E216" s="14" t="s">
        <v>10</v>
      </c>
      <c r="F216" s="14" t="s">
        <v>74</v>
      </c>
      <c r="G216" s="26" t="s">
        <v>523</v>
      </c>
      <c r="H216" s="15"/>
    </row>
    <row r="217" spans="1:8" ht="15.75" customHeight="1">
      <c r="A217" s="50" t="s">
        <v>579</v>
      </c>
      <c r="B217" s="14">
        <v>32.552531999999999</v>
      </c>
      <c r="C217" s="14">
        <v>-9.1045440000000006</v>
      </c>
      <c r="D217" s="39">
        <v>44229</v>
      </c>
      <c r="E217" s="14" t="s">
        <v>10</v>
      </c>
      <c r="F217" s="14" t="s">
        <v>74</v>
      </c>
      <c r="G217" s="26" t="s">
        <v>523</v>
      </c>
      <c r="H217" s="15"/>
    </row>
    <row r="218" spans="1:8" ht="15.75" customHeight="1">
      <c r="A218" s="50" t="s">
        <v>580</v>
      </c>
      <c r="B218" s="14">
        <v>33.110245999999997</v>
      </c>
      <c r="C218" s="14">
        <v>-8.6212719999999994</v>
      </c>
      <c r="D218" s="39">
        <v>44229</v>
      </c>
      <c r="E218" s="14" t="s">
        <v>10</v>
      </c>
      <c r="F218" s="14" t="s">
        <v>90</v>
      </c>
      <c r="G218" s="26" t="s">
        <v>859</v>
      </c>
      <c r="H218" s="15"/>
    </row>
    <row r="219" spans="1:8" ht="15.75" customHeight="1">
      <c r="A219" s="38" t="s">
        <v>282</v>
      </c>
      <c r="B219" s="14">
        <v>18.798161</v>
      </c>
      <c r="C219" s="14">
        <v>-99.179187999999996</v>
      </c>
      <c r="D219" s="39">
        <v>44217</v>
      </c>
      <c r="E219" s="14" t="s">
        <v>10</v>
      </c>
      <c r="F219" s="14" t="s">
        <v>74</v>
      </c>
      <c r="G219" s="26" t="s">
        <v>860</v>
      </c>
      <c r="H219" s="15"/>
    </row>
    <row r="220" spans="1:8" ht="15.75" customHeight="1">
      <c r="A220" s="38" t="s">
        <v>283</v>
      </c>
      <c r="B220" s="14">
        <v>19.343802</v>
      </c>
      <c r="C220" s="14">
        <v>-96.70478</v>
      </c>
      <c r="D220" s="39">
        <v>44217</v>
      </c>
      <c r="E220" s="14" t="s">
        <v>10</v>
      </c>
      <c r="F220" s="14" t="s">
        <v>104</v>
      </c>
      <c r="G220" s="26" t="s">
        <v>861</v>
      </c>
      <c r="H220" s="15"/>
    </row>
    <row r="221" spans="1:8" ht="15.75" customHeight="1">
      <c r="A221" s="50" t="s">
        <v>284</v>
      </c>
      <c r="B221" s="14">
        <v>22.474087000000001</v>
      </c>
      <c r="C221" s="14">
        <v>-100.37897700000001</v>
      </c>
      <c r="D221" s="39">
        <v>44217</v>
      </c>
      <c r="E221" s="14" t="s">
        <v>10</v>
      </c>
      <c r="F221" s="14" t="s">
        <v>104</v>
      </c>
      <c r="G221" s="26" t="s">
        <v>861</v>
      </c>
      <c r="H221" s="15"/>
    </row>
    <row r="222" spans="1:8" ht="15.75" customHeight="1">
      <c r="A222" s="38" t="s">
        <v>285</v>
      </c>
      <c r="B222" s="14">
        <v>-25.958721000000001</v>
      </c>
      <c r="C222" s="14">
        <v>32.485548999999999</v>
      </c>
      <c r="D222" s="39">
        <v>44218</v>
      </c>
      <c r="E222" s="14" t="s">
        <v>10</v>
      </c>
      <c r="F222" s="14" t="s">
        <v>74</v>
      </c>
      <c r="G222" s="26" t="s">
        <v>523</v>
      </c>
      <c r="H222" s="15"/>
    </row>
    <row r="223" spans="1:8" ht="15.75" customHeight="1">
      <c r="A223" s="38" t="s">
        <v>291</v>
      </c>
      <c r="B223" s="14">
        <v>7.0060770000000003</v>
      </c>
      <c r="C223" s="14">
        <v>3.0476040000000002</v>
      </c>
      <c r="D223" s="39">
        <v>44233</v>
      </c>
      <c r="E223" s="14" t="s">
        <v>46</v>
      </c>
      <c r="F223" s="14" t="s">
        <v>90</v>
      </c>
      <c r="G223" s="38" t="s">
        <v>862</v>
      </c>
      <c r="H223" s="15"/>
    </row>
    <row r="224" spans="1:8" ht="15.75" customHeight="1">
      <c r="A224" s="38" t="s">
        <v>292</v>
      </c>
      <c r="B224" s="14">
        <v>7.411613</v>
      </c>
      <c r="C224" s="14">
        <v>8.9752320000000001</v>
      </c>
      <c r="D224" s="39">
        <v>44218</v>
      </c>
      <c r="E224" s="14" t="s">
        <v>10</v>
      </c>
      <c r="F224" s="14" t="s">
        <v>74</v>
      </c>
      <c r="G224" s="26" t="s">
        <v>860</v>
      </c>
      <c r="H224" s="15"/>
    </row>
    <row r="225" spans="1:8" ht="15.75" customHeight="1">
      <c r="A225" s="38" t="s">
        <v>293</v>
      </c>
      <c r="B225" s="14">
        <v>7.927327</v>
      </c>
      <c r="C225" s="14">
        <v>6.4251560000000003</v>
      </c>
      <c r="D225" s="39">
        <v>44218</v>
      </c>
      <c r="E225" s="14" t="s">
        <v>10</v>
      </c>
      <c r="F225" s="14" t="s">
        <v>74</v>
      </c>
      <c r="G225" s="26" t="s">
        <v>860</v>
      </c>
      <c r="H225" s="15"/>
    </row>
    <row r="226" spans="1:8" ht="15.75" customHeight="1">
      <c r="A226" s="38" t="s">
        <v>289</v>
      </c>
      <c r="B226" s="14">
        <v>11.860059</v>
      </c>
      <c r="C226" s="14">
        <v>-86.424014</v>
      </c>
      <c r="D226" s="39">
        <v>44218</v>
      </c>
      <c r="E226" s="14" t="s">
        <v>10</v>
      </c>
      <c r="F226" s="14" t="s">
        <v>74</v>
      </c>
      <c r="G226" s="26" t="s">
        <v>863</v>
      </c>
      <c r="H226" s="15"/>
    </row>
    <row r="227" spans="1:8" ht="15.75" customHeight="1">
      <c r="A227" s="38" t="s">
        <v>290</v>
      </c>
      <c r="B227" s="14">
        <v>12.276255000000001</v>
      </c>
      <c r="C227" s="14">
        <v>-86.500882000000004</v>
      </c>
      <c r="D227" s="39">
        <v>44218</v>
      </c>
      <c r="E227" s="14" t="s">
        <v>10</v>
      </c>
      <c r="F227" s="14" t="s">
        <v>74</v>
      </c>
      <c r="G227" s="26" t="s">
        <v>864</v>
      </c>
      <c r="H227" s="15"/>
    </row>
    <row r="228" spans="1:8" ht="15.75" customHeight="1">
      <c r="A228" s="38" t="s">
        <v>286</v>
      </c>
      <c r="B228" s="14">
        <v>50.819524000000001</v>
      </c>
      <c r="C228" s="14">
        <v>5.6917609999999996</v>
      </c>
      <c r="D228" s="39">
        <v>44233</v>
      </c>
      <c r="E228" s="14" t="s">
        <v>46</v>
      </c>
      <c r="F228" s="14" t="s">
        <v>74</v>
      </c>
      <c r="G228" s="38" t="s">
        <v>637</v>
      </c>
      <c r="H228" s="15"/>
    </row>
    <row r="229" spans="1:8" ht="15.75" customHeight="1">
      <c r="A229" s="38" t="s">
        <v>287</v>
      </c>
      <c r="B229" s="14">
        <v>51.881234999999997</v>
      </c>
      <c r="C229" s="14">
        <v>4.2458840000000002</v>
      </c>
      <c r="D229" s="39">
        <v>44233</v>
      </c>
      <c r="E229" s="14" t="s">
        <v>46</v>
      </c>
      <c r="F229" s="14" t="s">
        <v>74</v>
      </c>
      <c r="G229" s="38" t="s">
        <v>478</v>
      </c>
      <c r="H229" s="15"/>
    </row>
    <row r="230" spans="1:8" ht="15.75" customHeight="1">
      <c r="A230" s="38" t="s">
        <v>288</v>
      </c>
      <c r="B230" s="14">
        <v>52.471075999999996</v>
      </c>
      <c r="C230" s="14">
        <v>4.6211880000000001</v>
      </c>
      <c r="D230" s="39">
        <v>44233</v>
      </c>
      <c r="E230" s="14" t="s">
        <v>46</v>
      </c>
      <c r="F230" s="14" t="s">
        <v>74</v>
      </c>
      <c r="G230" s="38" t="s">
        <v>478</v>
      </c>
      <c r="H230" s="15"/>
    </row>
    <row r="231" spans="1:8" ht="15.75" customHeight="1">
      <c r="A231" s="38" t="s">
        <v>294</v>
      </c>
      <c r="B231" s="14">
        <v>25.159443</v>
      </c>
      <c r="C231" s="14">
        <v>66.783955000000006</v>
      </c>
      <c r="D231" s="39">
        <v>44233</v>
      </c>
      <c r="E231" s="14" t="s">
        <v>46</v>
      </c>
      <c r="F231" s="14" t="s">
        <v>74</v>
      </c>
      <c r="G231" s="38" t="s">
        <v>637</v>
      </c>
      <c r="H231" s="15"/>
    </row>
    <row r="232" spans="1:8" ht="15.75" customHeight="1">
      <c r="A232" s="38" t="s">
        <v>295</v>
      </c>
      <c r="B232" s="14">
        <v>30.327399</v>
      </c>
      <c r="C232" s="14">
        <v>70.538435000000007</v>
      </c>
      <c r="D232" s="39">
        <v>44221</v>
      </c>
      <c r="E232" s="14" t="s">
        <v>30</v>
      </c>
      <c r="F232" s="14" t="s">
        <v>74</v>
      </c>
      <c r="G232" s="26" t="s">
        <v>444</v>
      </c>
      <c r="H232" s="15"/>
    </row>
    <row r="233" spans="1:8" ht="15.75" customHeight="1">
      <c r="A233" s="38" t="s">
        <v>296</v>
      </c>
      <c r="B233" s="14">
        <v>32.725580999999998</v>
      </c>
      <c r="C233" s="14">
        <v>72.816963000000001</v>
      </c>
      <c r="D233" s="39">
        <v>44221</v>
      </c>
      <c r="E233" s="14" t="s">
        <v>30</v>
      </c>
      <c r="F233" s="14" t="s">
        <v>74</v>
      </c>
      <c r="G233" s="26" t="s">
        <v>741</v>
      </c>
      <c r="H233" s="15"/>
    </row>
    <row r="234" spans="1:8" ht="15.75" customHeight="1">
      <c r="A234" s="38" t="s">
        <v>297</v>
      </c>
      <c r="B234" s="14">
        <v>9.1677510000000009</v>
      </c>
      <c r="C234" s="14">
        <v>-79.536856999999998</v>
      </c>
      <c r="D234" s="39">
        <v>44221</v>
      </c>
      <c r="E234" s="14" t="s">
        <v>30</v>
      </c>
      <c r="F234" s="14" t="s">
        <v>74</v>
      </c>
      <c r="G234" s="26" t="s">
        <v>725</v>
      </c>
      <c r="H234" s="15"/>
    </row>
    <row r="235" spans="1:8" ht="15.75" customHeight="1">
      <c r="A235" s="38" t="s">
        <v>299</v>
      </c>
      <c r="B235" s="14">
        <v>50.806773</v>
      </c>
      <c r="C235" s="14">
        <v>20.529911999999999</v>
      </c>
      <c r="D235" s="39">
        <v>44229</v>
      </c>
      <c r="E235" s="14" t="s">
        <v>30</v>
      </c>
      <c r="F235" s="14" t="s">
        <v>74</v>
      </c>
      <c r="G235" s="26" t="s">
        <v>865</v>
      </c>
      <c r="H235" s="15"/>
    </row>
    <row r="236" spans="1:8" ht="15.75" customHeight="1">
      <c r="A236" s="38" t="s">
        <v>300</v>
      </c>
      <c r="B236" s="14">
        <v>38.501466000000001</v>
      </c>
      <c r="C236" s="14">
        <v>-8.9359359999999999</v>
      </c>
      <c r="D236" s="39">
        <v>44229</v>
      </c>
      <c r="E236" s="14" t="s">
        <v>30</v>
      </c>
      <c r="F236" s="14" t="s">
        <v>74</v>
      </c>
      <c r="G236" s="26" t="s">
        <v>865</v>
      </c>
      <c r="H236" s="15"/>
    </row>
    <row r="237" spans="1:8" ht="15.75" customHeight="1">
      <c r="A237" s="38" t="s">
        <v>301</v>
      </c>
      <c r="B237" s="14">
        <v>39.655676999999997</v>
      </c>
      <c r="C237" s="14">
        <v>-8.987387</v>
      </c>
      <c r="D237" s="39">
        <v>44233</v>
      </c>
      <c r="E237" s="14" t="s">
        <v>46</v>
      </c>
      <c r="F237" s="14" t="s">
        <v>74</v>
      </c>
      <c r="G237" s="38" t="s">
        <v>637</v>
      </c>
      <c r="H237" s="15"/>
    </row>
    <row r="238" spans="1:8" ht="15.75" customHeight="1">
      <c r="A238" s="38" t="s">
        <v>302</v>
      </c>
      <c r="B238" s="14">
        <v>39.685772999999998</v>
      </c>
      <c r="C238" s="14">
        <v>-8.905132</v>
      </c>
      <c r="D238" s="39">
        <v>44233</v>
      </c>
      <c r="E238" s="14" t="s">
        <v>46</v>
      </c>
      <c r="F238" s="14" t="s">
        <v>74</v>
      </c>
      <c r="G238" s="38" t="s">
        <v>637</v>
      </c>
      <c r="H238" s="15"/>
    </row>
    <row r="239" spans="1:8" ht="15.75" customHeight="1">
      <c r="A239" s="38" t="s">
        <v>298</v>
      </c>
      <c r="B239" s="14">
        <v>-25.108222000000001</v>
      </c>
      <c r="C239" s="14">
        <v>-57.537517000000001</v>
      </c>
      <c r="D239" s="39">
        <v>44229</v>
      </c>
      <c r="E239" s="14" t="s">
        <v>30</v>
      </c>
      <c r="F239" s="14" t="s">
        <v>74</v>
      </c>
      <c r="G239" s="26" t="s">
        <v>866</v>
      </c>
      <c r="H239" s="15"/>
    </row>
    <row r="240" spans="1:8" ht="15.75" customHeight="1">
      <c r="A240" s="38" t="s">
        <v>303</v>
      </c>
      <c r="B240" s="14">
        <v>54.873651000000002</v>
      </c>
      <c r="C240" s="14">
        <v>61.196846999999998</v>
      </c>
      <c r="D240" s="39">
        <v>44218</v>
      </c>
      <c r="E240" s="14" t="s">
        <v>40</v>
      </c>
      <c r="F240" s="14" t="s">
        <v>74</v>
      </c>
      <c r="G240" s="26" t="s">
        <v>867</v>
      </c>
      <c r="H240" s="15"/>
    </row>
    <row r="241" spans="1:8" ht="15.75" customHeight="1">
      <c r="A241" s="38" t="s">
        <v>304</v>
      </c>
      <c r="B241" s="14">
        <v>56.868465999999998</v>
      </c>
      <c r="C241" s="14">
        <v>62.056043000000003</v>
      </c>
      <c r="D241" s="39">
        <v>44218</v>
      </c>
      <c r="E241" s="14" t="s">
        <v>40</v>
      </c>
      <c r="F241" s="14" t="s">
        <v>90</v>
      </c>
      <c r="G241" s="26" t="s">
        <v>723</v>
      </c>
      <c r="H241" s="15"/>
    </row>
    <row r="242" spans="1:8" ht="15.75" customHeight="1">
      <c r="A242" s="38" t="s">
        <v>305</v>
      </c>
      <c r="B242" s="14">
        <v>44.125712</v>
      </c>
      <c r="C242" s="14">
        <v>42.009979999999999</v>
      </c>
      <c r="D242" s="39">
        <v>44233</v>
      </c>
      <c r="E242" s="14" t="s">
        <v>46</v>
      </c>
      <c r="F242" s="14" t="s">
        <v>74</v>
      </c>
      <c r="G242" s="38" t="s">
        <v>853</v>
      </c>
      <c r="H242" s="15"/>
    </row>
    <row r="243" spans="1:8" ht="15.75" customHeight="1">
      <c r="A243" s="38" t="s">
        <v>306</v>
      </c>
      <c r="B243" s="14">
        <v>50.378073000000001</v>
      </c>
      <c r="C243" s="14">
        <v>39.633608000000002</v>
      </c>
      <c r="D243" s="39">
        <v>44218</v>
      </c>
      <c r="E243" s="14" t="s">
        <v>40</v>
      </c>
      <c r="F243" s="14" t="s">
        <v>74</v>
      </c>
      <c r="G243" s="26" t="s">
        <v>868</v>
      </c>
      <c r="H243" s="15"/>
    </row>
    <row r="244" spans="1:8" ht="15.75" customHeight="1">
      <c r="A244" s="38" t="s">
        <v>307</v>
      </c>
      <c r="B244" s="14">
        <v>50.610788999999997</v>
      </c>
      <c r="C244" s="14">
        <v>36.555284</v>
      </c>
      <c r="D244" s="39">
        <v>44218</v>
      </c>
      <c r="E244" s="14" t="s">
        <v>40</v>
      </c>
      <c r="F244" s="14" t="s">
        <v>74</v>
      </c>
      <c r="G244" s="26" t="s">
        <v>869</v>
      </c>
      <c r="H244" s="15"/>
    </row>
    <row r="245" spans="1:8" ht="15.75" customHeight="1">
      <c r="A245" s="38" t="s">
        <v>308</v>
      </c>
      <c r="B245" s="14">
        <v>51.257871999999999</v>
      </c>
      <c r="C245" s="14">
        <v>37.762676999999996</v>
      </c>
      <c r="D245" s="39">
        <v>44233</v>
      </c>
      <c r="E245" s="14" t="s">
        <v>46</v>
      </c>
      <c r="F245" s="14" t="s">
        <v>74</v>
      </c>
      <c r="G245" s="38" t="s">
        <v>870</v>
      </c>
      <c r="H245" s="15"/>
    </row>
    <row r="246" spans="1:8" ht="15.75" customHeight="1">
      <c r="A246" s="38" t="s">
        <v>309</v>
      </c>
      <c r="B246" s="14">
        <v>52.664946</v>
      </c>
      <c r="C246" s="14">
        <v>39.632835</v>
      </c>
      <c r="D246" s="39">
        <v>44218</v>
      </c>
      <c r="E246" s="14" t="s">
        <v>40</v>
      </c>
      <c r="F246" s="14" t="s">
        <v>74</v>
      </c>
      <c r="G246" s="26" t="s">
        <v>868</v>
      </c>
      <c r="H246" s="15"/>
    </row>
    <row r="247" spans="1:8" ht="15.75" customHeight="1">
      <c r="A247" s="38" t="s">
        <v>310</v>
      </c>
      <c r="B247" s="14">
        <v>53.421120999999999</v>
      </c>
      <c r="C247" s="14">
        <v>49.419800000000002</v>
      </c>
      <c r="D247" s="39">
        <v>44218</v>
      </c>
      <c r="E247" s="14" t="s">
        <v>40</v>
      </c>
      <c r="F247" s="14" t="s">
        <v>104</v>
      </c>
      <c r="G247" s="26" t="s">
        <v>871</v>
      </c>
      <c r="H247" s="15"/>
    </row>
    <row r="248" spans="1:8" ht="15.75" customHeight="1">
      <c r="A248" s="38" t="s">
        <v>311</v>
      </c>
      <c r="B248" s="14">
        <v>53.445098999999999</v>
      </c>
      <c r="C248" s="14">
        <v>34.407597000000003</v>
      </c>
      <c r="D248" s="39">
        <v>44233</v>
      </c>
      <c r="E248" s="14" t="s">
        <v>46</v>
      </c>
      <c r="F248" s="14" t="s">
        <v>74</v>
      </c>
      <c r="G248" s="38" t="s">
        <v>872</v>
      </c>
      <c r="H248" s="15"/>
    </row>
    <row r="249" spans="1:8" ht="15.75" customHeight="1">
      <c r="A249" s="38" t="s">
        <v>312</v>
      </c>
      <c r="B249" s="14">
        <v>54.003473</v>
      </c>
      <c r="C249" s="14">
        <v>48.738773000000002</v>
      </c>
      <c r="D249" s="39">
        <v>44218</v>
      </c>
      <c r="E249" s="14" t="s">
        <v>40</v>
      </c>
      <c r="F249" s="14" t="s">
        <v>104</v>
      </c>
      <c r="G249" s="26" t="s">
        <v>873</v>
      </c>
      <c r="H249" s="15"/>
    </row>
    <row r="250" spans="1:8" ht="15.75" customHeight="1">
      <c r="A250" s="38" t="s">
        <v>313</v>
      </c>
      <c r="B250" s="14">
        <v>54.155892000000001</v>
      </c>
      <c r="C250" s="14">
        <v>48.360166</v>
      </c>
      <c r="D250" s="39">
        <v>44233</v>
      </c>
      <c r="E250" s="14" t="s">
        <v>46</v>
      </c>
      <c r="F250" s="14" t="s">
        <v>74</v>
      </c>
      <c r="G250" s="38" t="s">
        <v>874</v>
      </c>
      <c r="H250" s="15"/>
    </row>
    <row r="251" spans="1:8" ht="15.75" customHeight="1">
      <c r="A251" s="38" t="s">
        <v>314</v>
      </c>
      <c r="B251" s="14">
        <v>54.213698999999998</v>
      </c>
      <c r="C251" s="14">
        <v>38.922525</v>
      </c>
      <c r="D251" s="39">
        <v>44218</v>
      </c>
      <c r="E251" s="14" t="s">
        <v>40</v>
      </c>
      <c r="F251" s="14" t="s">
        <v>74</v>
      </c>
      <c r="G251" s="26" t="s">
        <v>875</v>
      </c>
      <c r="H251" s="15"/>
    </row>
    <row r="252" spans="1:8" ht="15.75" customHeight="1">
      <c r="A252" s="38" t="s">
        <v>315</v>
      </c>
      <c r="B252" s="14">
        <v>54.445484999999998</v>
      </c>
      <c r="C252" s="14">
        <v>45.870756</v>
      </c>
      <c r="D252" s="39">
        <v>44233</v>
      </c>
      <c r="E252" s="14" t="s">
        <v>46</v>
      </c>
      <c r="F252" s="14" t="s">
        <v>74</v>
      </c>
      <c r="G252" s="38" t="s">
        <v>876</v>
      </c>
      <c r="H252" s="15"/>
    </row>
    <row r="253" spans="1:8" ht="15.75" customHeight="1">
      <c r="A253" s="38" t="s">
        <v>316</v>
      </c>
      <c r="B253" s="14">
        <v>54.783096999999998</v>
      </c>
      <c r="C253" s="14">
        <v>58.201148000000003</v>
      </c>
      <c r="D253" s="39">
        <v>44221</v>
      </c>
      <c r="E253" s="14" t="s">
        <v>12</v>
      </c>
      <c r="F253" s="14" t="s">
        <v>74</v>
      </c>
      <c r="G253" s="26" t="s">
        <v>605</v>
      </c>
      <c r="H253" s="15"/>
    </row>
    <row r="254" spans="1:8" ht="15.75" customHeight="1">
      <c r="A254" s="38" t="s">
        <v>317</v>
      </c>
      <c r="B254" s="14">
        <v>57.469589999999997</v>
      </c>
      <c r="C254" s="14">
        <v>60.145024999999997</v>
      </c>
      <c r="D254" s="39">
        <v>44233</v>
      </c>
      <c r="E254" s="14" t="s">
        <v>46</v>
      </c>
      <c r="F254" s="14" t="s">
        <v>74</v>
      </c>
      <c r="G254" s="38" t="s">
        <v>637</v>
      </c>
      <c r="H254" s="15"/>
    </row>
    <row r="255" spans="1:8" ht="15.75" customHeight="1">
      <c r="A255" s="38" t="s">
        <v>318</v>
      </c>
      <c r="B255" s="14">
        <v>59.061830999999998</v>
      </c>
      <c r="C255" s="14">
        <v>28.133623</v>
      </c>
      <c r="D255" s="39">
        <v>44221</v>
      </c>
      <c r="E255" s="14" t="s">
        <v>12</v>
      </c>
      <c r="F255" s="14" t="s">
        <v>74</v>
      </c>
      <c r="G255" s="26" t="s">
        <v>535</v>
      </c>
      <c r="H255" s="15"/>
    </row>
    <row r="256" spans="1:8" ht="15.75" customHeight="1">
      <c r="A256" s="38" t="s">
        <v>319</v>
      </c>
      <c r="B256" s="14">
        <v>59.529311999999997</v>
      </c>
      <c r="C256" s="14">
        <v>34.14676</v>
      </c>
      <c r="D256" s="39">
        <v>44233</v>
      </c>
      <c r="E256" s="14" t="s">
        <v>46</v>
      </c>
      <c r="F256" s="14" t="s">
        <v>74</v>
      </c>
      <c r="G256" s="38" t="s">
        <v>877</v>
      </c>
      <c r="H256" s="15"/>
    </row>
    <row r="257" spans="1:8" ht="15.75" customHeight="1">
      <c r="A257" s="38" t="s">
        <v>320</v>
      </c>
      <c r="B257" s="14">
        <v>62.945250999999999</v>
      </c>
      <c r="C257" s="14">
        <v>40.194763000000002</v>
      </c>
      <c r="D257" s="39">
        <v>44221</v>
      </c>
      <c r="E257" s="14" t="s">
        <v>12</v>
      </c>
      <c r="F257" s="14" t="s">
        <v>74</v>
      </c>
      <c r="G257" s="26" t="s">
        <v>878</v>
      </c>
      <c r="H257" s="15"/>
    </row>
    <row r="258" spans="1:8" ht="15.75" customHeight="1">
      <c r="A258" s="38" t="s">
        <v>321</v>
      </c>
      <c r="B258" s="14">
        <v>53.663800000000002</v>
      </c>
      <c r="C258" s="14">
        <v>55.970996999999997</v>
      </c>
      <c r="D258" s="39">
        <v>44233</v>
      </c>
      <c r="E258" s="14" t="s">
        <v>46</v>
      </c>
      <c r="F258" s="14" t="s">
        <v>74</v>
      </c>
      <c r="G258" s="38" t="s">
        <v>637</v>
      </c>
      <c r="H258" s="15"/>
    </row>
    <row r="259" spans="1:8" ht="15.75" customHeight="1">
      <c r="A259" s="38" t="s">
        <v>322</v>
      </c>
      <c r="B259" s="14">
        <v>54.482931999999998</v>
      </c>
      <c r="C259" s="14">
        <v>37.341076999999999</v>
      </c>
      <c r="D259" s="39">
        <v>44221</v>
      </c>
      <c r="E259" s="14" t="s">
        <v>12</v>
      </c>
      <c r="F259" s="14" t="s">
        <v>74</v>
      </c>
      <c r="G259" s="26" t="s">
        <v>535</v>
      </c>
      <c r="H259" s="15"/>
    </row>
    <row r="260" spans="1:8" ht="15.75" customHeight="1">
      <c r="A260" s="38" t="s">
        <v>323</v>
      </c>
      <c r="B260" s="14">
        <v>59.112037000000001</v>
      </c>
      <c r="C260" s="14">
        <v>28.191385</v>
      </c>
      <c r="D260" s="39">
        <v>44221</v>
      </c>
      <c r="E260" s="14" t="s">
        <v>12</v>
      </c>
      <c r="F260" s="14" t="s">
        <v>74</v>
      </c>
      <c r="G260" s="26" t="s">
        <v>605</v>
      </c>
      <c r="H260" s="15"/>
    </row>
    <row r="261" spans="1:8" ht="15.75" customHeight="1">
      <c r="A261" s="38" t="s">
        <v>324</v>
      </c>
      <c r="B261" s="14">
        <v>55.061287999999998</v>
      </c>
      <c r="C261" s="14">
        <v>38.832259999999998</v>
      </c>
      <c r="D261" s="39">
        <v>44233</v>
      </c>
      <c r="E261" s="14" t="s">
        <v>46</v>
      </c>
      <c r="F261" s="14" t="s">
        <v>74</v>
      </c>
      <c r="G261" s="38" t="s">
        <v>637</v>
      </c>
      <c r="H261" s="15"/>
    </row>
    <row r="262" spans="1:8" ht="15.75" customHeight="1">
      <c r="A262" s="38" t="s">
        <v>325</v>
      </c>
      <c r="B262" s="14">
        <v>14.796559999999999</v>
      </c>
      <c r="C262" s="14">
        <v>-17.041497</v>
      </c>
      <c r="D262" s="39">
        <v>44233</v>
      </c>
      <c r="E262" s="14" t="s">
        <v>46</v>
      </c>
      <c r="F262" s="14" t="s">
        <v>90</v>
      </c>
      <c r="G262" s="38" t="s">
        <v>637</v>
      </c>
      <c r="H262" s="15"/>
    </row>
    <row r="263" spans="1:8" ht="15.75" customHeight="1">
      <c r="A263" s="38" t="s">
        <v>185</v>
      </c>
      <c r="B263" s="14">
        <v>14.327109</v>
      </c>
      <c r="C263" s="14">
        <v>-89.500664999999998</v>
      </c>
      <c r="D263" s="39">
        <v>44217</v>
      </c>
      <c r="E263" s="14" t="s">
        <v>62</v>
      </c>
      <c r="F263" s="14" t="s">
        <v>74</v>
      </c>
      <c r="G263" s="26" t="s">
        <v>879</v>
      </c>
      <c r="H263" s="15"/>
    </row>
    <row r="264" spans="1:8" ht="15.75" customHeight="1">
      <c r="A264" s="38" t="s">
        <v>326</v>
      </c>
      <c r="B264" s="14">
        <v>45.207937000000001</v>
      </c>
      <c r="C264" s="14">
        <v>19.707231</v>
      </c>
      <c r="D264" s="39">
        <v>44233</v>
      </c>
      <c r="E264" s="14" t="s">
        <v>46</v>
      </c>
      <c r="F264" s="14" t="s">
        <v>74</v>
      </c>
      <c r="G264" s="38" t="s">
        <v>637</v>
      </c>
      <c r="H264" s="15"/>
    </row>
    <row r="265" spans="1:8" ht="15.75" customHeight="1">
      <c r="A265" s="38" t="s">
        <v>341</v>
      </c>
      <c r="B265" s="14">
        <v>6.1533049999999996</v>
      </c>
      <c r="C265" s="14">
        <v>1.2881</v>
      </c>
      <c r="D265" s="40">
        <v>44221</v>
      </c>
      <c r="E265" s="14" t="s">
        <v>18</v>
      </c>
      <c r="F265" s="14" t="s">
        <v>74</v>
      </c>
      <c r="G265" s="26" t="s">
        <v>514</v>
      </c>
      <c r="H265" s="15"/>
    </row>
    <row r="266" spans="1:8" ht="15.75" customHeight="1">
      <c r="A266" s="38" t="s">
        <v>342</v>
      </c>
      <c r="B266" s="14">
        <v>6.5830549999999999</v>
      </c>
      <c r="C266" s="14">
        <v>1.5163390000000001</v>
      </c>
      <c r="D266" s="40">
        <v>44221</v>
      </c>
      <c r="E266" s="14" t="s">
        <v>18</v>
      </c>
      <c r="F266" s="14" t="s">
        <v>104</v>
      </c>
      <c r="G266" s="26" t="s">
        <v>880</v>
      </c>
      <c r="H266" s="15"/>
    </row>
    <row r="267" spans="1:8" ht="15.75" customHeight="1">
      <c r="A267" s="38" t="s">
        <v>343</v>
      </c>
      <c r="B267" s="14">
        <v>9.4598460000000006</v>
      </c>
      <c r="C267" s="14">
        <v>1.2215149999999999</v>
      </c>
      <c r="D267" s="40">
        <v>44221</v>
      </c>
      <c r="E267" s="14" t="s">
        <v>18</v>
      </c>
      <c r="F267" s="14" t="s">
        <v>74</v>
      </c>
      <c r="G267" s="26" t="s">
        <v>881</v>
      </c>
      <c r="H267" s="15"/>
    </row>
    <row r="268" spans="1:8" ht="15.75" customHeight="1">
      <c r="A268" s="38" t="s">
        <v>340</v>
      </c>
      <c r="B268" s="14">
        <v>14.673757</v>
      </c>
      <c r="C268" s="14">
        <v>100.803369</v>
      </c>
      <c r="D268" s="40">
        <v>44221</v>
      </c>
      <c r="E268" s="14" t="s">
        <v>18</v>
      </c>
      <c r="F268" s="14" t="s">
        <v>74</v>
      </c>
      <c r="G268" s="26" t="s">
        <v>882</v>
      </c>
      <c r="H268" s="15"/>
    </row>
    <row r="269" spans="1:8" ht="15.75" customHeight="1">
      <c r="A269" s="38" t="s">
        <v>344</v>
      </c>
      <c r="B269" s="14">
        <v>33.873998</v>
      </c>
      <c r="C269" s="14">
        <v>9.9933859999999992</v>
      </c>
      <c r="D269" s="40">
        <v>44221</v>
      </c>
      <c r="E269" s="14" t="s">
        <v>18</v>
      </c>
      <c r="F269" s="14" t="s">
        <v>74</v>
      </c>
      <c r="G269" s="26" t="s">
        <v>615</v>
      </c>
      <c r="H269" s="15"/>
    </row>
    <row r="270" spans="1:8" ht="15.75" customHeight="1">
      <c r="A270" s="38" t="s">
        <v>345</v>
      </c>
      <c r="B270" s="14">
        <v>38.427047000000002</v>
      </c>
      <c r="C270" s="14">
        <v>27.217029</v>
      </c>
      <c r="D270" s="40">
        <v>44221</v>
      </c>
      <c r="E270" s="14" t="s">
        <v>18</v>
      </c>
      <c r="F270" s="14" t="s">
        <v>74</v>
      </c>
      <c r="G270" s="26" t="s">
        <v>882</v>
      </c>
      <c r="H270" s="15"/>
    </row>
    <row r="271" spans="1:8" ht="15.75" customHeight="1">
      <c r="A271" s="38" t="s">
        <v>346</v>
      </c>
      <c r="B271" s="14">
        <v>40.575668999999998</v>
      </c>
      <c r="C271" s="14">
        <v>43.007643000000002</v>
      </c>
      <c r="D271" s="40">
        <v>44221</v>
      </c>
      <c r="E271" s="14" t="s">
        <v>18</v>
      </c>
      <c r="F271" s="14" t="s">
        <v>74</v>
      </c>
      <c r="G271" s="26" t="s">
        <v>515</v>
      </c>
      <c r="H271" s="15"/>
    </row>
    <row r="272" spans="1:8" ht="15.75" customHeight="1">
      <c r="A272" s="38" t="s">
        <v>347</v>
      </c>
      <c r="B272" s="14">
        <v>41.797040000000003</v>
      </c>
      <c r="C272" s="14">
        <v>26.702448</v>
      </c>
      <c r="D272" s="40">
        <v>44221</v>
      </c>
      <c r="E272" s="14" t="s">
        <v>18</v>
      </c>
      <c r="F272" s="14" t="s">
        <v>74</v>
      </c>
      <c r="G272" s="26" t="s">
        <v>515</v>
      </c>
      <c r="H272" s="15"/>
    </row>
    <row r="273" spans="1:8" ht="15.75" customHeight="1">
      <c r="A273" s="38" t="s">
        <v>348</v>
      </c>
      <c r="B273" s="14">
        <v>37.962052</v>
      </c>
      <c r="C273" s="14">
        <v>41.702528999999998</v>
      </c>
      <c r="D273" s="40">
        <v>44221</v>
      </c>
      <c r="E273" s="14" t="s">
        <v>18</v>
      </c>
      <c r="F273" s="14" t="s">
        <v>100</v>
      </c>
      <c r="G273" s="26" t="s">
        <v>883</v>
      </c>
      <c r="H273" s="15"/>
    </row>
    <row r="274" spans="1:8" ht="15.75" customHeight="1">
      <c r="A274" s="38" t="s">
        <v>349</v>
      </c>
      <c r="B274" s="14">
        <v>37.938961999999997</v>
      </c>
      <c r="C274" s="14">
        <v>32.533760999999998</v>
      </c>
      <c r="D274" s="39">
        <v>44233</v>
      </c>
      <c r="E274" s="14" t="s">
        <v>46</v>
      </c>
      <c r="F274" s="14" t="s">
        <v>74</v>
      </c>
      <c r="G274" s="38" t="s">
        <v>637</v>
      </c>
      <c r="H274" s="15"/>
    </row>
    <row r="275" spans="1:8" ht="15.75" customHeight="1">
      <c r="A275" s="38" t="s">
        <v>350</v>
      </c>
      <c r="B275" s="14">
        <v>39.944254000000001</v>
      </c>
      <c r="C275" s="14">
        <v>33.191786</v>
      </c>
      <c r="D275" s="40">
        <v>44221</v>
      </c>
      <c r="E275" s="14" t="s">
        <v>18</v>
      </c>
      <c r="F275" s="14" t="s">
        <v>74</v>
      </c>
      <c r="G275" s="26" t="s">
        <v>615</v>
      </c>
      <c r="H275" s="15"/>
    </row>
    <row r="276" spans="1:8" ht="15.75" customHeight="1">
      <c r="A276" s="38" t="s">
        <v>338</v>
      </c>
      <c r="B276" s="14">
        <v>-10.258077999999999</v>
      </c>
      <c r="C276" s="14">
        <v>40.038862000000002</v>
      </c>
      <c r="D276" s="40">
        <v>44221</v>
      </c>
      <c r="E276" s="14" t="s">
        <v>18</v>
      </c>
      <c r="F276" s="14" t="s">
        <v>90</v>
      </c>
      <c r="G276" s="26" t="s">
        <v>608</v>
      </c>
      <c r="H276" s="15"/>
    </row>
    <row r="277" spans="1:8" ht="15.75" customHeight="1">
      <c r="A277" s="38" t="s">
        <v>339</v>
      </c>
      <c r="B277" s="14">
        <v>-6.6626890000000003</v>
      </c>
      <c r="C277" s="14">
        <v>39.166958999999999</v>
      </c>
      <c r="D277" s="40">
        <v>44221</v>
      </c>
      <c r="E277" s="14" t="s">
        <v>18</v>
      </c>
      <c r="F277" s="14" t="s">
        <v>74</v>
      </c>
      <c r="G277" s="26" t="s">
        <v>884</v>
      </c>
      <c r="H277" s="15"/>
    </row>
    <row r="278" spans="1:8" ht="15.75" customHeight="1">
      <c r="A278" s="38" t="s">
        <v>351</v>
      </c>
      <c r="B278" s="14">
        <v>48.730626000000001</v>
      </c>
      <c r="C278" s="14">
        <v>37.544123999999996</v>
      </c>
      <c r="D278" s="40">
        <v>44221</v>
      </c>
      <c r="E278" s="14" t="s">
        <v>18</v>
      </c>
      <c r="F278" s="14" t="s">
        <v>74</v>
      </c>
      <c r="G278" s="26" t="s">
        <v>515</v>
      </c>
      <c r="H278" s="15"/>
    </row>
    <row r="279" spans="1:8" ht="15.75" customHeight="1">
      <c r="A279" s="38" t="s">
        <v>352</v>
      </c>
      <c r="B279" s="14">
        <v>49.495187999999999</v>
      </c>
      <c r="C279" s="14">
        <v>36.741990000000001</v>
      </c>
      <c r="D279" s="40">
        <v>44221</v>
      </c>
      <c r="E279" s="14" t="s">
        <v>18</v>
      </c>
      <c r="F279" s="14" t="s">
        <v>74</v>
      </c>
      <c r="G279" s="26" t="s">
        <v>885</v>
      </c>
      <c r="H279" s="15"/>
    </row>
    <row r="280" spans="1:8" ht="15.75" customHeight="1">
      <c r="A280" s="38" t="s">
        <v>354</v>
      </c>
      <c r="B280" s="14">
        <v>28.760847999999999</v>
      </c>
      <c r="C280" s="14">
        <v>-82.025558000000004</v>
      </c>
      <c r="D280" s="39">
        <v>44221</v>
      </c>
      <c r="E280" s="14" t="s">
        <v>485</v>
      </c>
      <c r="F280" s="14" t="s">
        <v>74</v>
      </c>
      <c r="G280" s="26" t="s">
        <v>886</v>
      </c>
      <c r="H280" s="15"/>
    </row>
    <row r="281" spans="1:8" ht="15.75" customHeight="1">
      <c r="A281" s="38" t="s">
        <v>355</v>
      </c>
      <c r="B281" s="14">
        <v>39.620130000000003</v>
      </c>
      <c r="C281" s="14">
        <v>-119.26303900000001</v>
      </c>
      <c r="D281" s="39">
        <v>44221</v>
      </c>
      <c r="E281" s="14" t="s">
        <v>485</v>
      </c>
      <c r="F281" s="14" t="s">
        <v>74</v>
      </c>
      <c r="G281" s="26" t="s">
        <v>887</v>
      </c>
      <c r="H281" s="15"/>
    </row>
    <row r="282" spans="1:8" ht="15.75" customHeight="1">
      <c r="A282" s="38" t="s">
        <v>356</v>
      </c>
      <c r="B282" s="14">
        <v>44.084274999999998</v>
      </c>
      <c r="C282" s="14">
        <v>-69.157138000000003</v>
      </c>
      <c r="D282" s="39">
        <v>44221</v>
      </c>
      <c r="E282" s="14" t="s">
        <v>485</v>
      </c>
      <c r="F282" s="14" t="s">
        <v>74</v>
      </c>
      <c r="G282" s="26" t="s">
        <v>486</v>
      </c>
      <c r="H282" s="15"/>
    </row>
    <row r="283" spans="1:8" ht="15.75" customHeight="1">
      <c r="A283" s="38" t="s">
        <v>357</v>
      </c>
      <c r="B283" s="14">
        <v>25.877824</v>
      </c>
      <c r="C283" s="14">
        <v>-80.377343999999994</v>
      </c>
      <c r="D283" s="40">
        <v>44221</v>
      </c>
      <c r="E283" s="14" t="s">
        <v>485</v>
      </c>
      <c r="F283" s="14" t="s">
        <v>90</v>
      </c>
      <c r="G283" s="26" t="s">
        <v>888</v>
      </c>
      <c r="H283" s="15"/>
    </row>
    <row r="284" spans="1:8" ht="15.75" customHeight="1">
      <c r="A284" s="38" t="s">
        <v>358</v>
      </c>
      <c r="B284" s="14">
        <v>40.931159000000001</v>
      </c>
      <c r="C284" s="14">
        <v>69.652550000000005</v>
      </c>
      <c r="D284" s="39">
        <v>44233</v>
      </c>
      <c r="E284" s="14" t="s">
        <v>46</v>
      </c>
      <c r="F284" s="14" t="s">
        <v>74</v>
      </c>
      <c r="G284" s="38" t="s">
        <v>874</v>
      </c>
      <c r="H284" s="15"/>
    </row>
    <row r="285" spans="1:8" ht="15.75" customHeight="1">
      <c r="A285" s="38" t="s">
        <v>359</v>
      </c>
      <c r="B285" s="14">
        <v>18.939392999999999</v>
      </c>
      <c r="C285" s="14">
        <v>105.35096900000001</v>
      </c>
      <c r="D285" s="39">
        <v>44221</v>
      </c>
      <c r="E285" s="14" t="s">
        <v>30</v>
      </c>
      <c r="F285" s="14" t="s">
        <v>74</v>
      </c>
      <c r="G285" s="26" t="s">
        <v>889</v>
      </c>
      <c r="H285" s="15"/>
    </row>
    <row r="286" spans="1:8" ht="15.75" customHeight="1">
      <c r="A286" s="38" t="s">
        <v>360</v>
      </c>
      <c r="B286" s="14">
        <v>20.341771000000001</v>
      </c>
      <c r="C286" s="14">
        <v>105.91307999999999</v>
      </c>
      <c r="D286" s="39">
        <v>44221</v>
      </c>
      <c r="E286" s="14" t="s">
        <v>30</v>
      </c>
      <c r="F286" s="14" t="s">
        <v>74</v>
      </c>
      <c r="G286" s="26" t="s">
        <v>445</v>
      </c>
      <c r="H286" s="15"/>
    </row>
    <row r="287" spans="1:8" ht="15.75" customHeight="1">
      <c r="A287" s="38" t="s">
        <v>361</v>
      </c>
      <c r="B287" s="14">
        <v>20.453617999999999</v>
      </c>
      <c r="C287" s="14">
        <v>105.886442</v>
      </c>
      <c r="D287" s="39">
        <v>44218</v>
      </c>
      <c r="E287" s="14" t="s">
        <v>485</v>
      </c>
      <c r="F287" s="14" t="s">
        <v>74</v>
      </c>
      <c r="G287" s="26" t="s">
        <v>890</v>
      </c>
      <c r="H287" s="15"/>
    </row>
    <row r="288" spans="1:8" ht="15.75" customHeight="1">
      <c r="A288" s="38" t="s">
        <v>362</v>
      </c>
      <c r="B288" s="14">
        <v>21.566872</v>
      </c>
      <c r="C288" s="14">
        <v>106.492178</v>
      </c>
      <c r="D288" s="39">
        <v>44221</v>
      </c>
      <c r="E288" s="14" t="s">
        <v>30</v>
      </c>
      <c r="F288" s="14" t="s">
        <v>74</v>
      </c>
      <c r="G288" s="26" t="s">
        <v>891</v>
      </c>
      <c r="H288" s="15"/>
    </row>
    <row r="289" spans="1:8" ht="15.75" customHeight="1">
      <c r="A289" s="38" t="s">
        <v>363</v>
      </c>
      <c r="B289" s="14">
        <v>15.032711000000001</v>
      </c>
      <c r="C289" s="14">
        <v>43.25929</v>
      </c>
      <c r="D289" s="39">
        <v>44217</v>
      </c>
      <c r="E289" s="14" t="s">
        <v>485</v>
      </c>
      <c r="F289" s="14" t="s">
        <v>74</v>
      </c>
      <c r="G289" s="26" t="s">
        <v>892</v>
      </c>
      <c r="H289" s="15"/>
    </row>
    <row r="290" spans="1:8" ht="15.75" customHeight="1">
      <c r="A290" s="38" t="s">
        <v>327</v>
      </c>
      <c r="B290" s="14">
        <v>-26.156285</v>
      </c>
      <c r="C290" s="14">
        <v>28.692848999999999</v>
      </c>
      <c r="D290" s="39">
        <v>44221</v>
      </c>
      <c r="E290" s="14" t="s">
        <v>12</v>
      </c>
      <c r="F290" s="14" t="s">
        <v>74</v>
      </c>
      <c r="G290" s="26" t="s">
        <v>605</v>
      </c>
      <c r="H290" s="15"/>
    </row>
    <row r="291" spans="1:8" ht="15.75" customHeight="1">
      <c r="A291" s="38" t="s">
        <v>328</v>
      </c>
      <c r="B291" s="14">
        <v>-26.143888</v>
      </c>
      <c r="C291" s="14">
        <v>25.851686000000001</v>
      </c>
      <c r="D291" s="39">
        <v>44221</v>
      </c>
      <c r="E291" s="14" t="s">
        <v>12</v>
      </c>
      <c r="F291" s="14" t="s">
        <v>74</v>
      </c>
      <c r="G291" s="26" t="s">
        <v>893</v>
      </c>
      <c r="H291" s="15"/>
    </row>
    <row r="292" spans="1:8" ht="15.75" customHeight="1">
      <c r="A292" s="38" t="s">
        <v>364</v>
      </c>
      <c r="B292" s="14">
        <v>-13.026214</v>
      </c>
      <c r="C292" s="14">
        <v>28.778742000000001</v>
      </c>
      <c r="D292" s="39">
        <v>44221</v>
      </c>
      <c r="E292" s="14" t="s">
        <v>12</v>
      </c>
      <c r="F292" s="14" t="s">
        <v>74</v>
      </c>
      <c r="G292" s="26" t="s">
        <v>894</v>
      </c>
      <c r="H292" s="15" t="s">
        <v>895</v>
      </c>
    </row>
    <row r="293" spans="1:8" ht="15.75" customHeight="1">
      <c r="A293" s="38" t="s">
        <v>365</v>
      </c>
      <c r="B293" s="14">
        <v>-21.007200000000001</v>
      </c>
      <c r="C293" s="14">
        <v>29.212761</v>
      </c>
      <c r="D293" s="39">
        <v>44221</v>
      </c>
      <c r="E293" s="14" t="s">
        <v>30</v>
      </c>
      <c r="F293" s="14" t="s">
        <v>74</v>
      </c>
      <c r="G293" s="26" t="s">
        <v>896</v>
      </c>
      <c r="H293" s="15"/>
    </row>
    <row r="294" spans="1:8" ht="15.75" customHeight="1">
      <c r="A294" s="38" t="s">
        <v>366</v>
      </c>
      <c r="B294" s="14">
        <v>-20.114474000000001</v>
      </c>
      <c r="C294" s="14">
        <v>28.685907</v>
      </c>
      <c r="D294" s="39">
        <v>44229</v>
      </c>
      <c r="E294" s="14" t="s">
        <v>7</v>
      </c>
      <c r="F294" s="14" t="s">
        <v>74</v>
      </c>
      <c r="G294" s="26" t="s">
        <v>897</v>
      </c>
      <c r="H294" s="15"/>
    </row>
    <row r="295" spans="1:8" ht="15.75" customHeight="1"/>
    <row r="296" spans="1:8" ht="15.75" customHeight="1"/>
    <row r="297" spans="1:8" ht="15.75" customHeight="1"/>
    <row r="298" spans="1:8" ht="15.75" customHeight="1"/>
    <row r="299" spans="1:8" ht="15.75" customHeight="1"/>
    <row r="300" spans="1:8" ht="15.75" customHeight="1"/>
    <row r="301" spans="1:8" ht="15.75" customHeight="1"/>
    <row r="302" spans="1:8" ht="15.75" customHeight="1"/>
    <row r="303" spans="1:8" ht="15.75" customHeight="1"/>
    <row r="304" spans="1:8"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4BB9493B-62F8-4309-9191-65B28BBF099A}" filter="1" showAutoFilter="1">
      <pageMargins left="0.7" right="0.7" top="0.75" bottom="0.75" header="0.3" footer="0.3"/>
      <autoFilter ref="F1:F294" xr:uid="{37B4B8A5-415C-A843-879B-2D108328D708}"/>
      <extLst>
        <ext uri="GoogleSheetsCustomDataVersion1">
          <go:sheetsCustomData xmlns:go="http://customooxmlschemas.google.com/" filterViewId="1348472932"/>
        </ext>
      </extLst>
    </customSheetView>
    <customSheetView guid="{1CA5D23D-618B-47B3-B77E-8941DB797D3D}" filter="1" showAutoFilter="1">
      <pageMargins left="0.7" right="0.7" top="0.75" bottom="0.75" header="0.3" footer="0.3"/>
      <autoFilter ref="A1:H294" xr:uid="{AC258427-9782-114B-88BA-F56B291BE4A5}">
        <filterColumn colId="3">
          <filters>
            <filter val="2/16/2021"/>
            <filter val="2/17/2021"/>
            <filter val="2/2/2021"/>
            <filter val="2/3/2021"/>
            <filter val="2/6/2021"/>
            <filter val="2/7/2021"/>
          </filters>
        </filterColumn>
      </autoFilter>
      <extLst>
        <ext uri="GoogleSheetsCustomDataVersion1">
          <go:sheetsCustomData xmlns:go="http://customooxmlschemas.google.com/" filterViewId="943874955"/>
        </ext>
      </extLst>
    </customSheetView>
    <customSheetView guid="{E4AF6B6D-6094-4834-8903-9A3E4DE03A11}" filter="1" showAutoFilter="1">
      <pageMargins left="0.7" right="0.7" top="0.75" bottom="0.75" header="0.3" footer="0.3"/>
      <autoFilter ref="A1:H294" xr:uid="{506209E5-B42C-D94C-8917-7F1823384C3D}">
        <filterColumn colId="3">
          <filters>
            <filter val="2/16/2021"/>
            <filter val="2/17/2021"/>
            <filter val="2/2/2021"/>
            <filter val="2/3/2021"/>
            <filter val="2/6/2021"/>
            <filter val="2/7/2021"/>
          </filters>
        </filterColumn>
      </autoFilter>
      <extLst>
        <ext uri="GoogleSheetsCustomDataVersion1">
          <go:sheetsCustomData xmlns:go="http://customooxmlschemas.google.com/" filterViewId="834105718"/>
        </ext>
      </extLst>
    </customSheetView>
    <customSheetView guid="{68DAEF02-392D-4B70-8D02-69C21D239C3E}" filter="1" showAutoFilter="1">
      <pageMargins left="0.7" right="0.7" top="0.75" bottom="0.75" header="0.3" footer="0.3"/>
      <autoFilter ref="A1:H294" xr:uid="{DC674A1E-A629-D04F-A436-70DBDF37E6D9}">
        <filterColumn colId="3">
          <filters>
            <filter val="1/25/2021"/>
            <filter val="1/27/2021"/>
            <filter val="2/16/2021"/>
            <filter val="2/17/2021"/>
            <filter val="2/2/2021"/>
            <filter val="2/3/2021"/>
            <filter val="2/6/2021"/>
            <filter val="2/7/2021"/>
          </filters>
        </filterColumn>
        <filterColumn colId="4">
          <filters>
            <filter val="Benice Wairimu Ruga"/>
            <filter val="Ephantus Maina"/>
            <filter val="Moses Njau"/>
            <filter val="Njoki Muriithi"/>
            <filter val="Regina Wanjala Nyambu"/>
            <filter val="Solomon Gitahi Gachure"/>
          </filters>
        </filterColumn>
      </autoFilter>
      <extLst>
        <ext uri="GoogleSheetsCustomDataVersion1">
          <go:sheetsCustomData xmlns:go="http://customooxmlschemas.google.com/" filterViewId="671735544"/>
        </ext>
      </extLst>
    </customSheetView>
    <customSheetView guid="{A45F4E71-7220-4032-88A3-015DF5FAA4C6}" filter="1" showAutoFilter="1">
      <pageMargins left="0.7" right="0.7" top="0.75" bottom="0.75" header="0.3" footer="0.3"/>
      <autoFilter ref="A1:H294" xr:uid="{E881AA41-981F-924D-8B6B-49B9D2B5A8F1}">
        <filterColumn colId="3">
          <filters>
            <filter val="1/26/2021"/>
            <filter val="2/16/2021"/>
            <filter val="2/17/2021"/>
            <filter val="2/2/2021"/>
            <filter val="2/3/2021"/>
            <filter val="2/6/2021"/>
            <filter val="2/7/2021"/>
          </filters>
        </filterColumn>
        <filterColumn colId="4">
          <filters>
            <filter val="Benice Wairimu Ruga"/>
            <filter val="Caroline Kioko"/>
            <filter val="Emily Nyawira Waithera"/>
            <filter val="Ephantus Maina"/>
            <filter val="Fiona Atieno"/>
            <filter val="Isaack Odhiambo Otieno"/>
            <filter val="John Oduor Otieno"/>
            <filter val="Joshua Gichuki Mwangi"/>
            <filter val="Moses Njau"/>
            <filter val="Njoki Muriithi"/>
            <filter val="Rasoa Simiyu"/>
            <filter val="Regina Wanjala Nyambu"/>
            <filter val="Solomon Gitahi Gachure"/>
          </filters>
        </filterColumn>
      </autoFilter>
      <extLst>
        <ext uri="GoogleSheetsCustomDataVersion1">
          <go:sheetsCustomData xmlns:go="http://customooxmlschemas.google.com/" filterViewId="645188496"/>
        </ext>
      </extLst>
    </customSheetView>
    <customSheetView guid="{E1D333C5-548C-48D4-937D-3C61B930B050}" filter="1" showAutoFilter="1">
      <pageMargins left="0.7" right="0.7" top="0.75" bottom="0.75" header="0.3" footer="0.3"/>
      <autoFilter ref="A1:H294" xr:uid="{9F106180-2C6D-6641-B818-5BE9C6D88D07}">
        <filterColumn colId="3">
          <filters>
            <filter val="1/20/2021"/>
            <filter val="1/21/2021"/>
            <filter val="1/27/2021"/>
            <filter val="2/16/2021"/>
            <filter val="2/17/2021"/>
            <filter val="2/2/2021"/>
            <filter val="2/3/2021"/>
            <filter val="2/6/2021"/>
            <filter val="2/7/2021"/>
          </filters>
        </filterColumn>
        <filterColumn colId="4">
          <filters>
            <filter val="Benice Wairimu Ruga"/>
            <filter val="Ephantus Maina"/>
            <filter val="Joshua Gichuki Mwangi"/>
            <filter val="Marvin Mwangi"/>
            <filter val="Moses Njau"/>
            <filter val="Regina Wanjala Nyambu"/>
          </filters>
        </filterColumn>
      </autoFilter>
      <extLst>
        <ext uri="GoogleSheetsCustomDataVersion1">
          <go:sheetsCustomData xmlns:go="http://customooxmlschemas.google.com/" filterViewId="55035590"/>
        </ext>
      </extLst>
    </customSheetView>
    <customSheetView guid="{70D3BBF3-4640-4559-811B-85C03299AFED}" filter="1" showAutoFilter="1">
      <pageMargins left="0.7" right="0.7" top="0.75" bottom="0.75" header="0.3" footer="0.3"/>
      <autoFilter ref="A1:H294" xr:uid="{8E487DEB-2F80-4249-AB56-4A9B9E9D7B07}"/>
      <extLst>
        <ext uri="GoogleSheetsCustomDataVersion1">
          <go:sheetsCustomData xmlns:go="http://customooxmlschemas.google.com/" filterViewId="533830093"/>
        </ext>
      </extLst>
    </customSheetView>
    <customSheetView guid="{622FA6A8-DF1F-44BB-BAB1-467BBA3236F1}" filter="1" showAutoFilter="1">
      <pageMargins left="0.7" right="0.7" top="0.75" bottom="0.75" header="0.3" footer="0.3"/>
      <autoFilter ref="A1:H294" xr:uid="{F980E026-C558-4448-8945-5444F7C15585}">
        <filterColumn colId="4">
          <filters>
            <filter val="Ephantus Maina"/>
            <filter val="Fiona Atieno"/>
            <filter val="Moses Njau"/>
            <filter val="Regina Wanjala Nyambu"/>
          </filters>
        </filterColumn>
      </autoFilter>
      <extLst>
        <ext uri="GoogleSheetsCustomDataVersion1">
          <go:sheetsCustomData xmlns:go="http://customooxmlschemas.google.com/" filterViewId="494687256"/>
        </ext>
      </extLst>
    </customSheetView>
    <customSheetView guid="{07BA7CB2-65B5-48F6-8693-D0C4E4277B23}" filter="1" showAutoFilter="1">
      <pageMargins left="0.7" right="0.7" top="0.75" bottom="0.75" header="0.3" footer="0.3"/>
      <autoFilter ref="A1:H294" xr:uid="{E2B712FA-85B3-AC49-AB32-BE310AFB8F08}">
        <filterColumn colId="3">
          <filters>
            <filter val="2/16/2021"/>
            <filter val="2/17/2021"/>
            <filter val="2/2/2021"/>
            <filter val="2/3/2021"/>
            <filter val="2/6/2021"/>
            <filter val="2/7/2021"/>
          </filters>
        </filterColumn>
        <filterColumn colId="4">
          <filters>
            <filter val="Ephantus Maina"/>
            <filter val="Fiona Atieno"/>
            <filter val="Isaack Odhiambo Otieno"/>
            <filter val="Maina Lawrence Irungu"/>
            <filter val="Marvin Mwangi"/>
            <filter val="Moses Njau"/>
            <filter val="Njoki Muriithi"/>
            <filter val="Rasoa Simiyu"/>
            <filter val="Regina Wanjala Nyambu"/>
            <filter val="Solomon Gitahi Gachure"/>
          </filters>
        </filterColumn>
      </autoFilter>
      <extLst>
        <ext uri="GoogleSheetsCustomDataVersion1">
          <go:sheetsCustomData xmlns:go="http://customooxmlschemas.google.com/" filterViewId="450517465"/>
        </ext>
      </extLst>
    </customSheetView>
    <customSheetView guid="{4EB496E8-75AD-4B11-ACA6-C8E7D26A9E72}" filter="1" showAutoFilter="1">
      <pageMargins left="0.7" right="0.7" top="0.75" bottom="0.75" header="0.3" footer="0.3"/>
      <autoFilter ref="A1:H294" xr:uid="{82A51EFC-AFBA-AA41-9C78-869A70ED2DA6}">
        <filterColumn colId="3">
          <filters>
            <filter val="1/26/2021"/>
            <filter val="1/27/2021"/>
            <filter val="2/16/2021"/>
            <filter val="2/17/2021"/>
            <filter val="2/2/2021"/>
            <filter val="2/3/2021"/>
            <filter val="2/6/2021"/>
            <filter val="2/7/2021"/>
          </filters>
        </filterColumn>
        <filterColumn colId="4">
          <filters>
            <filter val="Ephantus Maina"/>
            <filter val="Maina Lawrence Irungu"/>
            <filter val="Moses Njau"/>
            <filter val="Njoki Muriithi"/>
            <filter val="Regina Wanjala Nyambu"/>
            <filter val="Solomon Gitahi Gachure"/>
          </filters>
        </filterColumn>
      </autoFilter>
      <extLst>
        <ext uri="GoogleSheetsCustomDataVersion1">
          <go:sheetsCustomData xmlns:go="http://customooxmlschemas.google.com/" filterViewId="2122371430"/>
        </ext>
      </extLst>
    </customSheetView>
    <customSheetView guid="{2CF87184-75B9-48E5-A7AF-68B23A9A2DFF}" filter="1" showAutoFilter="1">
      <pageMargins left="0.7" right="0.7" top="0.75" bottom="0.75" header="0.3" footer="0.3"/>
      <autoFilter ref="A1:H294" xr:uid="{4897BD4F-2E1F-6E4B-A8DB-9AA911D04F9C}"/>
      <extLst>
        <ext uri="GoogleSheetsCustomDataVersion1">
          <go:sheetsCustomData xmlns:go="http://customooxmlschemas.google.com/" filterViewId="2115181991"/>
        </ext>
      </extLst>
    </customSheetView>
    <customSheetView guid="{A1743BC5-39D2-4CFF-85C5-6344387FDEB0}" filter="1" showAutoFilter="1">
      <pageMargins left="0.7" right="0.7" top="0.75" bottom="0.75" header="0.3" footer="0.3"/>
      <autoFilter ref="A1:H294" xr:uid="{33368DDF-8D7D-C748-A7E9-688F93BB1940}">
        <filterColumn colId="3">
          <filters>
            <filter val="1/27/2021"/>
            <filter val="2/16/2021"/>
            <filter val="2/17/2021"/>
            <filter val="2/2/2021"/>
            <filter val="2/3/2021"/>
            <filter val="2/6/2021"/>
            <filter val="2/7/2021"/>
          </filters>
        </filterColumn>
        <filterColumn colId="4">
          <filters>
            <filter val="Benice Wairimu Ruga"/>
            <filter val="Emily Nyawira Waithera"/>
            <filter val="Ephantus Maina"/>
            <filter val="Fiona Atieno"/>
            <filter val="Isaack Odhiambo Otieno"/>
            <filter val="John Oduor Otieno"/>
            <filter val="Maina Lawrence Irungu"/>
            <filter val="Marvin Mwangi"/>
            <filter val="Moses Njau"/>
            <filter val="Njoki Muriithi"/>
            <filter val="Rasoa Simiyu"/>
            <filter val="Regina Wanjala Nyambu"/>
            <filter val="Solomon Gitahi Gachure"/>
          </filters>
        </filterColumn>
      </autoFilter>
      <extLst>
        <ext uri="GoogleSheetsCustomDataVersion1">
          <go:sheetsCustomData xmlns:go="http://customooxmlschemas.google.com/" filterViewId="2021331415"/>
        </ext>
      </extLst>
    </customSheetView>
    <customSheetView guid="{EA4AA373-1573-4CB5-8D2D-DB2057682497}" filter="1" showAutoFilter="1">
      <pageMargins left="0.7" right="0.7" top="0.75" bottom="0.75" header="0.3" footer="0.3"/>
      <autoFilter ref="A1:H294" xr:uid="{D57A6611-4A5D-A04E-A1B0-47E738F6C585}">
        <filterColumn colId="3">
          <filters>
            <filter val="2/16/2021"/>
            <filter val="2/17/2021"/>
            <filter val="2/2/2021"/>
            <filter val="2/3/2021"/>
            <filter val="2/6/2021"/>
            <filter val="2/7/2021"/>
          </filters>
        </filterColumn>
        <filterColumn colId="4">
          <filters>
            <filter val="Ephantus Maina"/>
            <filter val="Fiona Atieno"/>
            <filter val="Isaack Odhiambo Otieno"/>
            <filter val="Marvin Mwangi"/>
            <filter val="Moses Njau"/>
            <filter val="Njoki Muriithi"/>
            <filter val="Rasoa Simiyu"/>
            <filter val="Regina Wanjala Nyambu"/>
            <filter val="Solomon Gitahi Gachure"/>
          </filters>
        </filterColumn>
      </autoFilter>
      <extLst>
        <ext uri="GoogleSheetsCustomDataVersion1">
          <go:sheetsCustomData xmlns:go="http://customooxmlschemas.google.com/" filterViewId="1982300482"/>
        </ext>
      </extLst>
    </customSheetView>
    <customSheetView guid="{03CE38C8-1E03-482D-B2CC-B8AFD60D675A}" filter="1" showAutoFilter="1">
      <pageMargins left="0.7" right="0.7" top="0.75" bottom="0.75" header="0.3" footer="0.3"/>
      <autoFilter ref="A1:H294" xr:uid="{BED6D442-A190-FB49-BBF6-08696C908403}"/>
      <extLst>
        <ext uri="GoogleSheetsCustomDataVersion1">
          <go:sheetsCustomData xmlns:go="http://customooxmlschemas.google.com/" filterViewId="1933580031"/>
        </ext>
      </extLst>
    </customSheetView>
    <customSheetView guid="{CC7F0A1D-3642-40CA-AC6D-21B6FCA773AD}" filter="1" showAutoFilter="1">
      <pageMargins left="0.7" right="0.7" top="0.75" bottom="0.75" header="0.3" footer="0.3"/>
      <autoFilter ref="A1:H294" xr:uid="{E974CD1F-2C56-E549-B83F-740A587C6F8A}">
        <filterColumn colId="3">
          <filters>
            <filter val="2/16/2021"/>
            <filter val="2/17/2021"/>
            <filter val="2/3/2021"/>
            <filter val="2/7/2021"/>
          </filters>
        </filterColumn>
      </autoFilter>
      <extLst>
        <ext uri="GoogleSheetsCustomDataVersion1">
          <go:sheetsCustomData xmlns:go="http://customooxmlschemas.google.com/" filterViewId="1862084650"/>
        </ext>
      </extLst>
    </customSheetView>
    <customSheetView guid="{91F07D5D-BEC5-471A-8205-F2100194E359}" filter="1" showAutoFilter="1">
      <pageMargins left="0.7" right="0.7" top="0.75" bottom="0.75" header="0.3" footer="0.3"/>
      <autoFilter ref="A1:H294" xr:uid="{95BB9045-A7A9-C946-B036-4F1A6FBFB67C}"/>
      <extLst>
        <ext uri="GoogleSheetsCustomDataVersion1">
          <go:sheetsCustomData xmlns:go="http://customooxmlschemas.google.com/" filterViewId="1818993543"/>
        </ext>
      </extLst>
    </customSheetView>
    <customSheetView guid="{74F791EC-E4E6-470D-8412-D1BF12F369C7}" filter="1" showAutoFilter="1">
      <pageMargins left="0.7" right="0.7" top="0.75" bottom="0.75" header="0.3" footer="0.3"/>
      <autoFilter ref="A1:H294" xr:uid="{2ABE35A1-AE8B-0C4B-ABEF-8FB0AFB89944}">
        <filterColumn colId="4">
          <filters>
            <filter val="Emily Nyawira Waithera"/>
            <filter val="Ephantus Maina"/>
            <filter val="Moses Njau"/>
            <filter val="Regina Wanjala Nyambu"/>
          </filters>
        </filterColumn>
      </autoFilter>
      <extLst>
        <ext uri="GoogleSheetsCustomDataVersion1">
          <go:sheetsCustomData xmlns:go="http://customooxmlschemas.google.com/" filterViewId="1788210731"/>
        </ext>
      </extLst>
    </customSheetView>
    <customSheetView guid="{94C2DE52-EDAD-4B62-816C-C23659202800}" filter="1" showAutoFilter="1">
      <pageMargins left="0.7" right="0.7" top="0.75" bottom="0.75" header="0.3" footer="0.3"/>
      <autoFilter ref="A1:H294" xr:uid="{F85F416F-E103-F24F-9DC2-7EB77AD00C59}">
        <filterColumn colId="3">
          <filters>
            <filter val="1/26/2021"/>
            <filter val="1/27/2021"/>
            <filter val="2/16/2021"/>
            <filter val="2/17/2021"/>
            <filter val="2/2/2021"/>
            <filter val="2/3/2021"/>
            <filter val="2/6/2021"/>
            <filter val="2/7/2021"/>
          </filters>
        </filterColumn>
        <filterColumn colId="4">
          <filters>
            <filter val="Benice Wairimu Ruga"/>
            <filter val="Ephantus Maina"/>
            <filter val="Moses Njau"/>
            <filter val="Njoki Muriithi"/>
            <filter val="Regina Wanjala Nyambu"/>
            <filter val="Solomon Gitahi Gachure"/>
          </filters>
        </filterColumn>
      </autoFilter>
      <extLst>
        <ext uri="GoogleSheetsCustomDataVersion1">
          <go:sheetsCustomData xmlns:go="http://customooxmlschemas.google.com/" filterViewId="1731006621"/>
        </ext>
      </extLst>
    </customSheetView>
    <customSheetView guid="{ABCB99D6-7D52-4FE1-A791-D113596E2D1F}" filter="1" showAutoFilter="1">
      <pageMargins left="0.7" right="0.7" top="0.75" bottom="0.75" header="0.3" footer="0.3"/>
      <autoFilter ref="A1:H294" xr:uid="{A3929C72-2278-B844-B2EA-632BB2144DD1}">
        <filterColumn colId="3">
          <filters>
            <filter val="1/20/2021"/>
            <filter val="1/22/2021"/>
            <filter val="1/27/2021"/>
            <filter val="2/16/2021"/>
            <filter val="2/17/2021"/>
            <filter val="2/2/2021"/>
            <filter val="2/3/2021"/>
            <filter val="2/6/2021"/>
            <filter val="2/7/2021"/>
          </filters>
        </filterColumn>
        <filterColumn colId="4">
          <filters>
            <filter val="Benice Wairimu Ruga"/>
            <filter val="Ephantus Maina"/>
            <filter val="Moses Njau"/>
            <filter val="Regina Wanjala Nyambu"/>
          </filters>
        </filterColumn>
      </autoFilter>
      <extLst>
        <ext uri="GoogleSheetsCustomDataVersion1">
          <go:sheetsCustomData xmlns:go="http://customooxmlschemas.google.com/" filterViewId="1722732638"/>
        </ext>
      </extLst>
    </customSheetView>
    <customSheetView guid="{7B082E31-6D61-47ED-B5BC-7BCD69F26EBB}" filter="1" showAutoFilter="1">
      <pageMargins left="0.7" right="0.7" top="0.75" bottom="0.75" header="0.3" footer="0.3"/>
      <autoFilter ref="A1:H294" xr:uid="{332F4236-3AAF-DD46-8FEA-5B614C0F46F6}">
        <filterColumn colId="3">
          <filters>
            <filter val="1/27/2021"/>
            <filter val="2/16/2021"/>
            <filter val="2/17/2021"/>
            <filter val="2/2/2021"/>
            <filter val="2/3/2021"/>
            <filter val="2/6/2021"/>
            <filter val="2/7/2021"/>
          </filters>
        </filterColumn>
      </autoFilter>
      <extLst>
        <ext uri="GoogleSheetsCustomDataVersion1">
          <go:sheetsCustomData xmlns:go="http://customooxmlschemas.google.com/" filterViewId="1647438344"/>
        </ext>
      </extLst>
    </customSheetView>
    <customSheetView guid="{2053E87C-3120-45B0-A5DB-ABC7A3771B64}" filter="1" showAutoFilter="1">
      <pageMargins left="0.7" right="0.7" top="0.75" bottom="0.75" header="0.3" footer="0.3"/>
      <autoFilter ref="A1:H294" xr:uid="{011E9DA1-76D0-914E-8B94-41AA9D705F33}"/>
      <extLst>
        <ext uri="GoogleSheetsCustomDataVersion1">
          <go:sheetsCustomData xmlns:go="http://customooxmlschemas.google.com/" filterViewId="1541409553"/>
        </ext>
      </extLst>
    </customSheetView>
    <customSheetView guid="{4F5211B8-1213-4B28-8F88-50211F7A0B8D}" filter="1" showAutoFilter="1">
      <pageMargins left="0.7" right="0.7" top="0.75" bottom="0.75" header="0.3" footer="0.3"/>
      <autoFilter ref="A1:H294" xr:uid="{11BC36B3-326D-6B49-B722-E43CD0520396}">
        <filterColumn colId="3">
          <filters>
            <filter val="1/20/2021"/>
            <filter val="2/16/2021"/>
            <filter val="2/17/2021"/>
            <filter val="2/2/2021"/>
            <filter val="2/3/2021"/>
            <filter val="2/6/2021"/>
            <filter val="2/7/2021"/>
          </filters>
        </filterColumn>
      </autoFilter>
      <extLst>
        <ext uri="GoogleSheetsCustomDataVersion1">
          <go:sheetsCustomData xmlns:go="http://customooxmlschemas.google.com/" filterViewId="1502170450"/>
        </ext>
      </extLst>
    </customSheetView>
    <customSheetView guid="{173FCA11-25DA-4539-A986-7EA12E3207B7}" filter="1" showAutoFilter="1">
      <pageMargins left="0.7" right="0.7" top="0.75" bottom="0.75" header="0.3" footer="0.3"/>
      <autoFilter ref="A1:H294" xr:uid="{5018388A-1AB9-2249-851E-2B64CA6980BD}">
        <filterColumn colId="3">
          <filters>
            <filter val="1/20/2021"/>
            <filter val="2/16/2021"/>
            <filter val="2/17/2021"/>
            <filter val="2/2/2021"/>
            <filter val="2/3/2021"/>
            <filter val="2/6/2021"/>
            <filter val="2/7/2021"/>
          </filters>
        </filterColumn>
      </autoFilter>
      <extLst>
        <ext uri="GoogleSheetsCustomDataVersion1">
          <go:sheetsCustomData xmlns:go="http://customooxmlschemas.google.com/" filterViewId="1403821747"/>
        </ext>
      </extLst>
    </customSheetView>
    <customSheetView guid="{3F6D7D18-9C9C-4006-A9F8-145D0001CBD0}" filter="1" showAutoFilter="1">
      <pageMargins left="0.7" right="0.7" top="0.75" bottom="0.75" header="0.3" footer="0.3"/>
      <autoFilter ref="A1:H294" xr:uid="{8CFFE742-124A-7445-AADB-60CC4DAA64EB}">
        <filterColumn colId="3">
          <filters>
            <filter val="2/16/2021"/>
            <filter val="2/17/2021"/>
            <filter val="2/2/2021"/>
            <filter val="2/3/2021"/>
            <filter val="2/6/2021"/>
            <filter val="2/7/2021"/>
          </filters>
        </filterColumn>
      </autoFilter>
      <extLst>
        <ext uri="GoogleSheetsCustomDataVersion1">
          <go:sheetsCustomData xmlns:go="http://customooxmlschemas.google.com/" filterViewId="1372924247"/>
        </ext>
      </extLst>
    </customSheetView>
    <customSheetView guid="{D82A62B9-DE06-4E0E-A30B-13C8B4397153}" filter="1" showAutoFilter="1">
      <pageMargins left="0.7" right="0.7" top="0.75" bottom="0.75" header="0.3" footer="0.3"/>
      <autoFilter ref="A1:H294" xr:uid="{B5DD28AC-B61E-A148-A160-FAB2BD3C9185}">
        <filterColumn colId="3">
          <filters>
            <filter val="1/26/2021"/>
            <filter val="1/27/2021"/>
            <filter val="2/16/2021"/>
            <filter val="2/17/2021"/>
            <filter val="2/2/2021"/>
            <filter val="2/3/2021"/>
            <filter val="2/6/2021"/>
            <filter val="2/7/2021"/>
          </filters>
        </filterColumn>
        <filterColumn colId="4">
          <filters>
            <filter val="Caroline Kioko"/>
            <filter val="Emily Nyawira Waithera"/>
            <filter val="Ephantus Maina"/>
            <filter val="Fiona Atieno"/>
            <filter val="Isaack Odhiambo Otieno"/>
            <filter val="John Oduor Otieno"/>
            <filter val="Joshua Gichuki Mwangi"/>
            <filter val="Moses Njau"/>
            <filter val="Njoki Muriithi"/>
            <filter val="Rasoa Simiyu"/>
            <filter val="Regina Wanjala Nyambu"/>
            <filter val="Solomon Gitahi Gachure"/>
          </filters>
        </filterColumn>
      </autoFilter>
      <extLst>
        <ext uri="GoogleSheetsCustomDataVersion1">
          <go:sheetsCustomData xmlns:go="http://customooxmlschemas.google.com/" filterViewId="1361324796"/>
        </ext>
      </extLst>
    </customSheetView>
    <customSheetView guid="{D22BEE1F-21DB-48C2-975E-7E4B79CE9219}" filter="1" showAutoFilter="1">
      <pageMargins left="0.7" right="0.7" top="0.75" bottom="0.75" header="0.3" footer="0.3"/>
      <autoFilter ref="A1:H294" xr:uid="{212753CF-1C0B-E94A-8D36-9C19845FBD7C}">
        <filterColumn colId="3">
          <filters>
            <filter val="2/16/2021"/>
            <filter val="2/17/2021"/>
            <filter val="2/2/2021"/>
            <filter val="2/3/2021"/>
            <filter val="2/6/2021"/>
            <filter val="2/7/2021"/>
          </filters>
        </filterColumn>
      </autoFilter>
      <extLst>
        <ext uri="GoogleSheetsCustomDataVersion1">
          <go:sheetsCustomData xmlns:go="http://customooxmlschemas.google.com/" filterViewId="1351630746"/>
        </ext>
      </extLst>
    </customSheetView>
    <customSheetView guid="{6B2BB9F1-8C42-476B-A227-72CA19F75410}" filter="1" showAutoFilter="1">
      <pageMargins left="0.7" right="0.7" top="0.75" bottom="0.75" header="0.3" footer="0.3"/>
      <autoFilter ref="A1:H294" xr:uid="{008B301C-2FB2-F74B-B3AB-EF6847964150}">
        <filterColumn colId="3">
          <filters>
            <filter val="2/16/2021"/>
            <filter val="2/17/2021"/>
            <filter val="2/2/2021"/>
            <filter val="2/3/2021"/>
            <filter val="2/6/2021"/>
            <filter val="2/7/2021"/>
          </filters>
        </filterColumn>
        <filterColumn colId="4">
          <filters>
            <filter val="Ephantus Maina"/>
            <filter val="Fiona Atieno"/>
            <filter val="Isaack Odhiambo Otieno"/>
            <filter val="Maina Lawrence Irungu"/>
            <filter val="Moses Njau"/>
            <filter val="Njoki Muriithi"/>
            <filter val="Rasoa Simiyu"/>
            <filter val="Regina Wanjala Nyambu"/>
            <filter val="Solomon Gitahi Gachure"/>
          </filters>
        </filterColumn>
      </autoFilter>
      <extLst>
        <ext uri="GoogleSheetsCustomDataVersion1">
          <go:sheetsCustomData xmlns:go="http://customooxmlschemas.google.com/" filterViewId="1292626207"/>
        </ext>
      </extLst>
    </customSheetView>
    <customSheetView guid="{E8426C47-53E9-4425-9D7C-435E4304FB2B}" filter="1" showAutoFilter="1">
      <pageMargins left="0.7" right="0.7" top="0.75" bottom="0.75" header="0.3" footer="0.3"/>
      <autoFilter ref="A1:H294" xr:uid="{98391A35-0C77-A045-9672-5A9EB7E328D4}"/>
      <extLst>
        <ext uri="GoogleSheetsCustomDataVersion1">
          <go:sheetsCustomData xmlns:go="http://customooxmlschemas.google.com/" filterViewId="1278405770"/>
        </ext>
      </extLst>
    </customSheetView>
    <customSheetView guid="{B6237027-F652-4736-B265-20C5A7F8B02F}" filter="1" showAutoFilter="1">
      <pageMargins left="0.7" right="0.7" top="0.75" bottom="0.75" header="0.3" footer="0.3"/>
      <autoFilter ref="A1:H294" xr:uid="{539CAD85-3A13-8848-AAA0-E3F255125AAE}"/>
      <extLst>
        <ext uri="GoogleSheetsCustomDataVersion1">
          <go:sheetsCustomData xmlns:go="http://customooxmlschemas.google.com/" filterViewId="1270299454"/>
        </ext>
      </extLst>
    </customSheetView>
    <customSheetView guid="{8096D668-7583-4F97-9D22-E4C9C7435F1F}" filter="1" showAutoFilter="1">
      <pageMargins left="0.7" right="0.7" top="0.75" bottom="0.75" header="0.3" footer="0.3"/>
      <autoFilter ref="A1:H294" xr:uid="{2AEC4F8E-E521-F544-BDF5-96EF19CCC682}">
        <filterColumn colId="3">
          <filters>
            <filter val="1/26/2021"/>
            <filter val="1/27/2021"/>
            <filter val="2/16/2021"/>
            <filter val="2/17/2021"/>
            <filter val="2/2/2021"/>
            <filter val="2/3/2021"/>
            <filter val="2/6/2021"/>
            <filter val="2/7/2021"/>
          </filters>
        </filterColumn>
      </autoFilter>
      <extLst>
        <ext uri="GoogleSheetsCustomDataVersion1">
          <go:sheetsCustomData xmlns:go="http://customooxmlschemas.google.com/" filterViewId="126813520"/>
        </ext>
      </extLst>
    </customSheetView>
    <customSheetView guid="{BE953DE2-92B3-45BC-BE79-C0BA5C95E161}" filter="1" showAutoFilter="1">
      <pageMargins left="0.7" right="0.7" top="0.75" bottom="0.75" header="0.3" footer="0.3"/>
      <autoFilter ref="A1:H294" xr:uid="{EAF29B00-FE49-1445-A0C8-88E38A4ECFFB}">
        <filterColumn colId="3">
          <filters>
            <filter val="2/16/2021"/>
            <filter val="2/17/2021"/>
            <filter val="2/2/2021"/>
            <filter val="2/3/2021"/>
            <filter val="2/6/2021"/>
            <filter val="2/7/2021"/>
          </filters>
        </filterColumn>
      </autoFilter>
      <extLst>
        <ext uri="GoogleSheetsCustomDataVersion1">
          <go:sheetsCustomData xmlns:go="http://customooxmlschemas.google.com/" filterViewId="1034056475"/>
        </ext>
      </extLst>
    </customSheetView>
  </customSheetViews>
  <conditionalFormatting sqref="A35">
    <cfRule type="expression" dxfId="14" priority="1">
      <formula>COUNTIF($A$2:$A$294,A35)&gt;1</formula>
    </cfRule>
  </conditionalFormatting>
  <conditionalFormatting sqref="A33:A34">
    <cfRule type="expression" dxfId="13" priority="2">
      <formula>COUNTIF($A$2:$A$294,A33)&gt;1</formula>
    </cfRule>
  </conditionalFormatting>
  <conditionalFormatting sqref="A2:A32 A34 A36:A294">
    <cfRule type="expression" dxfId="12" priority="3">
      <formula>COUNTIF($A$2:$A$294,A2)&gt;1</formula>
    </cfRule>
  </conditionalFormatting>
  <dataValidations count="2">
    <dataValidation type="list" allowBlank="1" showErrorMessage="1" sqref="E2:E294" xr:uid="{00000000-0002-0000-0700-000000000000}">
      <formula1>"Benedict Ndeke Mwau,Benice Wairimu Ruga,Caroline Kioko,Emily Nyawira Waithera,Eustace Odoyo Ongonga,Evans Kombo,Fiona Atieno,Isaack Odhiambo Otieno,John Oduor Otieno,Joshua Gichuki Mwangi,Kimotho Joyce Wamuyu,Maina Lawrence Irungu,Marvin Mwangi,Moses Nder"&amp;"itu,NICHOLAS NTHUKU TITO,Regina Wanjala Nyambu,Solomon Gitahi Gachure,Vincent Kipngetich,DAMARIS KWAMBOKA OKENYURI,Njoki Muriithi,Rasoa Simiyu,Peter Ukiru,Benice Wairimu Ruga,Vincent Omondi,Moses Njau,Zindzi Damiana,Erick Karanja,Ephantus Maina,Clement Om"&amp;"unga"</formula1>
    </dataValidation>
    <dataValidation type="list" allowBlank="1" showErrorMessage="1" sqref="F2:F294" xr:uid="{00000000-0002-0000-0700-000001000000}">
      <formula1>"no issues,plant not found,plant under construction,kiln is blocked,kiln under a cover,unclear imagery,cloudy imagery,no imagery"</formula1>
    </dataValidation>
  </dataValidations>
  <pageMargins left="0.7" right="0.7" top="0.75" bottom="0.75" header="0" footer="0"/>
  <pageSetup orientation="landscape"/>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outlinePr summaryBelow="0" summaryRight="0"/>
  </sheetPr>
  <dimension ref="A1:I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3" max="3" width="23.1640625" customWidth="1"/>
    <col min="5" max="5" width="35.83203125" customWidth="1"/>
    <col min="6" max="6" width="16.83203125" customWidth="1"/>
    <col min="8" max="8" width="18.5" customWidth="1"/>
  </cols>
  <sheetData>
    <row r="1" spans="1:9" ht="14">
      <c r="A1" s="80" t="s">
        <v>430</v>
      </c>
      <c r="B1" s="81" t="s">
        <v>898</v>
      </c>
      <c r="C1" s="82" t="s">
        <v>899</v>
      </c>
      <c r="D1" s="81" t="s">
        <v>900</v>
      </c>
      <c r="E1" s="82" t="s">
        <v>901</v>
      </c>
      <c r="F1" s="81" t="s">
        <v>902</v>
      </c>
      <c r="G1" s="81" t="s">
        <v>903</v>
      </c>
      <c r="H1" s="80" t="s">
        <v>904</v>
      </c>
      <c r="I1" s="83" t="s">
        <v>70</v>
      </c>
    </row>
    <row r="2" spans="1:9" ht="13" hidden="1">
      <c r="A2" s="81" t="s">
        <v>78</v>
      </c>
      <c r="B2" s="81" t="s">
        <v>905</v>
      </c>
      <c r="C2" s="81"/>
      <c r="D2" s="81" t="s">
        <v>906</v>
      </c>
      <c r="E2" s="81"/>
      <c r="F2" s="81" t="s">
        <v>907</v>
      </c>
      <c r="G2" s="81"/>
      <c r="H2" s="84">
        <v>3</v>
      </c>
      <c r="I2" s="84"/>
    </row>
    <row r="3" spans="1:9" ht="13" hidden="1">
      <c r="A3" s="81" t="s">
        <v>73</v>
      </c>
      <c r="B3" s="81" t="s">
        <v>908</v>
      </c>
      <c r="C3" s="81"/>
      <c r="D3" s="81" t="s">
        <v>905</v>
      </c>
      <c r="E3" s="81"/>
      <c r="F3" s="81" t="s">
        <v>907</v>
      </c>
      <c r="G3" s="81"/>
      <c r="H3" s="84">
        <v>3</v>
      </c>
      <c r="I3" s="84"/>
    </row>
    <row r="4" spans="1:9" ht="13" hidden="1">
      <c r="A4" s="81" t="s">
        <v>353</v>
      </c>
      <c r="B4" s="81" t="s">
        <v>909</v>
      </c>
      <c r="C4" s="81"/>
      <c r="D4" s="81" t="s">
        <v>910</v>
      </c>
      <c r="E4" s="81"/>
      <c r="F4" s="81" t="s">
        <v>911</v>
      </c>
      <c r="G4" s="81"/>
      <c r="H4" s="84">
        <v>3</v>
      </c>
      <c r="I4" s="84"/>
    </row>
    <row r="5" spans="1:9" ht="13" hidden="1">
      <c r="A5" s="81" t="s">
        <v>79</v>
      </c>
      <c r="B5" s="81" t="s">
        <v>912</v>
      </c>
      <c r="C5" s="81"/>
      <c r="D5" s="81" t="s">
        <v>906</v>
      </c>
      <c r="E5" s="81"/>
      <c r="F5" s="81" t="s">
        <v>907</v>
      </c>
      <c r="G5" s="81"/>
      <c r="H5" s="84">
        <v>3</v>
      </c>
      <c r="I5" s="84"/>
    </row>
    <row r="6" spans="1:9" ht="13" hidden="1">
      <c r="A6" s="81" t="s">
        <v>80</v>
      </c>
      <c r="B6" s="85" t="s">
        <v>913</v>
      </c>
      <c r="C6" s="81"/>
      <c r="D6" s="81" t="s">
        <v>914</v>
      </c>
      <c r="E6" s="81"/>
      <c r="F6" s="81" t="s">
        <v>907</v>
      </c>
      <c r="G6" s="81"/>
      <c r="H6" s="84">
        <v>3</v>
      </c>
      <c r="I6" s="84"/>
    </row>
    <row r="7" spans="1:9" ht="13" hidden="1">
      <c r="A7" s="81" t="s">
        <v>81</v>
      </c>
      <c r="B7" s="81" t="s">
        <v>909</v>
      </c>
      <c r="C7" s="81"/>
      <c r="D7" s="81" t="s">
        <v>907</v>
      </c>
      <c r="E7" s="81"/>
      <c r="F7" s="85" t="s">
        <v>915</v>
      </c>
      <c r="G7" s="81"/>
      <c r="H7" s="84">
        <v>3</v>
      </c>
      <c r="I7" s="84"/>
    </row>
    <row r="8" spans="1:9" ht="13" hidden="1">
      <c r="A8" s="81" t="s">
        <v>82</v>
      </c>
      <c r="B8" s="81" t="s">
        <v>908</v>
      </c>
      <c r="C8" s="81"/>
      <c r="D8" s="81" t="s">
        <v>914</v>
      </c>
      <c r="E8" s="81"/>
      <c r="F8" s="81" t="s">
        <v>906</v>
      </c>
      <c r="G8" s="81"/>
      <c r="H8" s="84">
        <v>3</v>
      </c>
      <c r="I8" s="84"/>
    </row>
    <row r="9" spans="1:9" ht="13" hidden="1">
      <c r="A9" s="81" t="s">
        <v>83</v>
      </c>
      <c r="B9" s="85" t="s">
        <v>913</v>
      </c>
      <c r="C9" s="81"/>
      <c r="D9" s="81" t="s">
        <v>908</v>
      </c>
      <c r="E9" s="81"/>
      <c r="F9" s="81" t="s">
        <v>916</v>
      </c>
      <c r="G9" s="81"/>
      <c r="H9" s="84">
        <v>3</v>
      </c>
      <c r="I9" s="84"/>
    </row>
    <row r="10" spans="1:9" ht="13" hidden="1">
      <c r="A10" s="81" t="s">
        <v>84</v>
      </c>
      <c r="B10" s="85" t="s">
        <v>913</v>
      </c>
      <c r="C10" s="81"/>
      <c r="D10" s="81" t="s">
        <v>908</v>
      </c>
      <c r="E10" s="81"/>
      <c r="F10" s="81" t="s">
        <v>917</v>
      </c>
      <c r="G10" s="81"/>
      <c r="H10" s="84">
        <v>3</v>
      </c>
      <c r="I10" s="84"/>
    </row>
    <row r="11" spans="1:9" ht="13" hidden="1">
      <c r="A11" s="81" t="s">
        <v>85</v>
      </c>
      <c r="B11" s="81" t="s">
        <v>909</v>
      </c>
      <c r="C11" s="81"/>
      <c r="D11" s="81" t="s">
        <v>916</v>
      </c>
      <c r="E11" s="81"/>
      <c r="F11" s="81" t="s">
        <v>907</v>
      </c>
      <c r="G11" s="81"/>
      <c r="H11" s="84">
        <v>3</v>
      </c>
      <c r="I11" s="84"/>
    </row>
    <row r="12" spans="1:9" ht="13" hidden="1">
      <c r="A12" s="81" t="s">
        <v>86</v>
      </c>
      <c r="B12" s="81" t="s">
        <v>912</v>
      </c>
      <c r="C12" s="81"/>
      <c r="D12" s="81" t="s">
        <v>916</v>
      </c>
      <c r="E12" s="81"/>
      <c r="F12" s="81" t="s">
        <v>907</v>
      </c>
      <c r="G12" s="81"/>
      <c r="H12" s="84">
        <v>3</v>
      </c>
      <c r="I12" s="84"/>
    </row>
    <row r="13" spans="1:9" ht="13" hidden="1">
      <c r="A13" s="81" t="s">
        <v>87</v>
      </c>
      <c r="B13" s="81" t="s">
        <v>918</v>
      </c>
      <c r="C13" s="81"/>
      <c r="D13" s="81" t="s">
        <v>914</v>
      </c>
      <c r="E13" s="81"/>
      <c r="F13" s="81" t="s">
        <v>907</v>
      </c>
      <c r="G13" s="81"/>
      <c r="H13" s="84">
        <v>3</v>
      </c>
      <c r="I13" s="84"/>
    </row>
    <row r="14" spans="1:9" ht="13" hidden="1">
      <c r="A14" s="81" t="s">
        <v>88</v>
      </c>
      <c r="B14" s="81" t="s">
        <v>919</v>
      </c>
      <c r="C14" s="81"/>
      <c r="D14" s="81" t="s">
        <v>906</v>
      </c>
      <c r="E14" s="81"/>
      <c r="F14" s="81" t="s">
        <v>907</v>
      </c>
      <c r="G14" s="81"/>
      <c r="H14" s="84">
        <v>3</v>
      </c>
      <c r="I14" s="84"/>
    </row>
    <row r="15" spans="1:9" ht="13" hidden="1">
      <c r="A15" s="81" t="s">
        <v>89</v>
      </c>
      <c r="B15" s="85" t="s">
        <v>913</v>
      </c>
      <c r="C15" s="81"/>
      <c r="D15" s="81" t="s">
        <v>911</v>
      </c>
      <c r="E15" s="81"/>
      <c r="F15" s="81" t="s">
        <v>914</v>
      </c>
      <c r="G15" s="81"/>
      <c r="H15" s="84">
        <v>3</v>
      </c>
      <c r="I15" s="84"/>
    </row>
    <row r="16" spans="1:9" ht="13" hidden="1">
      <c r="A16" s="81" t="s">
        <v>91</v>
      </c>
      <c r="B16" s="81" t="s">
        <v>919</v>
      </c>
      <c r="C16" s="81"/>
      <c r="D16" s="81" t="s">
        <v>918</v>
      </c>
      <c r="E16" s="81"/>
      <c r="F16" s="81" t="s">
        <v>914</v>
      </c>
      <c r="G16" s="81"/>
      <c r="H16" s="84">
        <v>3</v>
      </c>
      <c r="I16" s="84"/>
    </row>
    <row r="17" spans="1:9" ht="13" hidden="1">
      <c r="A17" s="81" t="s">
        <v>92</v>
      </c>
      <c r="B17" s="85" t="s">
        <v>913</v>
      </c>
      <c r="C17" s="81"/>
      <c r="D17" s="81" t="s">
        <v>911</v>
      </c>
      <c r="E17" s="81"/>
      <c r="F17" s="81" t="s">
        <v>905</v>
      </c>
      <c r="G17" s="81"/>
      <c r="H17" s="84">
        <v>3</v>
      </c>
      <c r="I17" s="84"/>
    </row>
    <row r="18" spans="1:9" ht="13" hidden="1">
      <c r="A18" s="81" t="s">
        <v>93</v>
      </c>
      <c r="B18" s="81" t="s">
        <v>909</v>
      </c>
      <c r="C18" s="81"/>
      <c r="D18" s="81" t="s">
        <v>911</v>
      </c>
      <c r="E18" s="81"/>
      <c r="F18" s="81" t="s">
        <v>907</v>
      </c>
      <c r="G18" s="81"/>
      <c r="H18" s="84">
        <v>3</v>
      </c>
      <c r="I18" s="84"/>
    </row>
    <row r="19" spans="1:9" ht="13" hidden="1">
      <c r="A19" s="81" t="s">
        <v>95</v>
      </c>
      <c r="B19" s="81" t="s">
        <v>914</v>
      </c>
      <c r="C19" s="81"/>
      <c r="D19" s="81" t="s">
        <v>906</v>
      </c>
      <c r="E19" s="81"/>
      <c r="F19" s="81" t="s">
        <v>907</v>
      </c>
      <c r="G19" s="81"/>
      <c r="H19" s="84">
        <v>3</v>
      </c>
      <c r="I19" s="84"/>
    </row>
    <row r="20" spans="1:9" ht="13" hidden="1">
      <c r="A20" s="81" t="s">
        <v>96</v>
      </c>
      <c r="B20" s="85" t="s">
        <v>913</v>
      </c>
      <c r="C20" s="81"/>
      <c r="D20" s="81" t="s">
        <v>911</v>
      </c>
      <c r="E20" s="81"/>
      <c r="F20" s="81" t="s">
        <v>914</v>
      </c>
      <c r="G20" s="81"/>
      <c r="H20" s="84">
        <v>3</v>
      </c>
      <c r="I20" s="84"/>
    </row>
    <row r="21" spans="1:9" ht="13" hidden="1">
      <c r="A21" s="81" t="s">
        <v>97</v>
      </c>
      <c r="B21" s="81" t="s">
        <v>919</v>
      </c>
      <c r="C21" s="81"/>
      <c r="D21" s="81" t="s">
        <v>920</v>
      </c>
      <c r="E21" s="81"/>
      <c r="F21" s="81" t="s">
        <v>907</v>
      </c>
      <c r="G21" s="81"/>
      <c r="H21" s="84">
        <v>3</v>
      </c>
      <c r="I21" s="84"/>
    </row>
    <row r="22" spans="1:9" ht="13" hidden="1">
      <c r="A22" s="81" t="s">
        <v>101</v>
      </c>
      <c r="B22" s="81" t="s">
        <v>912</v>
      </c>
      <c r="C22" s="81"/>
      <c r="D22" s="81" t="s">
        <v>920</v>
      </c>
      <c r="E22" s="81"/>
      <c r="F22" s="81" t="s">
        <v>907</v>
      </c>
      <c r="G22" s="81"/>
      <c r="H22" s="84">
        <v>3</v>
      </c>
      <c r="I22" s="84"/>
    </row>
    <row r="23" spans="1:9" ht="13" hidden="1">
      <c r="A23" s="81" t="s">
        <v>102</v>
      </c>
      <c r="B23" s="81" t="s">
        <v>911</v>
      </c>
      <c r="C23" s="81"/>
      <c r="D23" s="81" t="s">
        <v>905</v>
      </c>
      <c r="E23" s="81"/>
      <c r="F23" s="85" t="s">
        <v>915</v>
      </c>
      <c r="G23" s="81"/>
      <c r="H23" s="84">
        <v>3</v>
      </c>
      <c r="I23" s="84"/>
    </row>
    <row r="24" spans="1:9" ht="13" hidden="1">
      <c r="A24" s="81" t="s">
        <v>103</v>
      </c>
      <c r="B24" s="81" t="s">
        <v>919</v>
      </c>
      <c r="C24" s="81"/>
      <c r="D24" s="81" t="s">
        <v>905</v>
      </c>
      <c r="E24" s="81"/>
      <c r="F24" s="81" t="s">
        <v>907</v>
      </c>
      <c r="G24" s="81"/>
      <c r="H24" s="84">
        <v>3</v>
      </c>
      <c r="I24" s="84"/>
    </row>
    <row r="25" spans="1:9" ht="13" hidden="1">
      <c r="A25" s="81" t="s">
        <v>105</v>
      </c>
      <c r="B25" s="81" t="s">
        <v>921</v>
      </c>
      <c r="C25" s="81"/>
      <c r="D25" s="81" t="s">
        <v>918</v>
      </c>
      <c r="E25" s="81"/>
      <c r="F25" s="85" t="s">
        <v>915</v>
      </c>
      <c r="G25" s="81"/>
      <c r="H25" s="84">
        <v>3</v>
      </c>
      <c r="I25" s="84"/>
    </row>
    <row r="26" spans="1:9" ht="13" hidden="1">
      <c r="A26" s="81" t="s">
        <v>106</v>
      </c>
      <c r="B26" s="81" t="s">
        <v>921</v>
      </c>
      <c r="C26" s="81"/>
      <c r="D26" s="81" t="s">
        <v>918</v>
      </c>
      <c r="E26" s="81"/>
      <c r="F26" s="85" t="s">
        <v>915</v>
      </c>
      <c r="G26" s="81"/>
      <c r="H26" s="84">
        <v>3</v>
      </c>
      <c r="I26" s="84"/>
    </row>
    <row r="27" spans="1:9" ht="13" hidden="1">
      <c r="A27" s="81" t="s">
        <v>107</v>
      </c>
      <c r="B27" s="81" t="s">
        <v>909</v>
      </c>
      <c r="C27" s="81"/>
      <c r="D27" s="81" t="s">
        <v>918</v>
      </c>
      <c r="E27" s="81"/>
      <c r="F27" s="85" t="s">
        <v>915</v>
      </c>
      <c r="G27" s="81"/>
      <c r="H27" s="84">
        <v>3</v>
      </c>
      <c r="I27" s="84"/>
    </row>
    <row r="28" spans="1:9" ht="13" hidden="1">
      <c r="A28" s="81" t="s">
        <v>108</v>
      </c>
      <c r="B28" s="81" t="s">
        <v>918</v>
      </c>
      <c r="C28" s="81"/>
      <c r="D28" s="81" t="s">
        <v>914</v>
      </c>
      <c r="E28" s="81"/>
      <c r="F28" s="85" t="s">
        <v>915</v>
      </c>
      <c r="G28" s="81"/>
      <c r="H28" s="84">
        <v>3</v>
      </c>
      <c r="I28" s="84"/>
    </row>
    <row r="29" spans="1:9" ht="13">
      <c r="A29" s="80" t="s">
        <v>109</v>
      </c>
      <c r="B29" s="86" t="s">
        <v>914</v>
      </c>
      <c r="C29" s="87"/>
      <c r="D29" s="88" t="s">
        <v>915</v>
      </c>
      <c r="E29" s="87"/>
      <c r="F29" s="89" t="s">
        <v>906</v>
      </c>
      <c r="G29" s="81"/>
      <c r="H29" s="80">
        <v>2</v>
      </c>
      <c r="I29" s="80"/>
    </row>
    <row r="30" spans="1:9" ht="13" hidden="1">
      <c r="A30" s="81" t="s">
        <v>110</v>
      </c>
      <c r="B30" s="81" t="s">
        <v>909</v>
      </c>
      <c r="C30" s="81"/>
      <c r="D30" s="81" t="s">
        <v>918</v>
      </c>
      <c r="E30" s="81"/>
      <c r="F30" s="85" t="s">
        <v>915</v>
      </c>
      <c r="G30" s="81"/>
      <c r="H30" s="84">
        <v>3</v>
      </c>
      <c r="I30" s="84"/>
    </row>
    <row r="31" spans="1:9" ht="13" hidden="1">
      <c r="A31" s="81" t="s">
        <v>111</v>
      </c>
      <c r="B31" s="81" t="s">
        <v>912</v>
      </c>
      <c r="C31" s="81"/>
      <c r="D31" s="81" t="s">
        <v>918</v>
      </c>
      <c r="E31" s="81"/>
      <c r="F31" s="81" t="s">
        <v>914</v>
      </c>
      <c r="G31" s="81"/>
      <c r="H31" s="84">
        <v>3</v>
      </c>
      <c r="I31" s="84"/>
    </row>
    <row r="32" spans="1:9" ht="13" hidden="1">
      <c r="A32" s="81" t="s">
        <v>112</v>
      </c>
      <c r="B32" s="81" t="s">
        <v>921</v>
      </c>
      <c r="C32" s="81"/>
      <c r="D32" s="81" t="s">
        <v>909</v>
      </c>
      <c r="E32" s="81"/>
      <c r="F32" s="81" t="s">
        <v>918</v>
      </c>
      <c r="G32" s="81"/>
      <c r="H32" s="84">
        <v>3</v>
      </c>
      <c r="I32" s="84"/>
    </row>
    <row r="33" spans="1:9" ht="13" hidden="1">
      <c r="A33" s="81" t="s">
        <v>113</v>
      </c>
      <c r="B33" s="81" t="s">
        <v>919</v>
      </c>
      <c r="C33" s="81"/>
      <c r="D33" s="81" t="s">
        <v>921</v>
      </c>
      <c r="E33" s="81"/>
      <c r="F33" s="81" t="s">
        <v>914</v>
      </c>
      <c r="G33" s="81"/>
      <c r="H33" s="84">
        <v>3</v>
      </c>
      <c r="I33" s="84"/>
    </row>
    <row r="34" spans="1:9" ht="13" hidden="1">
      <c r="A34" s="81" t="s">
        <v>114</v>
      </c>
      <c r="B34" s="81" t="s">
        <v>914</v>
      </c>
      <c r="C34" s="81"/>
      <c r="D34" s="81" t="s">
        <v>907</v>
      </c>
      <c r="E34" s="81"/>
      <c r="F34" s="85" t="s">
        <v>922</v>
      </c>
      <c r="G34" s="81"/>
      <c r="H34" s="84">
        <v>3</v>
      </c>
      <c r="I34" s="84"/>
    </row>
    <row r="35" spans="1:9" ht="13" hidden="1">
      <c r="A35" s="81" t="s">
        <v>115</v>
      </c>
      <c r="B35" s="81" t="s">
        <v>911</v>
      </c>
      <c r="C35" s="81"/>
      <c r="D35" s="81" t="s">
        <v>914</v>
      </c>
      <c r="E35" s="81"/>
      <c r="F35" s="85" t="s">
        <v>922</v>
      </c>
      <c r="G35" s="81"/>
      <c r="H35" s="84">
        <v>3</v>
      </c>
      <c r="I35" s="84"/>
    </row>
    <row r="36" spans="1:9" ht="13" hidden="1">
      <c r="A36" s="81" t="s">
        <v>116</v>
      </c>
      <c r="B36" s="81" t="s">
        <v>909</v>
      </c>
      <c r="C36" s="81"/>
      <c r="D36" s="81" t="s">
        <v>907</v>
      </c>
      <c r="E36" s="81"/>
      <c r="F36" s="85" t="s">
        <v>922</v>
      </c>
      <c r="G36" s="81"/>
      <c r="H36" s="84">
        <v>3</v>
      </c>
      <c r="I36" s="84"/>
    </row>
    <row r="37" spans="1:9" ht="13" hidden="1">
      <c r="A37" s="81" t="s">
        <v>117</v>
      </c>
      <c r="B37" s="81" t="s">
        <v>919</v>
      </c>
      <c r="C37" s="81"/>
      <c r="D37" s="81" t="s">
        <v>911</v>
      </c>
      <c r="E37" s="81"/>
      <c r="F37" s="85" t="s">
        <v>922</v>
      </c>
      <c r="G37" s="81"/>
      <c r="H37" s="84">
        <v>3</v>
      </c>
      <c r="I37" s="84"/>
    </row>
    <row r="38" spans="1:9" ht="13" hidden="1">
      <c r="A38" s="81" t="s">
        <v>118</v>
      </c>
      <c r="B38" s="85" t="s">
        <v>913</v>
      </c>
      <c r="C38" s="81"/>
      <c r="D38" s="81" t="s">
        <v>921</v>
      </c>
      <c r="E38" s="81"/>
      <c r="F38" s="81" t="s">
        <v>905</v>
      </c>
      <c r="G38" s="81"/>
      <c r="H38" s="84">
        <v>3</v>
      </c>
      <c r="I38" s="84"/>
    </row>
    <row r="39" spans="1:9" ht="13" hidden="1">
      <c r="A39" s="81" t="s">
        <v>119</v>
      </c>
      <c r="B39" s="81" t="s">
        <v>920</v>
      </c>
      <c r="C39" s="81"/>
      <c r="D39" s="81" t="s">
        <v>907</v>
      </c>
      <c r="E39" s="81"/>
      <c r="F39" s="85" t="s">
        <v>915</v>
      </c>
      <c r="G39" s="81"/>
      <c r="H39" s="84">
        <v>3</v>
      </c>
      <c r="I39" s="84"/>
    </row>
    <row r="40" spans="1:9" ht="13" hidden="1">
      <c r="A40" s="81" t="s">
        <v>120</v>
      </c>
      <c r="B40" s="81" t="s">
        <v>920</v>
      </c>
      <c r="C40" s="81"/>
      <c r="D40" s="81" t="s">
        <v>907</v>
      </c>
      <c r="E40" s="81"/>
      <c r="F40" s="85" t="s">
        <v>915</v>
      </c>
      <c r="G40" s="81"/>
      <c r="H40" s="84">
        <v>3</v>
      </c>
      <c r="I40" s="84"/>
    </row>
    <row r="41" spans="1:9" ht="13" hidden="1">
      <c r="A41" s="81" t="s">
        <v>121</v>
      </c>
      <c r="B41" s="81" t="s">
        <v>920</v>
      </c>
      <c r="C41" s="81"/>
      <c r="D41" s="81" t="s">
        <v>905</v>
      </c>
      <c r="E41" s="81"/>
      <c r="F41" s="81" t="s">
        <v>907</v>
      </c>
      <c r="G41" s="81"/>
      <c r="H41" s="84">
        <v>3</v>
      </c>
      <c r="I41" s="84"/>
    </row>
    <row r="42" spans="1:9" ht="13" hidden="1">
      <c r="A42" s="81" t="s">
        <v>122</v>
      </c>
      <c r="B42" s="85" t="s">
        <v>913</v>
      </c>
      <c r="C42" s="81"/>
      <c r="D42" s="81" t="s">
        <v>921</v>
      </c>
      <c r="E42" s="81"/>
      <c r="F42" s="81" t="s">
        <v>905</v>
      </c>
      <c r="G42" s="81"/>
      <c r="H42" s="84">
        <v>3</v>
      </c>
      <c r="I42" s="84"/>
    </row>
    <row r="43" spans="1:9" ht="13" hidden="1">
      <c r="A43" s="81" t="s">
        <v>123</v>
      </c>
      <c r="B43" s="85" t="s">
        <v>913</v>
      </c>
      <c r="C43" s="81"/>
      <c r="D43" s="81" t="s">
        <v>921</v>
      </c>
      <c r="E43" s="81"/>
      <c r="F43" s="81" t="s">
        <v>905</v>
      </c>
      <c r="G43" s="81"/>
      <c r="H43" s="84">
        <v>3</v>
      </c>
      <c r="I43" s="84"/>
    </row>
    <row r="44" spans="1:9" ht="13" hidden="1">
      <c r="A44" s="81" t="s">
        <v>124</v>
      </c>
      <c r="B44" s="85" t="s">
        <v>913</v>
      </c>
      <c r="C44" s="81"/>
      <c r="D44" s="81" t="s">
        <v>921</v>
      </c>
      <c r="E44" s="81"/>
      <c r="F44" s="81" t="s">
        <v>905</v>
      </c>
      <c r="G44" s="81"/>
      <c r="H44" s="84">
        <v>3</v>
      </c>
      <c r="I44" s="84"/>
    </row>
    <row r="45" spans="1:9" ht="13" hidden="1">
      <c r="A45" s="81" t="s">
        <v>125</v>
      </c>
      <c r="B45" s="85" t="s">
        <v>913</v>
      </c>
      <c r="C45" s="81"/>
      <c r="D45" s="81" t="s">
        <v>921</v>
      </c>
      <c r="E45" s="81"/>
      <c r="F45" s="81" t="s">
        <v>905</v>
      </c>
      <c r="G45" s="81"/>
      <c r="H45" s="84">
        <v>3</v>
      </c>
      <c r="I45" s="84"/>
    </row>
    <row r="46" spans="1:9" ht="13" hidden="1">
      <c r="A46" s="81" t="s">
        <v>126</v>
      </c>
      <c r="B46" s="85" t="s">
        <v>913</v>
      </c>
      <c r="C46" s="81"/>
      <c r="D46" s="81" t="s">
        <v>921</v>
      </c>
      <c r="E46" s="81"/>
      <c r="F46" s="81" t="s">
        <v>905</v>
      </c>
      <c r="G46" s="81"/>
      <c r="H46" s="84">
        <v>3</v>
      </c>
      <c r="I46" s="84"/>
    </row>
    <row r="47" spans="1:9" ht="13" hidden="1">
      <c r="A47" s="81" t="s">
        <v>127</v>
      </c>
      <c r="B47" s="81" t="s">
        <v>919</v>
      </c>
      <c r="C47" s="81"/>
      <c r="D47" s="81" t="s">
        <v>920</v>
      </c>
      <c r="E47" s="81"/>
      <c r="F47" s="81" t="s">
        <v>907</v>
      </c>
      <c r="G47" s="81"/>
      <c r="H47" s="84">
        <v>3</v>
      </c>
      <c r="I47" s="84"/>
    </row>
    <row r="48" spans="1:9" ht="13" hidden="1">
      <c r="A48" s="81" t="s">
        <v>128</v>
      </c>
      <c r="B48" s="81" t="s">
        <v>920</v>
      </c>
      <c r="C48" s="81"/>
      <c r="D48" s="81" t="s">
        <v>914</v>
      </c>
      <c r="E48" s="81"/>
      <c r="F48" s="81" t="s">
        <v>906</v>
      </c>
      <c r="G48" s="81"/>
      <c r="H48" s="84">
        <v>3</v>
      </c>
      <c r="I48" s="84"/>
    </row>
    <row r="49" spans="1:9" ht="13" hidden="1">
      <c r="A49" s="81" t="s">
        <v>129</v>
      </c>
      <c r="B49" s="85" t="s">
        <v>913</v>
      </c>
      <c r="C49" s="81"/>
      <c r="D49" s="81" t="s">
        <v>918</v>
      </c>
      <c r="E49" s="81"/>
      <c r="F49" s="81" t="s">
        <v>914</v>
      </c>
      <c r="G49" s="81"/>
      <c r="H49" s="84">
        <v>3</v>
      </c>
      <c r="I49" s="84"/>
    </row>
    <row r="50" spans="1:9" ht="13" hidden="1">
      <c r="A50" s="81" t="s">
        <v>130</v>
      </c>
      <c r="B50" s="85" t="s">
        <v>913</v>
      </c>
      <c r="C50" s="81"/>
      <c r="D50" s="81" t="s">
        <v>921</v>
      </c>
      <c r="E50" s="81"/>
      <c r="F50" s="81" t="s">
        <v>914</v>
      </c>
      <c r="G50" s="81"/>
      <c r="H50" s="84">
        <v>3</v>
      </c>
      <c r="I50" s="84"/>
    </row>
    <row r="51" spans="1:9" ht="13" hidden="1">
      <c r="A51" s="81" t="s">
        <v>131</v>
      </c>
      <c r="B51" s="81" t="s">
        <v>914</v>
      </c>
      <c r="C51" s="81"/>
      <c r="D51" s="81" t="s">
        <v>906</v>
      </c>
      <c r="E51" s="81"/>
      <c r="F51" s="81" t="s">
        <v>907</v>
      </c>
      <c r="G51" s="81"/>
      <c r="H51" s="84">
        <v>3</v>
      </c>
      <c r="I51" s="84"/>
    </row>
    <row r="52" spans="1:9" ht="13" hidden="1">
      <c r="A52" s="81" t="s">
        <v>132</v>
      </c>
      <c r="B52" s="85" t="s">
        <v>913</v>
      </c>
      <c r="C52" s="81"/>
      <c r="D52" s="81" t="s">
        <v>921</v>
      </c>
      <c r="E52" s="81"/>
      <c r="F52" s="81" t="s">
        <v>906</v>
      </c>
      <c r="G52" s="81"/>
      <c r="H52" s="84">
        <v>3</v>
      </c>
      <c r="I52" s="84"/>
    </row>
    <row r="53" spans="1:9" ht="13" hidden="1">
      <c r="A53" s="81" t="s">
        <v>133</v>
      </c>
      <c r="B53" s="81" t="s">
        <v>919</v>
      </c>
      <c r="C53" s="81"/>
      <c r="D53" s="81" t="s">
        <v>920</v>
      </c>
      <c r="E53" s="81"/>
      <c r="F53" s="81" t="s">
        <v>907</v>
      </c>
      <c r="G53" s="81"/>
      <c r="H53" s="84">
        <v>3</v>
      </c>
      <c r="I53" s="84"/>
    </row>
    <row r="54" spans="1:9" ht="13" hidden="1">
      <c r="A54" s="81" t="s">
        <v>134</v>
      </c>
      <c r="B54" s="81" t="s">
        <v>920</v>
      </c>
      <c r="C54" s="81"/>
      <c r="D54" s="81" t="s">
        <v>907</v>
      </c>
      <c r="E54" s="81"/>
      <c r="F54" s="85" t="s">
        <v>915</v>
      </c>
      <c r="G54" s="81"/>
      <c r="H54" s="84">
        <v>3</v>
      </c>
      <c r="I54" s="84"/>
    </row>
    <row r="55" spans="1:9" ht="13" hidden="1">
      <c r="A55" s="81" t="s">
        <v>135</v>
      </c>
      <c r="B55" s="81" t="s">
        <v>919</v>
      </c>
      <c r="C55" s="81"/>
      <c r="D55" s="81" t="s">
        <v>920</v>
      </c>
      <c r="E55" s="81"/>
      <c r="F55" s="81" t="s">
        <v>907</v>
      </c>
      <c r="G55" s="81"/>
      <c r="H55" s="84">
        <v>3</v>
      </c>
      <c r="I55" s="84"/>
    </row>
    <row r="56" spans="1:9" ht="13" hidden="1">
      <c r="A56" s="81" t="s">
        <v>136</v>
      </c>
      <c r="B56" s="85" t="s">
        <v>913</v>
      </c>
      <c r="C56" s="81"/>
      <c r="D56" s="81" t="s">
        <v>918</v>
      </c>
      <c r="E56" s="81"/>
      <c r="F56" s="81" t="s">
        <v>906</v>
      </c>
      <c r="G56" s="81"/>
      <c r="H56" s="84">
        <v>3</v>
      </c>
      <c r="I56" s="84"/>
    </row>
    <row r="57" spans="1:9" ht="28">
      <c r="A57" s="80" t="s">
        <v>137</v>
      </c>
      <c r="B57" s="81" t="s">
        <v>918</v>
      </c>
      <c r="C57" s="82" t="s">
        <v>923</v>
      </c>
      <c r="D57" s="86" t="s">
        <v>914</v>
      </c>
      <c r="E57" s="87"/>
      <c r="F57" s="89" t="s">
        <v>906</v>
      </c>
      <c r="G57" s="81"/>
      <c r="H57" s="80">
        <v>1</v>
      </c>
      <c r="I57" s="80"/>
    </row>
    <row r="58" spans="1:9" ht="13" hidden="1">
      <c r="A58" s="81" t="s">
        <v>138</v>
      </c>
      <c r="B58" s="85" t="s">
        <v>913</v>
      </c>
      <c r="C58" s="81"/>
      <c r="D58" s="81" t="s">
        <v>921</v>
      </c>
      <c r="E58" s="81"/>
      <c r="F58" s="81" t="s">
        <v>906</v>
      </c>
      <c r="G58" s="81"/>
      <c r="H58" s="84">
        <v>3</v>
      </c>
      <c r="I58" s="84"/>
    </row>
    <row r="59" spans="1:9" ht="13" hidden="1">
      <c r="A59" s="81" t="s">
        <v>139</v>
      </c>
      <c r="B59" s="81" t="s">
        <v>910</v>
      </c>
      <c r="C59" s="81"/>
      <c r="D59" s="81" t="s">
        <v>918</v>
      </c>
      <c r="E59" s="81"/>
      <c r="F59" s="81" t="s">
        <v>907</v>
      </c>
      <c r="G59" s="81"/>
      <c r="H59" s="84">
        <v>3</v>
      </c>
      <c r="I59" s="84"/>
    </row>
    <row r="60" spans="1:9" ht="13" hidden="1">
      <c r="A60" s="81" t="s">
        <v>140</v>
      </c>
      <c r="B60" s="85" t="s">
        <v>913</v>
      </c>
      <c r="C60" s="81"/>
      <c r="D60" s="81" t="s">
        <v>921</v>
      </c>
      <c r="E60" s="81"/>
      <c r="F60" s="81" t="s">
        <v>906</v>
      </c>
      <c r="G60" s="81"/>
      <c r="H60" s="84">
        <v>3</v>
      </c>
      <c r="I60" s="84"/>
    </row>
    <row r="61" spans="1:9" ht="13" hidden="1">
      <c r="A61" s="81" t="s">
        <v>141</v>
      </c>
      <c r="B61" s="85" t="s">
        <v>913</v>
      </c>
      <c r="C61" s="81"/>
      <c r="D61" s="81" t="s">
        <v>909</v>
      </c>
      <c r="E61" s="81"/>
      <c r="F61" s="81" t="s">
        <v>906</v>
      </c>
      <c r="G61" s="81"/>
      <c r="H61" s="84">
        <v>3</v>
      </c>
      <c r="I61" s="84"/>
    </row>
    <row r="62" spans="1:9" ht="13" hidden="1">
      <c r="A62" s="81" t="s">
        <v>142</v>
      </c>
      <c r="B62" s="81" t="s">
        <v>908</v>
      </c>
      <c r="C62" s="81"/>
      <c r="D62" s="81" t="s">
        <v>907</v>
      </c>
      <c r="E62" s="81"/>
      <c r="F62" s="85" t="s">
        <v>915</v>
      </c>
      <c r="G62" s="81"/>
      <c r="H62" s="84">
        <v>3</v>
      </c>
      <c r="I62" s="84"/>
    </row>
    <row r="63" spans="1:9" ht="13" hidden="1">
      <c r="A63" s="81" t="s">
        <v>143</v>
      </c>
      <c r="B63" s="81" t="s">
        <v>908</v>
      </c>
      <c r="C63" s="81"/>
      <c r="D63" s="81" t="s">
        <v>907</v>
      </c>
      <c r="E63" s="81"/>
      <c r="F63" s="85" t="s">
        <v>915</v>
      </c>
      <c r="G63" s="81"/>
      <c r="H63" s="84">
        <v>3</v>
      </c>
      <c r="I63" s="84"/>
    </row>
    <row r="64" spans="1:9" ht="13" hidden="1">
      <c r="A64" s="81" t="s">
        <v>144</v>
      </c>
      <c r="B64" s="81" t="s">
        <v>914</v>
      </c>
      <c r="C64" s="81"/>
      <c r="D64" s="81" t="s">
        <v>906</v>
      </c>
      <c r="E64" s="81"/>
      <c r="F64" s="81" t="s">
        <v>907</v>
      </c>
      <c r="G64" s="81"/>
      <c r="H64" s="84">
        <v>3</v>
      </c>
      <c r="I64" s="84"/>
    </row>
    <row r="65" spans="1:9" ht="13" hidden="1">
      <c r="A65" s="81" t="s">
        <v>145</v>
      </c>
      <c r="B65" s="81" t="s">
        <v>917</v>
      </c>
      <c r="C65" s="81"/>
      <c r="D65" s="81" t="s">
        <v>914</v>
      </c>
      <c r="E65" s="81"/>
      <c r="F65" s="85" t="s">
        <v>915</v>
      </c>
      <c r="G65" s="81"/>
      <c r="H65" s="84">
        <v>3</v>
      </c>
      <c r="I65" s="84"/>
    </row>
    <row r="66" spans="1:9" ht="13" hidden="1">
      <c r="A66" s="81" t="s">
        <v>146</v>
      </c>
      <c r="B66" s="81" t="s">
        <v>908</v>
      </c>
      <c r="C66" s="81"/>
      <c r="D66" s="81" t="s">
        <v>917</v>
      </c>
      <c r="E66" s="81"/>
      <c r="F66" s="85" t="s">
        <v>915</v>
      </c>
      <c r="G66" s="81"/>
      <c r="H66" s="84">
        <v>3</v>
      </c>
      <c r="I66" s="84"/>
    </row>
    <row r="67" spans="1:9" ht="13" hidden="1">
      <c r="A67" s="81" t="s">
        <v>147</v>
      </c>
      <c r="B67" s="81" t="s">
        <v>908</v>
      </c>
      <c r="C67" s="81"/>
      <c r="D67" s="81" t="s">
        <v>917</v>
      </c>
      <c r="E67" s="81"/>
      <c r="F67" s="85" t="s">
        <v>915</v>
      </c>
      <c r="G67" s="81"/>
      <c r="H67" s="84">
        <v>3</v>
      </c>
      <c r="I67" s="84"/>
    </row>
    <row r="68" spans="1:9" ht="13" hidden="1">
      <c r="A68" s="81" t="s">
        <v>148</v>
      </c>
      <c r="B68" s="81" t="s">
        <v>917</v>
      </c>
      <c r="C68" s="81"/>
      <c r="D68" s="81" t="s">
        <v>914</v>
      </c>
      <c r="E68" s="81"/>
      <c r="F68" s="85" t="s">
        <v>915</v>
      </c>
      <c r="G68" s="81"/>
      <c r="H68" s="84">
        <v>3</v>
      </c>
      <c r="I68" s="84"/>
    </row>
    <row r="69" spans="1:9" ht="13" hidden="1">
      <c r="A69" s="81" t="s">
        <v>149</v>
      </c>
      <c r="B69" s="81" t="s">
        <v>921</v>
      </c>
      <c r="C69" s="81"/>
      <c r="D69" s="81" t="s">
        <v>917</v>
      </c>
      <c r="E69" s="81"/>
      <c r="F69" s="85" t="s">
        <v>915</v>
      </c>
      <c r="G69" s="81"/>
      <c r="H69" s="84">
        <v>3</v>
      </c>
      <c r="I69" s="84"/>
    </row>
    <row r="70" spans="1:9" ht="13" hidden="1">
      <c r="A70" s="81" t="s">
        <v>150</v>
      </c>
      <c r="B70" s="81" t="s">
        <v>921</v>
      </c>
      <c r="C70" s="81"/>
      <c r="D70" s="81" t="s">
        <v>911</v>
      </c>
      <c r="E70" s="81"/>
      <c r="F70" s="85" t="s">
        <v>915</v>
      </c>
      <c r="G70" s="81"/>
      <c r="H70" s="84">
        <v>3</v>
      </c>
      <c r="I70" s="84"/>
    </row>
    <row r="71" spans="1:9" ht="13" hidden="1">
      <c r="A71" s="81" t="s">
        <v>151</v>
      </c>
      <c r="B71" s="81" t="s">
        <v>917</v>
      </c>
      <c r="C71" s="81"/>
      <c r="D71" s="81" t="s">
        <v>914</v>
      </c>
      <c r="E71" s="81"/>
      <c r="F71" s="85" t="s">
        <v>915</v>
      </c>
      <c r="G71" s="81"/>
      <c r="H71" s="84">
        <v>3</v>
      </c>
      <c r="I71" s="84"/>
    </row>
    <row r="72" spans="1:9" ht="13" hidden="1">
      <c r="A72" s="81" t="s">
        <v>152</v>
      </c>
      <c r="B72" s="81" t="s">
        <v>917</v>
      </c>
      <c r="C72" s="81"/>
      <c r="D72" s="81" t="s">
        <v>914</v>
      </c>
      <c r="E72" s="81"/>
      <c r="F72" s="85" t="s">
        <v>915</v>
      </c>
      <c r="G72" s="81"/>
      <c r="H72" s="84">
        <v>3</v>
      </c>
      <c r="I72" s="84"/>
    </row>
    <row r="73" spans="1:9" ht="13" hidden="1">
      <c r="A73" s="81" t="s">
        <v>153</v>
      </c>
      <c r="B73" s="81" t="s">
        <v>908</v>
      </c>
      <c r="C73" s="81"/>
      <c r="D73" s="81" t="s">
        <v>914</v>
      </c>
      <c r="E73" s="81"/>
      <c r="F73" s="85" t="s">
        <v>915</v>
      </c>
      <c r="G73" s="81"/>
      <c r="H73" s="84">
        <v>3</v>
      </c>
      <c r="I73" s="84"/>
    </row>
    <row r="74" spans="1:9" ht="84">
      <c r="A74" s="80" t="s">
        <v>154</v>
      </c>
      <c r="B74" s="81" t="s">
        <v>914</v>
      </c>
      <c r="C74" s="90" t="s">
        <v>924</v>
      </c>
      <c r="D74" s="88" t="s">
        <v>915</v>
      </c>
      <c r="E74" s="87"/>
      <c r="F74" s="89" t="s">
        <v>906</v>
      </c>
      <c r="G74" s="81"/>
      <c r="H74" s="80">
        <v>1</v>
      </c>
      <c r="I74" s="80"/>
    </row>
    <row r="75" spans="1:9" ht="14">
      <c r="A75" s="80" t="s">
        <v>155</v>
      </c>
      <c r="B75" s="86" t="s">
        <v>914</v>
      </c>
      <c r="C75" s="87"/>
      <c r="D75" s="89" t="s">
        <v>918</v>
      </c>
      <c r="E75" s="82" t="s">
        <v>925</v>
      </c>
      <c r="F75" s="88" t="s">
        <v>915</v>
      </c>
      <c r="G75" s="86"/>
      <c r="H75" s="80">
        <v>2</v>
      </c>
      <c r="I75" s="80"/>
    </row>
    <row r="76" spans="1:9" ht="13" hidden="1">
      <c r="A76" s="81" t="s">
        <v>156</v>
      </c>
      <c r="B76" s="81" t="s">
        <v>912</v>
      </c>
      <c r="C76" s="81"/>
      <c r="D76" s="81" t="s">
        <v>914</v>
      </c>
      <c r="E76" s="81"/>
      <c r="F76" s="85" t="s">
        <v>915</v>
      </c>
      <c r="G76" s="81"/>
      <c r="H76" s="84">
        <v>3</v>
      </c>
      <c r="I76" s="84"/>
    </row>
    <row r="77" spans="1:9" ht="13" hidden="1">
      <c r="A77" s="81" t="s">
        <v>157</v>
      </c>
      <c r="B77" s="81" t="s">
        <v>921</v>
      </c>
      <c r="C77" s="81"/>
      <c r="D77" s="81" t="s">
        <v>908</v>
      </c>
      <c r="E77" s="81"/>
      <c r="F77" s="85" t="s">
        <v>915</v>
      </c>
      <c r="G77" s="81"/>
      <c r="H77" s="84">
        <v>3</v>
      </c>
      <c r="I77" s="84"/>
    </row>
    <row r="78" spans="1:9" ht="13" hidden="1">
      <c r="A78" s="81" t="s">
        <v>158</v>
      </c>
      <c r="B78" s="81" t="s">
        <v>921</v>
      </c>
      <c r="C78" s="81"/>
      <c r="D78" s="81" t="s">
        <v>914</v>
      </c>
      <c r="E78" s="81"/>
      <c r="F78" s="81" t="s">
        <v>907</v>
      </c>
      <c r="G78" s="81"/>
      <c r="H78" s="84">
        <v>3</v>
      </c>
      <c r="I78" s="84"/>
    </row>
    <row r="79" spans="1:9" ht="13" hidden="1">
      <c r="A79" s="81" t="s">
        <v>159</v>
      </c>
      <c r="B79" s="81" t="s">
        <v>911</v>
      </c>
      <c r="C79" s="81"/>
      <c r="D79" s="81" t="s">
        <v>907</v>
      </c>
      <c r="E79" s="81"/>
      <c r="F79" s="85" t="s">
        <v>915</v>
      </c>
      <c r="G79" s="81"/>
      <c r="H79" s="84">
        <v>3</v>
      </c>
      <c r="I79" s="84"/>
    </row>
    <row r="80" spans="1:9" ht="13" hidden="1">
      <c r="A80" s="81" t="s">
        <v>160</v>
      </c>
      <c r="B80" s="81" t="s">
        <v>921</v>
      </c>
      <c r="C80" s="81"/>
      <c r="D80" s="81" t="s">
        <v>914</v>
      </c>
      <c r="E80" s="81"/>
      <c r="F80" s="85" t="s">
        <v>915</v>
      </c>
      <c r="G80" s="81"/>
      <c r="H80" s="84">
        <v>3</v>
      </c>
      <c r="I80" s="84"/>
    </row>
    <row r="81" spans="1:9" ht="13" hidden="1">
      <c r="A81" s="81" t="s">
        <v>161</v>
      </c>
      <c r="B81" s="81" t="s">
        <v>911</v>
      </c>
      <c r="C81" s="81"/>
      <c r="D81" s="81" t="s">
        <v>907</v>
      </c>
      <c r="E81" s="81"/>
      <c r="F81" s="85" t="s">
        <v>915</v>
      </c>
      <c r="G81" s="81"/>
      <c r="H81" s="84">
        <v>3</v>
      </c>
      <c r="I81" s="84"/>
    </row>
    <row r="82" spans="1:9" ht="13" hidden="1">
      <c r="A82" s="81" t="s">
        <v>162</v>
      </c>
      <c r="B82" s="81" t="s">
        <v>920</v>
      </c>
      <c r="C82" s="81"/>
      <c r="D82" s="81" t="s">
        <v>911</v>
      </c>
      <c r="E82" s="81"/>
      <c r="F82" s="81" t="s">
        <v>907</v>
      </c>
      <c r="G82" s="81"/>
      <c r="H82" s="84">
        <v>3</v>
      </c>
      <c r="I82" s="84"/>
    </row>
    <row r="83" spans="1:9" ht="13" hidden="1">
      <c r="A83" s="81" t="s">
        <v>163</v>
      </c>
      <c r="B83" s="81" t="s">
        <v>920</v>
      </c>
      <c r="C83" s="81"/>
      <c r="D83" s="81" t="s">
        <v>921</v>
      </c>
      <c r="E83" s="81"/>
      <c r="F83" s="81" t="s">
        <v>914</v>
      </c>
      <c r="G83" s="81"/>
      <c r="H83" s="84">
        <v>3</v>
      </c>
      <c r="I83" s="84"/>
    </row>
    <row r="84" spans="1:9" ht="13" hidden="1">
      <c r="A84" s="81" t="s">
        <v>164</v>
      </c>
      <c r="B84" s="85" t="s">
        <v>913</v>
      </c>
      <c r="C84" s="81"/>
      <c r="D84" s="81" t="s">
        <v>911</v>
      </c>
      <c r="E84" s="81"/>
      <c r="F84" s="81" t="s">
        <v>907</v>
      </c>
      <c r="G84" s="81"/>
      <c r="H84" s="84">
        <v>3</v>
      </c>
      <c r="I84" s="84"/>
    </row>
    <row r="85" spans="1:9" ht="13" hidden="1">
      <c r="A85" s="81" t="s">
        <v>165</v>
      </c>
      <c r="B85" s="81" t="s">
        <v>921</v>
      </c>
      <c r="C85" s="81"/>
      <c r="D85" s="81" t="s">
        <v>918</v>
      </c>
      <c r="E85" s="81"/>
      <c r="F85" s="81" t="s">
        <v>914</v>
      </c>
      <c r="G85" s="81"/>
      <c r="H85" s="84">
        <v>3</v>
      </c>
      <c r="I85" s="84"/>
    </row>
    <row r="86" spans="1:9" ht="13" hidden="1">
      <c r="A86" s="81" t="s">
        <v>166</v>
      </c>
      <c r="B86" s="85" t="s">
        <v>913</v>
      </c>
      <c r="C86" s="81"/>
      <c r="D86" s="81" t="s">
        <v>911</v>
      </c>
      <c r="E86" s="81"/>
      <c r="F86" s="81" t="s">
        <v>907</v>
      </c>
      <c r="G86" s="81"/>
      <c r="H86" s="84">
        <v>3</v>
      </c>
      <c r="I86" s="84"/>
    </row>
    <row r="87" spans="1:9" ht="13" hidden="1">
      <c r="A87" s="81" t="s">
        <v>167</v>
      </c>
      <c r="B87" s="85" t="s">
        <v>913</v>
      </c>
      <c r="C87" s="81"/>
      <c r="D87" s="81" t="s">
        <v>921</v>
      </c>
      <c r="E87" s="81"/>
      <c r="F87" s="81" t="s">
        <v>916</v>
      </c>
      <c r="G87" s="81"/>
      <c r="H87" s="84">
        <v>3</v>
      </c>
      <c r="I87" s="84"/>
    </row>
    <row r="88" spans="1:9" ht="13" hidden="1">
      <c r="A88" s="81" t="s">
        <v>168</v>
      </c>
      <c r="B88" s="85" t="s">
        <v>913</v>
      </c>
      <c r="C88" s="81"/>
      <c r="D88" s="81" t="s">
        <v>908</v>
      </c>
      <c r="E88" s="81"/>
      <c r="F88" s="81" t="s">
        <v>911</v>
      </c>
      <c r="G88" s="81"/>
      <c r="H88" s="84">
        <v>3</v>
      </c>
      <c r="I88" s="84"/>
    </row>
    <row r="89" spans="1:9" ht="13" hidden="1">
      <c r="A89" s="81" t="s">
        <v>169</v>
      </c>
      <c r="B89" s="85" t="s">
        <v>913</v>
      </c>
      <c r="C89" s="81"/>
      <c r="D89" s="81" t="s">
        <v>908</v>
      </c>
      <c r="E89" s="81"/>
      <c r="F89" s="81" t="s">
        <v>911</v>
      </c>
      <c r="G89" s="81"/>
      <c r="H89" s="84">
        <v>3</v>
      </c>
      <c r="I89" s="84"/>
    </row>
    <row r="90" spans="1:9" ht="13" hidden="1">
      <c r="A90" s="81" t="s">
        <v>170</v>
      </c>
      <c r="B90" s="85" t="s">
        <v>913</v>
      </c>
      <c r="C90" s="81"/>
      <c r="D90" s="81" t="s">
        <v>908</v>
      </c>
      <c r="E90" s="81"/>
      <c r="F90" s="81" t="s">
        <v>911</v>
      </c>
      <c r="G90" s="81"/>
      <c r="H90" s="84">
        <v>3</v>
      </c>
      <c r="I90" s="84"/>
    </row>
    <row r="91" spans="1:9" ht="13" hidden="1">
      <c r="A91" s="81" t="s">
        <v>171</v>
      </c>
      <c r="B91" s="85" t="s">
        <v>913</v>
      </c>
      <c r="C91" s="81"/>
      <c r="D91" s="81" t="s">
        <v>908</v>
      </c>
      <c r="E91" s="81"/>
      <c r="F91" s="81" t="s">
        <v>911</v>
      </c>
      <c r="G91" s="81"/>
      <c r="H91" s="84">
        <v>3</v>
      </c>
      <c r="I91" s="84"/>
    </row>
    <row r="92" spans="1:9" ht="13" hidden="1">
      <c r="A92" s="81" t="s">
        <v>172</v>
      </c>
      <c r="B92" s="85" t="s">
        <v>913</v>
      </c>
      <c r="C92" s="81"/>
      <c r="D92" s="81" t="s">
        <v>921</v>
      </c>
      <c r="E92" s="81"/>
      <c r="F92" s="81" t="s">
        <v>908</v>
      </c>
      <c r="G92" s="81"/>
      <c r="H92" s="84">
        <v>3</v>
      </c>
      <c r="I92" s="84"/>
    </row>
    <row r="93" spans="1:9" ht="13" hidden="1">
      <c r="A93" s="81" t="s">
        <v>173</v>
      </c>
      <c r="B93" s="81" t="s">
        <v>912</v>
      </c>
      <c r="C93" s="81"/>
      <c r="D93" s="85" t="s">
        <v>913</v>
      </c>
      <c r="E93" s="81"/>
      <c r="F93" s="81" t="s">
        <v>907</v>
      </c>
      <c r="G93" s="81"/>
      <c r="H93" s="84">
        <v>3</v>
      </c>
      <c r="I93" s="84"/>
    </row>
    <row r="94" spans="1:9" ht="13" hidden="1">
      <c r="A94" s="81" t="s">
        <v>174</v>
      </c>
      <c r="B94" s="81" t="s">
        <v>912</v>
      </c>
      <c r="C94" s="81"/>
      <c r="D94" s="85" t="s">
        <v>913</v>
      </c>
      <c r="E94" s="81"/>
      <c r="F94" s="81" t="s">
        <v>907</v>
      </c>
      <c r="G94" s="81"/>
      <c r="H94" s="84">
        <v>3</v>
      </c>
      <c r="I94" s="84"/>
    </row>
    <row r="95" spans="1:9" ht="13" hidden="1">
      <c r="A95" s="81" t="s">
        <v>175</v>
      </c>
      <c r="B95" s="81" t="s">
        <v>912</v>
      </c>
      <c r="C95" s="81"/>
      <c r="D95" s="85" t="s">
        <v>913</v>
      </c>
      <c r="E95" s="81"/>
      <c r="F95" s="81" t="s">
        <v>907</v>
      </c>
      <c r="G95" s="81"/>
      <c r="H95" s="84">
        <v>3</v>
      </c>
      <c r="I95" s="84"/>
    </row>
    <row r="96" spans="1:9" ht="13" hidden="1">
      <c r="A96" s="81" t="s">
        <v>176</v>
      </c>
      <c r="B96" s="81" t="s">
        <v>919</v>
      </c>
      <c r="C96" s="81"/>
      <c r="D96" s="81" t="s">
        <v>917</v>
      </c>
      <c r="E96" s="81"/>
      <c r="F96" s="81" t="s">
        <v>907</v>
      </c>
      <c r="G96" s="81"/>
      <c r="H96" s="84">
        <v>3</v>
      </c>
      <c r="I96" s="84"/>
    </row>
    <row r="97" spans="1:9" ht="13" hidden="1">
      <c r="A97" s="81" t="s">
        <v>99</v>
      </c>
      <c r="B97" s="81" t="s">
        <v>920</v>
      </c>
      <c r="C97" s="81"/>
      <c r="D97" s="81" t="s">
        <v>916</v>
      </c>
      <c r="E97" s="81"/>
      <c r="F97" s="81" t="s">
        <v>907</v>
      </c>
      <c r="G97" s="81"/>
      <c r="H97" s="84">
        <v>3</v>
      </c>
      <c r="I97" s="84"/>
    </row>
    <row r="98" spans="1:9" ht="13" hidden="1">
      <c r="A98" s="81" t="s">
        <v>177</v>
      </c>
      <c r="B98" s="81" t="s">
        <v>916</v>
      </c>
      <c r="C98" s="81"/>
      <c r="D98" s="81" t="s">
        <v>906</v>
      </c>
      <c r="E98" s="81"/>
      <c r="F98" s="85" t="s">
        <v>915</v>
      </c>
      <c r="G98" s="81"/>
      <c r="H98" s="84">
        <v>3</v>
      </c>
      <c r="I98" s="84"/>
    </row>
    <row r="99" spans="1:9" ht="13" hidden="1">
      <c r="A99" s="81" t="s">
        <v>178</v>
      </c>
      <c r="B99" s="81" t="s">
        <v>917</v>
      </c>
      <c r="C99" s="81"/>
      <c r="D99" s="81" t="s">
        <v>914</v>
      </c>
      <c r="E99" s="81"/>
      <c r="F99" s="81" t="s">
        <v>906</v>
      </c>
      <c r="G99" s="81"/>
      <c r="H99" s="84">
        <v>3</v>
      </c>
      <c r="I99" s="84"/>
    </row>
    <row r="100" spans="1:9" ht="13" hidden="1">
      <c r="A100" s="81" t="s">
        <v>179</v>
      </c>
      <c r="B100" s="81" t="s">
        <v>912</v>
      </c>
      <c r="C100" s="81"/>
      <c r="D100" s="81" t="s">
        <v>919</v>
      </c>
      <c r="E100" s="81"/>
      <c r="F100" s="81" t="s">
        <v>906</v>
      </c>
      <c r="G100" s="81"/>
      <c r="H100" s="84">
        <v>3</v>
      </c>
      <c r="I100" s="84"/>
    </row>
    <row r="101" spans="1:9" ht="13" hidden="1">
      <c r="A101" s="81" t="s">
        <v>180</v>
      </c>
      <c r="B101" s="81" t="s">
        <v>912</v>
      </c>
      <c r="C101" s="81"/>
      <c r="D101" s="81" t="s">
        <v>919</v>
      </c>
      <c r="E101" s="81"/>
      <c r="F101" s="81" t="s">
        <v>906</v>
      </c>
      <c r="G101" s="81"/>
      <c r="H101" s="84">
        <v>3</v>
      </c>
      <c r="I101" s="84"/>
    </row>
    <row r="102" spans="1:9" ht="13" hidden="1">
      <c r="A102" s="81" t="s">
        <v>188</v>
      </c>
      <c r="B102" s="81" t="s">
        <v>912</v>
      </c>
      <c r="C102" s="81"/>
      <c r="D102" s="81" t="s">
        <v>918</v>
      </c>
      <c r="E102" s="81"/>
      <c r="F102" s="81" t="s">
        <v>906</v>
      </c>
      <c r="G102" s="81"/>
      <c r="H102" s="84">
        <v>3</v>
      </c>
      <c r="I102" s="84"/>
    </row>
    <row r="103" spans="1:9" ht="13" hidden="1">
      <c r="A103" s="81" t="s">
        <v>189</v>
      </c>
      <c r="B103" s="81" t="s">
        <v>912</v>
      </c>
      <c r="C103" s="81"/>
      <c r="D103" s="81" t="s">
        <v>918</v>
      </c>
      <c r="E103" s="81"/>
      <c r="F103" s="81" t="s">
        <v>906</v>
      </c>
      <c r="G103" s="81"/>
      <c r="H103" s="84">
        <v>3</v>
      </c>
      <c r="I103" s="84"/>
    </row>
    <row r="104" spans="1:9" ht="13" hidden="1">
      <c r="A104" s="81" t="s">
        <v>181</v>
      </c>
      <c r="B104" s="81" t="s">
        <v>918</v>
      </c>
      <c r="C104" s="81"/>
      <c r="D104" s="81" t="s">
        <v>914</v>
      </c>
      <c r="E104" s="81"/>
      <c r="F104" s="81" t="s">
        <v>906</v>
      </c>
      <c r="G104" s="81"/>
      <c r="H104" s="84">
        <v>3</v>
      </c>
      <c r="I104" s="84"/>
    </row>
    <row r="105" spans="1:9" ht="13" hidden="1">
      <c r="A105" s="81" t="s">
        <v>75</v>
      </c>
      <c r="B105" s="85" t="s">
        <v>913</v>
      </c>
      <c r="C105" s="81"/>
      <c r="D105" s="81" t="s">
        <v>908</v>
      </c>
      <c r="E105" s="81"/>
      <c r="F105" s="81" t="s">
        <v>907</v>
      </c>
      <c r="G105" s="81"/>
      <c r="H105" s="84">
        <v>3</v>
      </c>
      <c r="I105" s="84"/>
    </row>
    <row r="106" spans="1:9" ht="13" hidden="1">
      <c r="A106" s="81" t="s">
        <v>76</v>
      </c>
      <c r="B106" s="85" t="s">
        <v>913</v>
      </c>
      <c r="C106" s="81"/>
      <c r="D106" s="81" t="s">
        <v>905</v>
      </c>
      <c r="E106" s="81"/>
      <c r="F106" s="81" t="s">
        <v>907</v>
      </c>
      <c r="G106" s="81"/>
      <c r="H106" s="84">
        <v>3</v>
      </c>
      <c r="I106" s="84"/>
    </row>
    <row r="107" spans="1:9" ht="13" hidden="1">
      <c r="A107" s="81" t="s">
        <v>77</v>
      </c>
      <c r="B107" s="85" t="s">
        <v>913</v>
      </c>
      <c r="C107" s="81"/>
      <c r="D107" s="81" t="s">
        <v>908</v>
      </c>
      <c r="E107" s="81"/>
      <c r="F107" s="81" t="s">
        <v>905</v>
      </c>
      <c r="G107" s="81"/>
      <c r="H107" s="84">
        <v>3</v>
      </c>
      <c r="I107" s="84"/>
    </row>
    <row r="108" spans="1:9" ht="13" hidden="1">
      <c r="A108" s="81" t="s">
        <v>182</v>
      </c>
      <c r="B108" s="81" t="s">
        <v>912</v>
      </c>
      <c r="C108" s="81"/>
      <c r="D108" s="81" t="s">
        <v>918</v>
      </c>
      <c r="E108" s="81"/>
      <c r="F108" s="81" t="s">
        <v>906</v>
      </c>
      <c r="G108" s="81"/>
      <c r="H108" s="84">
        <v>3</v>
      </c>
      <c r="I108" s="84"/>
    </row>
    <row r="109" spans="1:9" ht="13" hidden="1">
      <c r="A109" s="81" t="s">
        <v>183</v>
      </c>
      <c r="B109" s="81" t="s">
        <v>912</v>
      </c>
      <c r="C109" s="81"/>
      <c r="D109" s="81" t="s">
        <v>911</v>
      </c>
      <c r="E109" s="81"/>
      <c r="F109" s="81" t="s">
        <v>906</v>
      </c>
      <c r="G109" s="81"/>
      <c r="H109" s="84">
        <v>3</v>
      </c>
      <c r="I109" s="84"/>
    </row>
    <row r="110" spans="1:9" ht="13" hidden="1">
      <c r="A110" s="81" t="s">
        <v>184</v>
      </c>
      <c r="B110" s="81" t="s">
        <v>918</v>
      </c>
      <c r="C110" s="81"/>
      <c r="D110" s="81" t="s">
        <v>914</v>
      </c>
      <c r="E110" s="81"/>
      <c r="F110" s="81" t="s">
        <v>906</v>
      </c>
      <c r="G110" s="81"/>
      <c r="H110" s="84">
        <v>3</v>
      </c>
      <c r="I110" s="84"/>
    </row>
    <row r="111" spans="1:9" ht="13" hidden="1">
      <c r="A111" s="81" t="s">
        <v>329</v>
      </c>
      <c r="B111" s="81" t="s">
        <v>920</v>
      </c>
      <c r="C111" s="81"/>
      <c r="D111" s="81" t="s">
        <v>909</v>
      </c>
      <c r="E111" s="81"/>
      <c r="F111" s="85" t="s">
        <v>922</v>
      </c>
      <c r="G111" s="81"/>
      <c r="H111" s="84">
        <v>3</v>
      </c>
      <c r="I111" s="84"/>
    </row>
    <row r="112" spans="1:9" ht="13" hidden="1">
      <c r="A112" s="81" t="s">
        <v>330</v>
      </c>
      <c r="B112" s="81" t="s">
        <v>920</v>
      </c>
      <c r="C112" s="81"/>
      <c r="D112" s="81" t="s">
        <v>909</v>
      </c>
      <c r="E112" s="81"/>
      <c r="F112" s="85" t="s">
        <v>922</v>
      </c>
      <c r="G112" s="81"/>
      <c r="H112" s="84">
        <v>3</v>
      </c>
      <c r="I112" s="84"/>
    </row>
    <row r="113" spans="1:9" ht="13" hidden="1">
      <c r="A113" s="81" t="s">
        <v>331</v>
      </c>
      <c r="B113" s="81" t="s">
        <v>909</v>
      </c>
      <c r="C113" s="81"/>
      <c r="D113" s="81" t="s">
        <v>914</v>
      </c>
      <c r="E113" s="81"/>
      <c r="F113" s="85" t="s">
        <v>922</v>
      </c>
      <c r="G113" s="81"/>
      <c r="H113" s="84">
        <v>3</v>
      </c>
      <c r="I113" s="84"/>
    </row>
    <row r="114" spans="1:9" ht="13" hidden="1">
      <c r="A114" s="81" t="s">
        <v>332</v>
      </c>
      <c r="B114" s="81" t="s">
        <v>910</v>
      </c>
      <c r="C114" s="81"/>
      <c r="D114" s="85" t="s">
        <v>922</v>
      </c>
      <c r="E114" s="81"/>
      <c r="F114" s="85" t="s">
        <v>915</v>
      </c>
      <c r="G114" s="81"/>
      <c r="H114" s="84">
        <v>3</v>
      </c>
      <c r="I114" s="84"/>
    </row>
    <row r="115" spans="1:9" ht="13" hidden="1">
      <c r="A115" s="81" t="s">
        <v>333</v>
      </c>
      <c r="B115" s="81" t="s">
        <v>918</v>
      </c>
      <c r="C115" s="81"/>
      <c r="D115" s="81" t="s">
        <v>914</v>
      </c>
      <c r="E115" s="81"/>
      <c r="F115" s="85" t="s">
        <v>915</v>
      </c>
      <c r="G115" s="81"/>
      <c r="H115" s="84">
        <v>3</v>
      </c>
      <c r="I115" s="84"/>
    </row>
    <row r="116" spans="1:9" ht="13" hidden="1">
      <c r="A116" s="81" t="s">
        <v>334</v>
      </c>
      <c r="B116" s="81" t="s">
        <v>910</v>
      </c>
      <c r="C116" s="81"/>
      <c r="D116" s="81" t="s">
        <v>906</v>
      </c>
      <c r="E116" s="81"/>
      <c r="F116" s="85" t="s">
        <v>915</v>
      </c>
      <c r="G116" s="81"/>
      <c r="H116" s="84">
        <v>3</v>
      </c>
      <c r="I116" s="84"/>
    </row>
    <row r="117" spans="1:9" ht="14">
      <c r="A117" s="80" t="s">
        <v>335</v>
      </c>
      <c r="B117" s="86" t="s">
        <v>910</v>
      </c>
      <c r="C117" s="87"/>
      <c r="D117" s="89" t="s">
        <v>914</v>
      </c>
      <c r="E117" s="82" t="s">
        <v>925</v>
      </c>
      <c r="F117" s="86" t="s">
        <v>906</v>
      </c>
      <c r="G117" s="86"/>
      <c r="H117" s="80">
        <v>2</v>
      </c>
      <c r="I117" s="80"/>
    </row>
    <row r="118" spans="1:9" ht="13" hidden="1">
      <c r="A118" s="81" t="s">
        <v>336</v>
      </c>
      <c r="B118" s="81" t="s">
        <v>910</v>
      </c>
      <c r="C118" s="81"/>
      <c r="D118" s="81" t="s">
        <v>906</v>
      </c>
      <c r="E118" s="81"/>
      <c r="F118" s="85" t="s">
        <v>915</v>
      </c>
      <c r="G118" s="81"/>
      <c r="H118" s="84">
        <v>3</v>
      </c>
      <c r="I118" s="84"/>
    </row>
    <row r="119" spans="1:9" ht="13" hidden="1">
      <c r="A119" s="81" t="s">
        <v>337</v>
      </c>
      <c r="B119" s="81" t="s">
        <v>918</v>
      </c>
      <c r="C119" s="81"/>
      <c r="D119" s="81" t="s">
        <v>906</v>
      </c>
      <c r="E119" s="81"/>
      <c r="F119" s="85" t="s">
        <v>915</v>
      </c>
      <c r="G119" s="81"/>
      <c r="H119" s="84">
        <v>3</v>
      </c>
      <c r="I119" s="84"/>
    </row>
    <row r="120" spans="1:9" ht="13" hidden="1">
      <c r="A120" s="81" t="s">
        <v>186</v>
      </c>
      <c r="B120" s="81" t="s">
        <v>912</v>
      </c>
      <c r="C120" s="81"/>
      <c r="D120" s="81" t="s">
        <v>910</v>
      </c>
      <c r="E120" s="81"/>
      <c r="F120" s="81" t="s">
        <v>918</v>
      </c>
      <c r="G120" s="81"/>
      <c r="H120" s="84">
        <v>3</v>
      </c>
      <c r="I120" s="84"/>
    </row>
    <row r="121" spans="1:9" ht="13" hidden="1">
      <c r="A121" s="81" t="s">
        <v>187</v>
      </c>
      <c r="B121" s="81" t="s">
        <v>912</v>
      </c>
      <c r="C121" s="81"/>
      <c r="D121" s="81" t="s">
        <v>918</v>
      </c>
      <c r="E121" s="81"/>
      <c r="F121" s="81" t="s">
        <v>906</v>
      </c>
      <c r="G121" s="81"/>
      <c r="H121" s="84">
        <v>3</v>
      </c>
      <c r="I121" s="84"/>
    </row>
    <row r="122" spans="1:9" ht="13" hidden="1">
      <c r="A122" s="81" t="s">
        <v>190</v>
      </c>
      <c r="B122" s="81" t="s">
        <v>912</v>
      </c>
      <c r="C122" s="81"/>
      <c r="D122" s="81" t="s">
        <v>918</v>
      </c>
      <c r="E122" s="81"/>
      <c r="F122" s="81" t="s">
        <v>906</v>
      </c>
      <c r="G122" s="81"/>
      <c r="H122" s="84">
        <v>3</v>
      </c>
      <c r="I122" s="84"/>
    </row>
    <row r="123" spans="1:9" ht="13" hidden="1">
      <c r="A123" s="81" t="s">
        <v>191</v>
      </c>
      <c r="B123" s="81" t="s">
        <v>912</v>
      </c>
      <c r="C123" s="81"/>
      <c r="D123" s="81" t="s">
        <v>911</v>
      </c>
      <c r="E123" s="81"/>
      <c r="F123" s="81" t="s">
        <v>906</v>
      </c>
      <c r="G123" s="81"/>
      <c r="H123" s="84">
        <v>3</v>
      </c>
      <c r="I123" s="84"/>
    </row>
    <row r="124" spans="1:9" ht="13" hidden="1">
      <c r="A124" s="81" t="s">
        <v>192</v>
      </c>
      <c r="B124" s="81" t="s">
        <v>912</v>
      </c>
      <c r="C124" s="81"/>
      <c r="D124" s="81" t="s">
        <v>918</v>
      </c>
      <c r="E124" s="81"/>
      <c r="F124" s="81" t="s">
        <v>906</v>
      </c>
      <c r="G124" s="81"/>
      <c r="H124" s="84">
        <v>3</v>
      </c>
      <c r="I124" s="84"/>
    </row>
    <row r="125" spans="1:9" ht="13" hidden="1">
      <c r="A125" s="81" t="s">
        <v>193</v>
      </c>
      <c r="B125" s="81" t="s">
        <v>912</v>
      </c>
      <c r="C125" s="81"/>
      <c r="D125" s="81" t="s">
        <v>906</v>
      </c>
      <c r="E125" s="81"/>
      <c r="F125" s="85" t="s">
        <v>915</v>
      </c>
      <c r="G125" s="81"/>
      <c r="H125" s="84">
        <v>3</v>
      </c>
      <c r="I125" s="84"/>
    </row>
    <row r="126" spans="1:9" ht="13" hidden="1">
      <c r="A126" s="81" t="s">
        <v>194</v>
      </c>
      <c r="B126" s="81" t="s">
        <v>919</v>
      </c>
      <c r="C126" s="81"/>
      <c r="D126" s="81" t="s">
        <v>905</v>
      </c>
      <c r="E126" s="81"/>
      <c r="F126" s="81" t="s">
        <v>906</v>
      </c>
      <c r="G126" s="81"/>
      <c r="H126" s="84">
        <v>3</v>
      </c>
      <c r="I126" s="84"/>
    </row>
    <row r="127" spans="1:9" ht="13" hidden="1">
      <c r="A127" s="81" t="s">
        <v>195</v>
      </c>
      <c r="B127" s="81" t="s">
        <v>919</v>
      </c>
      <c r="C127" s="81"/>
      <c r="D127" s="81" t="s">
        <v>905</v>
      </c>
      <c r="E127" s="81"/>
      <c r="F127" s="81" t="s">
        <v>906</v>
      </c>
      <c r="G127" s="81"/>
      <c r="H127" s="84">
        <v>3</v>
      </c>
      <c r="I127" s="84"/>
    </row>
    <row r="128" spans="1:9" ht="13" hidden="1">
      <c r="A128" s="81" t="s">
        <v>196</v>
      </c>
      <c r="B128" s="81" t="s">
        <v>912</v>
      </c>
      <c r="C128" s="81"/>
      <c r="D128" s="81" t="s">
        <v>919</v>
      </c>
      <c r="E128" s="81"/>
      <c r="F128" s="81" t="s">
        <v>905</v>
      </c>
      <c r="G128" s="81"/>
      <c r="H128" s="84">
        <v>3</v>
      </c>
      <c r="I128" s="84"/>
    </row>
    <row r="129" spans="1:9" ht="13" hidden="1">
      <c r="A129" s="81" t="s">
        <v>197</v>
      </c>
      <c r="B129" s="81" t="s">
        <v>912</v>
      </c>
      <c r="C129" s="81"/>
      <c r="D129" s="81" t="s">
        <v>919</v>
      </c>
      <c r="E129" s="81"/>
      <c r="F129" s="81" t="s">
        <v>906</v>
      </c>
      <c r="G129" s="81"/>
      <c r="H129" s="84">
        <v>3</v>
      </c>
      <c r="I129" s="84"/>
    </row>
    <row r="130" spans="1:9" ht="13" hidden="1">
      <c r="A130" s="81" t="s">
        <v>198</v>
      </c>
      <c r="B130" s="81" t="s">
        <v>912</v>
      </c>
      <c r="C130" s="81"/>
      <c r="D130" s="81" t="s">
        <v>919</v>
      </c>
      <c r="E130" s="81"/>
      <c r="F130" s="81" t="s">
        <v>906</v>
      </c>
      <c r="G130" s="81"/>
      <c r="H130" s="84">
        <v>3</v>
      </c>
      <c r="I130" s="84"/>
    </row>
    <row r="131" spans="1:9" ht="13" hidden="1">
      <c r="A131" s="81" t="s">
        <v>199</v>
      </c>
      <c r="B131" s="81" t="s">
        <v>910</v>
      </c>
      <c r="C131" s="81"/>
      <c r="D131" s="81" t="s">
        <v>914</v>
      </c>
      <c r="E131" s="81"/>
      <c r="F131" s="85" t="s">
        <v>915</v>
      </c>
      <c r="G131" s="81"/>
      <c r="H131" s="84">
        <v>3</v>
      </c>
      <c r="I131" s="84"/>
    </row>
    <row r="132" spans="1:9" ht="13" hidden="1">
      <c r="A132" s="81" t="s">
        <v>200</v>
      </c>
      <c r="B132" s="81" t="s">
        <v>912</v>
      </c>
      <c r="C132" s="81"/>
      <c r="D132" s="81" t="s">
        <v>914</v>
      </c>
      <c r="E132" s="81"/>
      <c r="F132" s="85" t="s">
        <v>922</v>
      </c>
      <c r="G132" s="81"/>
      <c r="H132" s="84">
        <v>3</v>
      </c>
      <c r="I132" s="84"/>
    </row>
    <row r="133" spans="1:9" ht="13" hidden="1">
      <c r="A133" s="81" t="s">
        <v>201</v>
      </c>
      <c r="B133" s="81" t="s">
        <v>912</v>
      </c>
      <c r="C133" s="81"/>
      <c r="D133" s="81" t="s">
        <v>906</v>
      </c>
      <c r="E133" s="81"/>
      <c r="F133" s="85" t="s">
        <v>922</v>
      </c>
      <c r="G133" s="81"/>
      <c r="H133" s="84">
        <v>3</v>
      </c>
      <c r="I133" s="84"/>
    </row>
    <row r="134" spans="1:9" ht="13" hidden="1">
      <c r="A134" s="81" t="s">
        <v>202</v>
      </c>
      <c r="B134" s="81" t="s">
        <v>912</v>
      </c>
      <c r="C134" s="81"/>
      <c r="D134" s="81" t="s">
        <v>906</v>
      </c>
      <c r="E134" s="81"/>
      <c r="F134" s="85" t="s">
        <v>922</v>
      </c>
      <c r="G134" s="81"/>
      <c r="H134" s="84">
        <v>3</v>
      </c>
      <c r="I134" s="84"/>
    </row>
    <row r="135" spans="1:9" ht="13" hidden="1">
      <c r="A135" s="81" t="s">
        <v>203</v>
      </c>
      <c r="B135" s="81" t="s">
        <v>912</v>
      </c>
      <c r="C135" s="81"/>
      <c r="D135" s="81" t="s">
        <v>917</v>
      </c>
      <c r="E135" s="81"/>
      <c r="F135" s="85" t="s">
        <v>922</v>
      </c>
      <c r="G135" s="81"/>
      <c r="H135" s="84">
        <v>3</v>
      </c>
      <c r="I135" s="84"/>
    </row>
    <row r="136" spans="1:9" ht="13" hidden="1">
      <c r="A136" s="81" t="s">
        <v>204</v>
      </c>
      <c r="B136" s="81" t="s">
        <v>912</v>
      </c>
      <c r="C136" s="81"/>
      <c r="D136" s="81" t="s">
        <v>917</v>
      </c>
      <c r="E136" s="81"/>
      <c r="F136" s="85" t="s">
        <v>922</v>
      </c>
      <c r="G136" s="81"/>
      <c r="H136" s="84">
        <v>3</v>
      </c>
      <c r="I136" s="84"/>
    </row>
    <row r="137" spans="1:9" ht="13" hidden="1">
      <c r="A137" s="81" t="s">
        <v>205</v>
      </c>
      <c r="B137" s="81" t="s">
        <v>912</v>
      </c>
      <c r="C137" s="81"/>
      <c r="D137" s="81" t="s">
        <v>917</v>
      </c>
      <c r="E137" s="81"/>
      <c r="F137" s="85" t="s">
        <v>922</v>
      </c>
      <c r="G137" s="81"/>
      <c r="H137" s="84">
        <v>3</v>
      </c>
      <c r="I137" s="84"/>
    </row>
    <row r="138" spans="1:9" ht="13" hidden="1">
      <c r="A138" s="81" t="s">
        <v>206</v>
      </c>
      <c r="B138" s="81" t="s">
        <v>912</v>
      </c>
      <c r="C138" s="81"/>
      <c r="D138" s="81" t="s">
        <v>917</v>
      </c>
      <c r="E138" s="81"/>
      <c r="F138" s="85" t="s">
        <v>922</v>
      </c>
      <c r="G138" s="81"/>
      <c r="H138" s="84">
        <v>3</v>
      </c>
      <c r="I138" s="84"/>
    </row>
    <row r="139" spans="1:9" ht="13" hidden="1">
      <c r="A139" s="81" t="s">
        <v>207</v>
      </c>
      <c r="B139" s="81" t="s">
        <v>912</v>
      </c>
      <c r="C139" s="81"/>
      <c r="D139" s="81" t="s">
        <v>917</v>
      </c>
      <c r="E139" s="81"/>
      <c r="F139" s="85" t="s">
        <v>922</v>
      </c>
      <c r="G139" s="81"/>
      <c r="H139" s="84">
        <v>3</v>
      </c>
      <c r="I139" s="84"/>
    </row>
    <row r="140" spans="1:9" ht="13" hidden="1">
      <c r="A140" s="81" t="s">
        <v>208</v>
      </c>
      <c r="B140" s="81" t="s">
        <v>912</v>
      </c>
      <c r="C140" s="81"/>
      <c r="D140" s="81" t="s">
        <v>917</v>
      </c>
      <c r="E140" s="81"/>
      <c r="F140" s="85" t="s">
        <v>922</v>
      </c>
      <c r="G140" s="81"/>
      <c r="H140" s="84">
        <v>3</v>
      </c>
      <c r="I140" s="84"/>
    </row>
    <row r="141" spans="1:9" ht="13" hidden="1">
      <c r="A141" s="81" t="s">
        <v>209</v>
      </c>
      <c r="B141" s="81" t="s">
        <v>912</v>
      </c>
      <c r="C141" s="81"/>
      <c r="D141" s="81" t="s">
        <v>917</v>
      </c>
      <c r="E141" s="81"/>
      <c r="F141" s="81" t="s">
        <v>906</v>
      </c>
      <c r="G141" s="81"/>
      <c r="H141" s="84">
        <v>3</v>
      </c>
      <c r="I141" s="84"/>
    </row>
    <row r="142" spans="1:9" ht="13" hidden="1">
      <c r="A142" s="81" t="s">
        <v>210</v>
      </c>
      <c r="B142" s="81" t="s">
        <v>912</v>
      </c>
      <c r="C142" s="81"/>
      <c r="D142" s="81" t="s">
        <v>920</v>
      </c>
      <c r="E142" s="81"/>
      <c r="F142" s="81" t="s">
        <v>917</v>
      </c>
      <c r="G142" s="81"/>
      <c r="H142" s="84">
        <v>3</v>
      </c>
      <c r="I142" s="84"/>
    </row>
    <row r="143" spans="1:9" ht="13" hidden="1">
      <c r="A143" s="81" t="s">
        <v>211</v>
      </c>
      <c r="B143" s="81" t="s">
        <v>912</v>
      </c>
      <c r="C143" s="81"/>
      <c r="D143" s="81" t="s">
        <v>920</v>
      </c>
      <c r="E143" s="81"/>
      <c r="F143" s="81" t="s">
        <v>906</v>
      </c>
      <c r="G143" s="81"/>
      <c r="H143" s="84">
        <v>3</v>
      </c>
      <c r="I143" s="84"/>
    </row>
    <row r="144" spans="1:9" ht="13" hidden="1">
      <c r="A144" s="81" t="s">
        <v>212</v>
      </c>
      <c r="B144" s="81" t="s">
        <v>912</v>
      </c>
      <c r="C144" s="81"/>
      <c r="D144" s="81" t="s">
        <v>920</v>
      </c>
      <c r="E144" s="81"/>
      <c r="F144" s="81" t="s">
        <v>906</v>
      </c>
      <c r="G144" s="81"/>
      <c r="H144" s="84">
        <v>3</v>
      </c>
      <c r="I144" s="84"/>
    </row>
    <row r="145" spans="1:9" ht="13" hidden="1">
      <c r="A145" s="81" t="s">
        <v>213</v>
      </c>
      <c r="B145" s="81" t="s">
        <v>912</v>
      </c>
      <c r="C145" s="81"/>
      <c r="D145" s="81" t="s">
        <v>920</v>
      </c>
      <c r="E145" s="81"/>
      <c r="F145" s="81" t="s">
        <v>906</v>
      </c>
      <c r="G145" s="81"/>
      <c r="H145" s="84">
        <v>3</v>
      </c>
      <c r="I145" s="84"/>
    </row>
    <row r="146" spans="1:9" ht="13" hidden="1">
      <c r="A146" s="81" t="s">
        <v>214</v>
      </c>
      <c r="B146" s="81" t="s">
        <v>920</v>
      </c>
      <c r="C146" s="81"/>
      <c r="D146" s="81" t="s">
        <v>914</v>
      </c>
      <c r="E146" s="81"/>
      <c r="F146" s="81" t="s">
        <v>906</v>
      </c>
      <c r="G146" s="81"/>
      <c r="H146" s="84">
        <v>3</v>
      </c>
      <c r="I146" s="84"/>
    </row>
    <row r="147" spans="1:9" ht="13" hidden="1">
      <c r="A147" s="81" t="s">
        <v>215</v>
      </c>
      <c r="B147" s="81" t="s">
        <v>912</v>
      </c>
      <c r="C147" s="81"/>
      <c r="D147" s="81" t="s">
        <v>920</v>
      </c>
      <c r="E147" s="81"/>
      <c r="F147" s="81" t="s">
        <v>906</v>
      </c>
      <c r="G147" s="81"/>
      <c r="H147" s="84">
        <v>3</v>
      </c>
      <c r="I147" s="84"/>
    </row>
    <row r="148" spans="1:9" ht="13" hidden="1">
      <c r="A148" s="81" t="s">
        <v>216</v>
      </c>
      <c r="B148" s="81" t="s">
        <v>912</v>
      </c>
      <c r="C148" s="81"/>
      <c r="D148" s="81" t="s">
        <v>920</v>
      </c>
      <c r="E148" s="81"/>
      <c r="F148" s="81" t="s">
        <v>906</v>
      </c>
      <c r="G148" s="81"/>
      <c r="H148" s="84">
        <v>3</v>
      </c>
      <c r="I148" s="84"/>
    </row>
    <row r="149" spans="1:9" ht="13" hidden="1">
      <c r="A149" s="81" t="s">
        <v>217</v>
      </c>
      <c r="B149" s="81" t="s">
        <v>912</v>
      </c>
      <c r="C149" s="81"/>
      <c r="D149" s="81" t="s">
        <v>920</v>
      </c>
      <c r="E149" s="81"/>
      <c r="F149" s="81" t="s">
        <v>906</v>
      </c>
      <c r="G149" s="81"/>
      <c r="H149" s="84">
        <v>3</v>
      </c>
      <c r="I149" s="84"/>
    </row>
    <row r="150" spans="1:9" ht="13" hidden="1">
      <c r="A150" s="81" t="s">
        <v>218</v>
      </c>
      <c r="B150" s="81" t="s">
        <v>912</v>
      </c>
      <c r="C150" s="81"/>
      <c r="D150" s="81" t="s">
        <v>920</v>
      </c>
      <c r="E150" s="81"/>
      <c r="F150" s="81" t="s">
        <v>905</v>
      </c>
      <c r="G150" s="81"/>
      <c r="H150" s="84">
        <v>3</v>
      </c>
      <c r="I150" s="84"/>
    </row>
    <row r="151" spans="1:9" ht="13" hidden="1">
      <c r="A151" s="81" t="s">
        <v>219</v>
      </c>
      <c r="B151" s="81" t="s">
        <v>920</v>
      </c>
      <c r="C151" s="81"/>
      <c r="D151" s="81" t="s">
        <v>905</v>
      </c>
      <c r="E151" s="81"/>
      <c r="F151" s="81" t="s">
        <v>906</v>
      </c>
      <c r="G151" s="81"/>
      <c r="H151" s="84">
        <v>3</v>
      </c>
      <c r="I151" s="84"/>
    </row>
    <row r="152" spans="1:9" ht="13" hidden="1">
      <c r="A152" s="81" t="s">
        <v>220</v>
      </c>
      <c r="B152" s="81" t="s">
        <v>912</v>
      </c>
      <c r="C152" s="81"/>
      <c r="D152" s="81" t="s">
        <v>920</v>
      </c>
      <c r="E152" s="81"/>
      <c r="F152" s="81" t="s">
        <v>905</v>
      </c>
      <c r="G152" s="81"/>
      <c r="H152" s="84">
        <v>3</v>
      </c>
      <c r="I152" s="84"/>
    </row>
    <row r="153" spans="1:9" ht="13" hidden="1">
      <c r="A153" s="81" t="s">
        <v>221</v>
      </c>
      <c r="B153" s="81" t="s">
        <v>912</v>
      </c>
      <c r="C153" s="81"/>
      <c r="D153" s="81" t="s">
        <v>920</v>
      </c>
      <c r="E153" s="81"/>
      <c r="F153" s="81" t="s">
        <v>905</v>
      </c>
      <c r="G153" s="81"/>
      <c r="H153" s="84">
        <v>3</v>
      </c>
      <c r="I153" s="84"/>
    </row>
    <row r="154" spans="1:9" ht="13" hidden="1">
      <c r="A154" s="81" t="s">
        <v>222</v>
      </c>
      <c r="B154" s="81" t="s">
        <v>912</v>
      </c>
      <c r="C154" s="81"/>
      <c r="D154" s="81" t="s">
        <v>920</v>
      </c>
      <c r="E154" s="81"/>
      <c r="F154" s="81" t="s">
        <v>918</v>
      </c>
      <c r="G154" s="81"/>
      <c r="H154" s="84">
        <v>3</v>
      </c>
      <c r="I154" s="84"/>
    </row>
    <row r="155" spans="1:9" ht="13" hidden="1">
      <c r="A155" s="81" t="s">
        <v>223</v>
      </c>
      <c r="B155" s="81" t="s">
        <v>912</v>
      </c>
      <c r="C155" s="81"/>
      <c r="D155" s="81" t="s">
        <v>920</v>
      </c>
      <c r="E155" s="81"/>
      <c r="F155" s="81" t="s">
        <v>918</v>
      </c>
      <c r="G155" s="81"/>
      <c r="H155" s="84">
        <v>3</v>
      </c>
      <c r="I155" s="84"/>
    </row>
    <row r="156" spans="1:9" ht="13" hidden="1">
      <c r="A156" s="81" t="s">
        <v>224</v>
      </c>
      <c r="B156" s="81" t="s">
        <v>912</v>
      </c>
      <c r="C156" s="81"/>
      <c r="D156" s="81" t="s">
        <v>918</v>
      </c>
      <c r="E156" s="81"/>
      <c r="F156" s="85" t="s">
        <v>922</v>
      </c>
      <c r="G156" s="81"/>
      <c r="H156" s="84">
        <v>3</v>
      </c>
      <c r="I156" s="84"/>
    </row>
    <row r="157" spans="1:9" ht="13" hidden="1">
      <c r="A157" s="81" t="s">
        <v>225</v>
      </c>
      <c r="B157" s="81" t="s">
        <v>912</v>
      </c>
      <c r="C157" s="81"/>
      <c r="D157" s="81" t="s">
        <v>918</v>
      </c>
      <c r="E157" s="81"/>
      <c r="F157" s="85" t="s">
        <v>922</v>
      </c>
      <c r="G157" s="81"/>
      <c r="H157" s="84">
        <v>3</v>
      </c>
      <c r="I157" s="84"/>
    </row>
    <row r="158" spans="1:9" ht="13" hidden="1">
      <c r="A158" s="81" t="s">
        <v>226</v>
      </c>
      <c r="B158" s="81" t="s">
        <v>912</v>
      </c>
      <c r="C158" s="81"/>
      <c r="D158" s="81" t="s">
        <v>918</v>
      </c>
      <c r="E158" s="81"/>
      <c r="F158" s="85" t="s">
        <v>922</v>
      </c>
      <c r="G158" s="81"/>
      <c r="H158" s="84">
        <v>3</v>
      </c>
      <c r="I158" s="84"/>
    </row>
    <row r="159" spans="1:9" ht="13" hidden="1">
      <c r="A159" s="81" t="s">
        <v>227</v>
      </c>
      <c r="B159" s="81" t="s">
        <v>912</v>
      </c>
      <c r="C159" s="81"/>
      <c r="D159" s="81" t="s">
        <v>918</v>
      </c>
      <c r="E159" s="81"/>
      <c r="F159" s="85" t="s">
        <v>922</v>
      </c>
      <c r="G159" s="81"/>
      <c r="H159" s="84">
        <v>3</v>
      </c>
      <c r="I159" s="84"/>
    </row>
    <row r="160" spans="1:9" ht="13" hidden="1">
      <c r="A160" s="81" t="s">
        <v>228</v>
      </c>
      <c r="B160" s="81" t="s">
        <v>912</v>
      </c>
      <c r="C160" s="81"/>
      <c r="D160" s="81" t="s">
        <v>918</v>
      </c>
      <c r="E160" s="81"/>
      <c r="F160" s="85" t="s">
        <v>922</v>
      </c>
      <c r="G160" s="81"/>
      <c r="H160" s="84">
        <v>3</v>
      </c>
      <c r="I160" s="84"/>
    </row>
    <row r="161" spans="1:9" ht="13" hidden="1">
      <c r="A161" s="81" t="s">
        <v>229</v>
      </c>
      <c r="B161" s="81" t="s">
        <v>912</v>
      </c>
      <c r="C161" s="81"/>
      <c r="D161" s="81" t="s">
        <v>918</v>
      </c>
      <c r="E161" s="81"/>
      <c r="F161" s="85" t="s">
        <v>922</v>
      </c>
      <c r="G161" s="81"/>
      <c r="H161" s="84">
        <v>3</v>
      </c>
      <c r="I161" s="84"/>
    </row>
    <row r="162" spans="1:9" ht="13" hidden="1">
      <c r="A162" s="81" t="s">
        <v>230</v>
      </c>
      <c r="B162" s="81" t="s">
        <v>912</v>
      </c>
      <c r="C162" s="81"/>
      <c r="D162" s="81" t="s">
        <v>918</v>
      </c>
      <c r="E162" s="81"/>
      <c r="F162" s="85" t="s">
        <v>922</v>
      </c>
      <c r="G162" s="81"/>
      <c r="H162" s="84">
        <v>3</v>
      </c>
      <c r="I162" s="84"/>
    </row>
    <row r="163" spans="1:9" ht="13" hidden="1">
      <c r="A163" s="81" t="s">
        <v>231</v>
      </c>
      <c r="B163" s="81" t="s">
        <v>918</v>
      </c>
      <c r="C163" s="81"/>
      <c r="D163" s="81" t="s">
        <v>914</v>
      </c>
      <c r="E163" s="81"/>
      <c r="F163" s="81" t="s">
        <v>906</v>
      </c>
      <c r="G163" s="81"/>
      <c r="H163" s="84">
        <v>3</v>
      </c>
      <c r="I163" s="84"/>
    </row>
    <row r="164" spans="1:9" ht="13" hidden="1">
      <c r="A164" s="81" t="s">
        <v>232</v>
      </c>
      <c r="B164" s="81" t="s">
        <v>918</v>
      </c>
      <c r="C164" s="81"/>
      <c r="D164" s="81" t="s">
        <v>917</v>
      </c>
      <c r="E164" s="81"/>
      <c r="F164" s="81" t="s">
        <v>906</v>
      </c>
      <c r="G164" s="81"/>
      <c r="H164" s="84">
        <v>3</v>
      </c>
      <c r="I164" s="84"/>
    </row>
    <row r="165" spans="1:9" ht="13" hidden="1">
      <c r="A165" s="81" t="s">
        <v>233</v>
      </c>
      <c r="B165" s="81" t="s">
        <v>918</v>
      </c>
      <c r="C165" s="81"/>
      <c r="D165" s="81" t="s">
        <v>917</v>
      </c>
      <c r="E165" s="81"/>
      <c r="F165" s="85" t="s">
        <v>922</v>
      </c>
      <c r="G165" s="81"/>
      <c r="H165" s="84">
        <v>3</v>
      </c>
      <c r="I165" s="84"/>
    </row>
    <row r="166" spans="1:9" ht="13" hidden="1">
      <c r="A166" s="81" t="s">
        <v>234</v>
      </c>
      <c r="B166" s="81" t="s">
        <v>909</v>
      </c>
      <c r="C166" s="81"/>
      <c r="D166" s="81" t="s">
        <v>918</v>
      </c>
      <c r="E166" s="81"/>
      <c r="F166" s="81" t="s">
        <v>917</v>
      </c>
      <c r="G166" s="81"/>
      <c r="H166" s="84">
        <v>3</v>
      </c>
      <c r="I166" s="84"/>
    </row>
    <row r="167" spans="1:9" ht="13" hidden="1">
      <c r="A167" s="81" t="s">
        <v>235</v>
      </c>
      <c r="B167" s="81" t="s">
        <v>918</v>
      </c>
      <c r="C167" s="81"/>
      <c r="D167" s="81" t="s">
        <v>917</v>
      </c>
      <c r="E167" s="81"/>
      <c r="F167" s="81" t="s">
        <v>916</v>
      </c>
      <c r="G167" s="81"/>
      <c r="H167" s="84">
        <v>3</v>
      </c>
      <c r="I167" s="84"/>
    </row>
    <row r="168" spans="1:9" ht="13" hidden="1">
      <c r="A168" s="81" t="s">
        <v>236</v>
      </c>
      <c r="B168" s="81" t="s">
        <v>919</v>
      </c>
      <c r="C168" s="81"/>
      <c r="D168" s="81" t="s">
        <v>917</v>
      </c>
      <c r="E168" s="81"/>
      <c r="F168" s="81" t="s">
        <v>906</v>
      </c>
      <c r="G168" s="81"/>
      <c r="H168" s="84">
        <v>3</v>
      </c>
      <c r="I168" s="84"/>
    </row>
    <row r="169" spans="1:9" ht="13" hidden="1">
      <c r="A169" s="81" t="s">
        <v>237</v>
      </c>
      <c r="B169" s="81" t="s">
        <v>920</v>
      </c>
      <c r="C169" s="81"/>
      <c r="D169" s="81" t="s">
        <v>921</v>
      </c>
      <c r="E169" s="81"/>
      <c r="F169" s="81" t="s">
        <v>917</v>
      </c>
      <c r="G169" s="81"/>
      <c r="H169" s="84">
        <v>3</v>
      </c>
      <c r="I169" s="84"/>
    </row>
    <row r="170" spans="1:9" ht="13" hidden="1">
      <c r="A170" s="81" t="s">
        <v>238</v>
      </c>
      <c r="B170" s="81" t="s">
        <v>919</v>
      </c>
      <c r="C170" s="81"/>
      <c r="D170" s="81" t="s">
        <v>916</v>
      </c>
      <c r="E170" s="81"/>
      <c r="F170" s="81" t="s">
        <v>907</v>
      </c>
      <c r="G170" s="81"/>
      <c r="H170" s="84">
        <v>3</v>
      </c>
      <c r="I170" s="84"/>
    </row>
    <row r="171" spans="1:9" ht="13" hidden="1">
      <c r="A171" s="81" t="s">
        <v>239</v>
      </c>
      <c r="B171" s="81" t="s">
        <v>919</v>
      </c>
      <c r="C171" s="81"/>
      <c r="D171" s="81" t="s">
        <v>921</v>
      </c>
      <c r="E171" s="81"/>
      <c r="F171" s="81" t="s">
        <v>908</v>
      </c>
      <c r="G171" s="81"/>
      <c r="H171" s="84">
        <v>3</v>
      </c>
      <c r="I171" s="84"/>
    </row>
    <row r="172" spans="1:9" ht="13" hidden="1">
      <c r="A172" s="81" t="s">
        <v>240</v>
      </c>
      <c r="B172" s="81" t="s">
        <v>919</v>
      </c>
      <c r="C172" s="81"/>
      <c r="D172" s="81" t="s">
        <v>908</v>
      </c>
      <c r="E172" s="81"/>
      <c r="F172" s="85" t="s">
        <v>915</v>
      </c>
      <c r="G172" s="81"/>
      <c r="H172" s="84">
        <v>3</v>
      </c>
      <c r="I172" s="84"/>
    </row>
    <row r="173" spans="1:9" ht="13" hidden="1">
      <c r="A173" s="81" t="s">
        <v>241</v>
      </c>
      <c r="B173" s="81" t="s">
        <v>916</v>
      </c>
      <c r="C173" s="81"/>
      <c r="D173" s="81" t="s">
        <v>905</v>
      </c>
      <c r="E173" s="81"/>
      <c r="F173" s="81" t="s">
        <v>906</v>
      </c>
      <c r="G173" s="81"/>
      <c r="H173" s="84">
        <v>3</v>
      </c>
      <c r="I173" s="84"/>
    </row>
    <row r="174" spans="1:9" ht="13" hidden="1">
      <c r="A174" s="81" t="s">
        <v>242</v>
      </c>
      <c r="B174" s="81" t="s">
        <v>916</v>
      </c>
      <c r="C174" s="81"/>
      <c r="D174" s="81" t="s">
        <v>905</v>
      </c>
      <c r="E174" s="81"/>
      <c r="F174" s="81" t="s">
        <v>906</v>
      </c>
      <c r="G174" s="81"/>
      <c r="H174" s="84">
        <v>3</v>
      </c>
      <c r="I174" s="84"/>
    </row>
    <row r="175" spans="1:9" ht="13" hidden="1">
      <c r="A175" s="81" t="s">
        <v>243</v>
      </c>
      <c r="B175" s="81" t="s">
        <v>918</v>
      </c>
      <c r="C175" s="81"/>
      <c r="D175" s="81" t="s">
        <v>916</v>
      </c>
      <c r="E175" s="81"/>
      <c r="F175" s="81" t="s">
        <v>906</v>
      </c>
      <c r="G175" s="81"/>
      <c r="H175" s="84">
        <v>3</v>
      </c>
      <c r="I175" s="84"/>
    </row>
    <row r="176" spans="1:9" ht="13" hidden="1">
      <c r="A176" s="81" t="s">
        <v>244</v>
      </c>
      <c r="B176" s="81" t="s">
        <v>916</v>
      </c>
      <c r="C176" s="81"/>
      <c r="D176" s="81" t="s">
        <v>905</v>
      </c>
      <c r="E176" s="81"/>
      <c r="F176" s="81" t="s">
        <v>906</v>
      </c>
      <c r="G176" s="81"/>
      <c r="H176" s="84">
        <v>3</v>
      </c>
      <c r="I176" s="84"/>
    </row>
    <row r="177" spans="1:9" ht="13" hidden="1">
      <c r="A177" s="81" t="s">
        <v>245</v>
      </c>
      <c r="B177" s="81" t="s">
        <v>912</v>
      </c>
      <c r="C177" s="81"/>
      <c r="D177" s="81" t="s">
        <v>916</v>
      </c>
      <c r="E177" s="81"/>
      <c r="F177" s="81" t="s">
        <v>907</v>
      </c>
      <c r="G177" s="81"/>
      <c r="H177" s="84">
        <v>3</v>
      </c>
      <c r="I177" s="84"/>
    </row>
    <row r="178" spans="1:9" ht="13" hidden="1">
      <c r="A178" s="81" t="s">
        <v>246</v>
      </c>
      <c r="B178" s="81" t="s">
        <v>912</v>
      </c>
      <c r="C178" s="81"/>
      <c r="D178" s="81" t="s">
        <v>905</v>
      </c>
      <c r="E178" s="81"/>
      <c r="F178" s="85" t="s">
        <v>915</v>
      </c>
      <c r="G178" s="81"/>
      <c r="H178" s="84">
        <v>3</v>
      </c>
      <c r="I178" s="84"/>
    </row>
    <row r="179" spans="1:9" ht="13" hidden="1">
      <c r="A179" s="81" t="s">
        <v>247</v>
      </c>
      <c r="B179" s="81" t="s">
        <v>912</v>
      </c>
      <c r="C179" s="81"/>
      <c r="D179" s="81" t="s">
        <v>916</v>
      </c>
      <c r="E179" s="81"/>
      <c r="F179" s="81" t="s">
        <v>905</v>
      </c>
      <c r="G179" s="81"/>
      <c r="H179" s="84">
        <v>3</v>
      </c>
      <c r="I179" s="84"/>
    </row>
    <row r="180" spans="1:9" ht="13" hidden="1">
      <c r="A180" s="81" t="s">
        <v>248</v>
      </c>
      <c r="B180" s="81" t="s">
        <v>912</v>
      </c>
      <c r="C180" s="81"/>
      <c r="D180" s="81" t="s">
        <v>916</v>
      </c>
      <c r="E180" s="81"/>
      <c r="F180" s="81" t="s">
        <v>905</v>
      </c>
      <c r="G180" s="81"/>
      <c r="H180" s="84">
        <v>3</v>
      </c>
      <c r="I180" s="84"/>
    </row>
    <row r="181" spans="1:9" ht="13" hidden="1">
      <c r="A181" s="81" t="s">
        <v>249</v>
      </c>
      <c r="B181" s="81" t="s">
        <v>912</v>
      </c>
      <c r="C181" s="81"/>
      <c r="D181" s="81" t="s">
        <v>905</v>
      </c>
      <c r="E181" s="81"/>
      <c r="F181" s="85" t="s">
        <v>915</v>
      </c>
      <c r="G181" s="81"/>
      <c r="H181" s="84">
        <v>3</v>
      </c>
      <c r="I181" s="84"/>
    </row>
    <row r="182" spans="1:9" ht="13" hidden="1">
      <c r="A182" s="81" t="s">
        <v>250</v>
      </c>
      <c r="B182" s="81" t="s">
        <v>912</v>
      </c>
      <c r="C182" s="81"/>
      <c r="D182" s="81" t="s">
        <v>916</v>
      </c>
      <c r="E182" s="81"/>
      <c r="F182" s="81" t="s">
        <v>905</v>
      </c>
      <c r="G182" s="81"/>
      <c r="H182" s="84">
        <v>3</v>
      </c>
      <c r="I182" s="84"/>
    </row>
    <row r="183" spans="1:9" ht="13" hidden="1">
      <c r="A183" s="81" t="s">
        <v>251</v>
      </c>
      <c r="B183" s="81" t="s">
        <v>912</v>
      </c>
      <c r="C183" s="81"/>
      <c r="D183" s="81" t="s">
        <v>905</v>
      </c>
      <c r="E183" s="81"/>
      <c r="F183" s="85" t="s">
        <v>915</v>
      </c>
      <c r="G183" s="81"/>
      <c r="H183" s="84">
        <v>3</v>
      </c>
      <c r="I183" s="84"/>
    </row>
    <row r="184" spans="1:9" ht="13" hidden="1">
      <c r="A184" s="81" t="s">
        <v>252</v>
      </c>
      <c r="B184" s="81" t="s">
        <v>912</v>
      </c>
      <c r="C184" s="81"/>
      <c r="D184" s="81" t="s">
        <v>918</v>
      </c>
      <c r="E184" s="81"/>
      <c r="F184" s="81" t="s">
        <v>905</v>
      </c>
      <c r="G184" s="81"/>
      <c r="H184" s="84">
        <v>3</v>
      </c>
      <c r="I184" s="84"/>
    </row>
    <row r="185" spans="1:9" ht="13" hidden="1">
      <c r="A185" s="81" t="s">
        <v>253</v>
      </c>
      <c r="B185" s="81" t="s">
        <v>912</v>
      </c>
      <c r="C185" s="81"/>
      <c r="D185" s="81" t="s">
        <v>905</v>
      </c>
      <c r="E185" s="81"/>
      <c r="F185" s="85" t="s">
        <v>915</v>
      </c>
      <c r="G185" s="81"/>
      <c r="H185" s="84">
        <v>3</v>
      </c>
      <c r="I185" s="84"/>
    </row>
    <row r="186" spans="1:9" ht="13" hidden="1">
      <c r="A186" s="81" t="s">
        <v>254</v>
      </c>
      <c r="B186" s="81" t="s">
        <v>912</v>
      </c>
      <c r="C186" s="81"/>
      <c r="D186" s="81" t="s">
        <v>905</v>
      </c>
      <c r="E186" s="81"/>
      <c r="F186" s="85" t="s">
        <v>915</v>
      </c>
      <c r="G186" s="81"/>
      <c r="H186" s="84">
        <v>3</v>
      </c>
      <c r="I186" s="84"/>
    </row>
    <row r="187" spans="1:9" ht="13" hidden="1">
      <c r="A187" s="81" t="s">
        <v>255</v>
      </c>
      <c r="B187" s="81" t="s">
        <v>919</v>
      </c>
      <c r="C187" s="81"/>
      <c r="D187" s="81" t="s">
        <v>910</v>
      </c>
      <c r="E187" s="81"/>
      <c r="F187" s="81" t="s">
        <v>916</v>
      </c>
      <c r="G187" s="81"/>
      <c r="H187" s="84">
        <v>3</v>
      </c>
      <c r="I187" s="84"/>
    </row>
    <row r="188" spans="1:9" ht="13" hidden="1">
      <c r="A188" s="81" t="s">
        <v>256</v>
      </c>
      <c r="B188" s="81" t="s">
        <v>919</v>
      </c>
      <c r="C188" s="81"/>
      <c r="D188" s="85" t="s">
        <v>913</v>
      </c>
      <c r="E188" s="81"/>
      <c r="F188" s="81" t="s">
        <v>910</v>
      </c>
      <c r="G188" s="81"/>
      <c r="H188" s="84">
        <v>3</v>
      </c>
      <c r="I188" s="84"/>
    </row>
    <row r="189" spans="1:9" ht="13" hidden="1">
      <c r="A189" s="81" t="s">
        <v>257</v>
      </c>
      <c r="B189" s="81" t="s">
        <v>919</v>
      </c>
      <c r="C189" s="81"/>
      <c r="D189" s="81" t="s">
        <v>910</v>
      </c>
      <c r="E189" s="81"/>
      <c r="F189" s="81" t="s">
        <v>914</v>
      </c>
      <c r="G189" s="81"/>
      <c r="H189" s="84">
        <v>3</v>
      </c>
      <c r="I189" s="84"/>
    </row>
    <row r="190" spans="1:9" ht="13" hidden="1">
      <c r="A190" s="81" t="s">
        <v>258</v>
      </c>
      <c r="B190" s="81" t="s">
        <v>919</v>
      </c>
      <c r="C190" s="81"/>
      <c r="D190" s="81" t="s">
        <v>910</v>
      </c>
      <c r="E190" s="81"/>
      <c r="F190" s="81" t="s">
        <v>914</v>
      </c>
      <c r="G190" s="81"/>
      <c r="H190" s="84">
        <v>3</v>
      </c>
      <c r="I190" s="84"/>
    </row>
    <row r="191" spans="1:9" ht="13" hidden="1">
      <c r="A191" s="81" t="s">
        <v>259</v>
      </c>
      <c r="B191" s="85" t="s">
        <v>926</v>
      </c>
      <c r="C191" s="81"/>
      <c r="D191" s="81" t="s">
        <v>916</v>
      </c>
      <c r="E191" s="81"/>
      <c r="F191" s="81" t="s">
        <v>914</v>
      </c>
      <c r="G191" s="81"/>
      <c r="H191" s="84">
        <v>3</v>
      </c>
      <c r="I191" s="84"/>
    </row>
    <row r="192" spans="1:9" ht="13" hidden="1">
      <c r="A192" s="81" t="s">
        <v>260</v>
      </c>
      <c r="B192" s="81" t="s">
        <v>919</v>
      </c>
      <c r="C192" s="81"/>
      <c r="D192" s="81" t="s">
        <v>914</v>
      </c>
      <c r="E192" s="81"/>
      <c r="F192" s="85" t="s">
        <v>915</v>
      </c>
      <c r="G192" s="81"/>
      <c r="H192" s="84">
        <v>3</v>
      </c>
      <c r="I192" s="84"/>
    </row>
    <row r="193" spans="1:9" ht="13" hidden="1">
      <c r="A193" s="81" t="s">
        <v>261</v>
      </c>
      <c r="B193" s="81" t="s">
        <v>919</v>
      </c>
      <c r="C193" s="81"/>
      <c r="D193" s="85" t="s">
        <v>926</v>
      </c>
      <c r="E193" s="81"/>
      <c r="F193" s="81" t="s">
        <v>914</v>
      </c>
      <c r="G193" s="81"/>
      <c r="H193" s="84">
        <v>3</v>
      </c>
      <c r="I193" s="84"/>
    </row>
    <row r="194" spans="1:9" ht="13" hidden="1">
      <c r="A194" s="81" t="s">
        <v>262</v>
      </c>
      <c r="B194" s="81" t="s">
        <v>919</v>
      </c>
      <c r="C194" s="81"/>
      <c r="D194" s="85" t="s">
        <v>926</v>
      </c>
      <c r="E194" s="81"/>
      <c r="F194" s="85" t="s">
        <v>913</v>
      </c>
      <c r="G194" s="81"/>
      <c r="H194" s="84">
        <v>3</v>
      </c>
      <c r="I194" s="84"/>
    </row>
    <row r="195" spans="1:9" ht="13" hidden="1">
      <c r="A195" s="81" t="s">
        <v>263</v>
      </c>
      <c r="B195" s="81" t="s">
        <v>919</v>
      </c>
      <c r="C195" s="81"/>
      <c r="D195" s="85" t="s">
        <v>926</v>
      </c>
      <c r="E195" s="81"/>
      <c r="F195" s="85" t="s">
        <v>913</v>
      </c>
      <c r="G195" s="81"/>
      <c r="H195" s="84">
        <v>3</v>
      </c>
      <c r="I195" s="84"/>
    </row>
    <row r="196" spans="1:9" ht="13" hidden="1">
      <c r="A196" s="81" t="s">
        <v>264</v>
      </c>
      <c r="B196" s="81" t="s">
        <v>919</v>
      </c>
      <c r="C196" s="81"/>
      <c r="D196" s="85" t="s">
        <v>926</v>
      </c>
      <c r="E196" s="81"/>
      <c r="F196" s="81" t="s">
        <v>914</v>
      </c>
      <c r="G196" s="81"/>
      <c r="H196" s="84">
        <v>3</v>
      </c>
      <c r="I196" s="84"/>
    </row>
    <row r="197" spans="1:9" ht="13" hidden="1">
      <c r="A197" s="81" t="s">
        <v>270</v>
      </c>
      <c r="B197" s="85" t="s">
        <v>913</v>
      </c>
      <c r="C197" s="81"/>
      <c r="D197" s="81" t="s">
        <v>918</v>
      </c>
      <c r="E197" s="81"/>
      <c r="F197" s="81" t="s">
        <v>906</v>
      </c>
      <c r="G197" s="81"/>
      <c r="H197" s="84">
        <v>3</v>
      </c>
      <c r="I197" s="84"/>
    </row>
    <row r="198" spans="1:9" ht="13" hidden="1">
      <c r="A198" s="81" t="s">
        <v>265</v>
      </c>
      <c r="B198" s="81" t="s">
        <v>921</v>
      </c>
      <c r="C198" s="81"/>
      <c r="D198" s="81" t="s">
        <v>918</v>
      </c>
      <c r="E198" s="81"/>
      <c r="F198" s="81" t="s">
        <v>906</v>
      </c>
      <c r="G198" s="81"/>
      <c r="H198" s="84">
        <v>3</v>
      </c>
      <c r="I198" s="84"/>
    </row>
    <row r="199" spans="1:9" ht="13" hidden="1">
      <c r="A199" s="81" t="s">
        <v>266</v>
      </c>
      <c r="B199" s="81" t="s">
        <v>918</v>
      </c>
      <c r="C199" s="81"/>
      <c r="D199" s="81" t="s">
        <v>906</v>
      </c>
      <c r="E199" s="81"/>
      <c r="F199" s="85" t="s">
        <v>915</v>
      </c>
      <c r="G199" s="81"/>
      <c r="H199" s="84">
        <v>3</v>
      </c>
      <c r="I199" s="84"/>
    </row>
    <row r="200" spans="1:9" ht="13" hidden="1">
      <c r="A200" s="81" t="s">
        <v>267</v>
      </c>
      <c r="B200" s="81" t="s">
        <v>918</v>
      </c>
      <c r="C200" s="81"/>
      <c r="D200" s="81" t="s">
        <v>906</v>
      </c>
      <c r="E200" s="81"/>
      <c r="F200" s="85" t="s">
        <v>915</v>
      </c>
      <c r="G200" s="81"/>
      <c r="H200" s="84">
        <v>3</v>
      </c>
      <c r="I200" s="84"/>
    </row>
    <row r="201" spans="1:9" ht="13" hidden="1">
      <c r="A201" s="81" t="s">
        <v>268</v>
      </c>
      <c r="B201" s="81" t="s">
        <v>916</v>
      </c>
      <c r="C201" s="81"/>
      <c r="D201" s="81" t="s">
        <v>906</v>
      </c>
      <c r="E201" s="81"/>
      <c r="F201" s="85" t="s">
        <v>915</v>
      </c>
      <c r="G201" s="81"/>
      <c r="H201" s="84">
        <v>3</v>
      </c>
      <c r="I201" s="84"/>
    </row>
    <row r="202" spans="1:9" ht="13" hidden="1">
      <c r="A202" s="81" t="s">
        <v>269</v>
      </c>
      <c r="B202" s="81" t="s">
        <v>918</v>
      </c>
      <c r="C202" s="81"/>
      <c r="D202" s="81" t="s">
        <v>906</v>
      </c>
      <c r="E202" s="81"/>
      <c r="F202" s="85" t="s">
        <v>915</v>
      </c>
      <c r="G202" s="81"/>
      <c r="H202" s="84">
        <v>3</v>
      </c>
      <c r="I202" s="84"/>
    </row>
    <row r="203" spans="1:9" ht="13" hidden="1">
      <c r="A203" s="81" t="s">
        <v>271</v>
      </c>
      <c r="B203" s="85" t="s">
        <v>913</v>
      </c>
      <c r="C203" s="81"/>
      <c r="D203" s="81" t="s">
        <v>916</v>
      </c>
      <c r="E203" s="81"/>
      <c r="F203" s="81" t="s">
        <v>914</v>
      </c>
      <c r="G203" s="81"/>
      <c r="H203" s="84">
        <v>3</v>
      </c>
      <c r="I203" s="84"/>
    </row>
    <row r="204" spans="1:9" ht="13" hidden="1">
      <c r="A204" s="81" t="s">
        <v>272</v>
      </c>
      <c r="B204" s="85" t="s">
        <v>913</v>
      </c>
      <c r="C204" s="81"/>
      <c r="D204" s="81" t="s">
        <v>916</v>
      </c>
      <c r="E204" s="81"/>
      <c r="F204" s="81" t="s">
        <v>914</v>
      </c>
      <c r="G204" s="81"/>
      <c r="H204" s="84">
        <v>3</v>
      </c>
      <c r="I204" s="84"/>
    </row>
    <row r="205" spans="1:9" ht="13" hidden="1">
      <c r="A205" s="81" t="s">
        <v>273</v>
      </c>
      <c r="B205" s="85" t="s">
        <v>913</v>
      </c>
      <c r="C205" s="81"/>
      <c r="D205" s="81" t="s">
        <v>918</v>
      </c>
      <c r="E205" s="81"/>
      <c r="F205" s="81" t="s">
        <v>906</v>
      </c>
      <c r="G205" s="81"/>
      <c r="H205" s="84">
        <v>3</v>
      </c>
      <c r="I205" s="84"/>
    </row>
    <row r="206" spans="1:9" ht="13" hidden="1">
      <c r="A206" s="81" t="s">
        <v>274</v>
      </c>
      <c r="B206" s="85" t="s">
        <v>926</v>
      </c>
      <c r="C206" s="81"/>
      <c r="D206" s="85" t="s">
        <v>913</v>
      </c>
      <c r="E206" s="81"/>
      <c r="F206" s="81" t="s">
        <v>916</v>
      </c>
      <c r="G206" s="81"/>
      <c r="H206" s="84">
        <v>3</v>
      </c>
      <c r="I206" s="84"/>
    </row>
    <row r="207" spans="1:9" ht="13" hidden="1">
      <c r="A207" s="81" t="s">
        <v>275</v>
      </c>
      <c r="B207" s="85" t="s">
        <v>926</v>
      </c>
      <c r="C207" s="81"/>
      <c r="D207" s="85" t="s">
        <v>913</v>
      </c>
      <c r="E207" s="81"/>
      <c r="F207" s="81" t="s">
        <v>916</v>
      </c>
      <c r="G207" s="81"/>
      <c r="H207" s="84">
        <v>3</v>
      </c>
      <c r="I207" s="84"/>
    </row>
    <row r="208" spans="1:9" ht="13" hidden="1">
      <c r="A208" s="81" t="s">
        <v>276</v>
      </c>
      <c r="B208" s="85" t="s">
        <v>926</v>
      </c>
      <c r="C208" s="81"/>
      <c r="D208" s="81" t="s">
        <v>918</v>
      </c>
      <c r="E208" s="81"/>
      <c r="F208" s="81" t="s">
        <v>916</v>
      </c>
      <c r="G208" s="81"/>
      <c r="H208" s="84">
        <v>3</v>
      </c>
      <c r="I208" s="84"/>
    </row>
    <row r="209" spans="1:9" ht="13" hidden="1">
      <c r="A209" s="81" t="s">
        <v>277</v>
      </c>
      <c r="B209" s="85" t="s">
        <v>926</v>
      </c>
      <c r="C209" s="81"/>
      <c r="D209" s="81" t="s">
        <v>917</v>
      </c>
      <c r="E209" s="81"/>
      <c r="F209" s="81" t="s">
        <v>916</v>
      </c>
      <c r="G209" s="81"/>
      <c r="H209" s="84">
        <v>3</v>
      </c>
      <c r="I209" s="84"/>
    </row>
    <row r="210" spans="1:9" ht="13" hidden="1">
      <c r="A210" s="81" t="s">
        <v>278</v>
      </c>
      <c r="B210" s="85" t="s">
        <v>926</v>
      </c>
      <c r="C210" s="81"/>
      <c r="D210" s="81" t="s">
        <v>917</v>
      </c>
      <c r="E210" s="81"/>
      <c r="F210" s="81" t="s">
        <v>916</v>
      </c>
      <c r="G210" s="81"/>
      <c r="H210" s="84">
        <v>3</v>
      </c>
      <c r="I210" s="84"/>
    </row>
    <row r="211" spans="1:9" ht="13" hidden="1">
      <c r="A211" s="81" t="s">
        <v>279</v>
      </c>
      <c r="B211" s="85" t="s">
        <v>913</v>
      </c>
      <c r="C211" s="81"/>
      <c r="D211" s="81" t="s">
        <v>918</v>
      </c>
      <c r="E211" s="81"/>
      <c r="F211" s="81" t="s">
        <v>916</v>
      </c>
      <c r="G211" s="81"/>
      <c r="H211" s="84">
        <v>3</v>
      </c>
      <c r="I211" s="84"/>
    </row>
    <row r="212" spans="1:9" ht="13" hidden="1">
      <c r="A212" s="81" t="s">
        <v>281</v>
      </c>
      <c r="B212" s="81" t="s">
        <v>918</v>
      </c>
      <c r="C212" s="81"/>
      <c r="D212" s="81" t="s">
        <v>916</v>
      </c>
      <c r="E212" s="81"/>
      <c r="F212" s="81" t="s">
        <v>906</v>
      </c>
      <c r="G212" s="81"/>
      <c r="H212" s="84">
        <v>3</v>
      </c>
      <c r="I212" s="84"/>
    </row>
    <row r="213" spans="1:9" ht="13" hidden="1">
      <c r="A213" s="81" t="s">
        <v>280</v>
      </c>
      <c r="B213" s="81" t="s">
        <v>918</v>
      </c>
      <c r="C213" s="81"/>
      <c r="D213" s="81" t="s">
        <v>906</v>
      </c>
      <c r="E213" s="81"/>
      <c r="F213" s="81" t="s">
        <v>907</v>
      </c>
      <c r="G213" s="81"/>
      <c r="H213" s="84">
        <v>3</v>
      </c>
      <c r="I213" s="84"/>
    </row>
    <row r="214" spans="1:9" ht="13" hidden="1">
      <c r="A214" s="81" t="s">
        <v>282</v>
      </c>
      <c r="B214" s="81" t="s">
        <v>919</v>
      </c>
      <c r="C214" s="81"/>
      <c r="D214" s="81" t="s">
        <v>910</v>
      </c>
      <c r="E214" s="81"/>
      <c r="F214" s="81" t="s">
        <v>916</v>
      </c>
      <c r="G214" s="81"/>
      <c r="H214" s="84">
        <v>3</v>
      </c>
      <c r="I214" s="84"/>
    </row>
    <row r="215" spans="1:9" ht="13" hidden="1">
      <c r="A215" s="81" t="s">
        <v>283</v>
      </c>
      <c r="B215" s="81" t="s">
        <v>919</v>
      </c>
      <c r="C215" s="81"/>
      <c r="D215" s="81" t="s">
        <v>910</v>
      </c>
      <c r="E215" s="81"/>
      <c r="F215" s="81" t="s">
        <v>916</v>
      </c>
      <c r="G215" s="81"/>
      <c r="H215" s="84">
        <v>3</v>
      </c>
      <c r="I215" s="84"/>
    </row>
    <row r="216" spans="1:9" ht="13" hidden="1">
      <c r="A216" s="81" t="s">
        <v>284</v>
      </c>
      <c r="B216" s="81" t="s">
        <v>919</v>
      </c>
      <c r="C216" s="81"/>
      <c r="D216" s="81" t="s">
        <v>910</v>
      </c>
      <c r="E216" s="81"/>
      <c r="F216" s="81" t="s">
        <v>916</v>
      </c>
      <c r="G216" s="81"/>
      <c r="H216" s="84">
        <v>3</v>
      </c>
      <c r="I216" s="84"/>
    </row>
    <row r="217" spans="1:9" ht="13" hidden="1">
      <c r="A217" s="81" t="s">
        <v>285</v>
      </c>
      <c r="B217" s="81" t="s">
        <v>919</v>
      </c>
      <c r="C217" s="81"/>
      <c r="D217" s="81" t="s">
        <v>916</v>
      </c>
      <c r="E217" s="81"/>
      <c r="F217" s="81" t="s">
        <v>907</v>
      </c>
      <c r="G217" s="81"/>
      <c r="H217" s="84">
        <v>3</v>
      </c>
      <c r="I217" s="84"/>
    </row>
    <row r="218" spans="1:9" ht="14">
      <c r="A218" s="91">
        <v>36951</v>
      </c>
      <c r="B218" s="81" t="s">
        <v>918</v>
      </c>
      <c r="C218" s="82" t="s">
        <v>927</v>
      </c>
      <c r="D218" s="86" t="s">
        <v>907</v>
      </c>
      <c r="E218" s="87"/>
      <c r="F218" s="88" t="s">
        <v>915</v>
      </c>
      <c r="G218" s="86"/>
      <c r="H218" s="80">
        <v>2</v>
      </c>
      <c r="I218" s="80"/>
    </row>
    <row r="219" spans="1:9" ht="14">
      <c r="A219" s="91">
        <v>37316</v>
      </c>
      <c r="B219" s="86" t="s">
        <v>919</v>
      </c>
      <c r="C219" s="87"/>
      <c r="D219" s="81" t="s">
        <v>918</v>
      </c>
      <c r="E219" s="82" t="s">
        <v>927</v>
      </c>
      <c r="F219" s="86" t="s">
        <v>911</v>
      </c>
      <c r="G219" s="86"/>
      <c r="H219" s="80">
        <v>2</v>
      </c>
      <c r="I219" s="80"/>
    </row>
    <row r="220" spans="1:9" ht="14">
      <c r="A220" s="91">
        <v>37681</v>
      </c>
      <c r="B220" s="86" t="s">
        <v>919</v>
      </c>
      <c r="C220" s="87"/>
      <c r="D220" s="81" t="s">
        <v>918</v>
      </c>
      <c r="E220" s="82" t="s">
        <v>927</v>
      </c>
      <c r="F220" s="86" t="s">
        <v>911</v>
      </c>
      <c r="G220" s="86"/>
      <c r="H220" s="80">
        <v>2</v>
      </c>
      <c r="I220" s="80"/>
    </row>
    <row r="221" spans="1:9" ht="14">
      <c r="A221" s="91">
        <v>38047</v>
      </c>
      <c r="B221" s="86" t="s">
        <v>919</v>
      </c>
      <c r="C221" s="87"/>
      <c r="D221" s="81" t="s">
        <v>918</v>
      </c>
      <c r="E221" s="82" t="s">
        <v>927</v>
      </c>
      <c r="F221" s="86" t="s">
        <v>911</v>
      </c>
      <c r="G221" s="86"/>
      <c r="H221" s="80">
        <v>2</v>
      </c>
      <c r="I221" s="80"/>
    </row>
    <row r="222" spans="1:9" ht="14">
      <c r="A222" s="91">
        <v>38412</v>
      </c>
      <c r="B222" s="86" t="s">
        <v>919</v>
      </c>
      <c r="C222" s="87"/>
      <c r="D222" s="89" t="s">
        <v>906</v>
      </c>
      <c r="E222" s="82" t="s">
        <v>927</v>
      </c>
      <c r="F222" s="86" t="s">
        <v>911</v>
      </c>
      <c r="G222" s="86"/>
      <c r="H222" s="80">
        <v>2</v>
      </c>
      <c r="I222" s="80"/>
    </row>
    <row r="223" spans="1:9" ht="13" hidden="1">
      <c r="A223" s="81" t="s">
        <v>291</v>
      </c>
      <c r="B223" s="81" t="s">
        <v>919</v>
      </c>
      <c r="C223" s="81"/>
      <c r="D223" s="81" t="s">
        <v>914</v>
      </c>
      <c r="E223" s="81"/>
      <c r="F223" s="81" t="s">
        <v>906</v>
      </c>
      <c r="G223" s="81"/>
      <c r="H223" s="84">
        <v>3</v>
      </c>
      <c r="I223" s="84"/>
    </row>
    <row r="224" spans="1:9" ht="13" hidden="1">
      <c r="A224" s="81" t="s">
        <v>292</v>
      </c>
      <c r="B224" s="81" t="s">
        <v>919</v>
      </c>
      <c r="C224" s="81"/>
      <c r="D224" s="81" t="s">
        <v>911</v>
      </c>
      <c r="E224" s="81"/>
      <c r="F224" s="81" t="s">
        <v>905</v>
      </c>
      <c r="G224" s="81"/>
      <c r="H224" s="84">
        <v>3</v>
      </c>
      <c r="I224" s="84"/>
    </row>
    <row r="225" spans="1:9" ht="13" hidden="1">
      <c r="A225" s="81" t="s">
        <v>293</v>
      </c>
      <c r="B225" s="81" t="s">
        <v>919</v>
      </c>
      <c r="C225" s="81"/>
      <c r="D225" s="81" t="s">
        <v>917</v>
      </c>
      <c r="E225" s="81"/>
      <c r="F225" s="81" t="s">
        <v>905</v>
      </c>
      <c r="G225" s="81"/>
      <c r="H225" s="84">
        <v>3</v>
      </c>
      <c r="I225" s="84"/>
    </row>
    <row r="226" spans="1:9" ht="13" hidden="1">
      <c r="A226" s="81" t="s">
        <v>289</v>
      </c>
      <c r="B226" s="81" t="s">
        <v>912</v>
      </c>
      <c r="C226" s="81"/>
      <c r="D226" s="81" t="s">
        <v>919</v>
      </c>
      <c r="E226" s="81"/>
      <c r="F226" s="81" t="s">
        <v>907</v>
      </c>
      <c r="G226" s="81"/>
      <c r="H226" s="84">
        <v>3</v>
      </c>
      <c r="I226" s="84"/>
    </row>
    <row r="227" spans="1:9" ht="13" hidden="1">
      <c r="A227" s="81" t="s">
        <v>290</v>
      </c>
      <c r="B227" s="81" t="s">
        <v>919</v>
      </c>
      <c r="C227" s="81"/>
      <c r="D227" s="81" t="s">
        <v>907</v>
      </c>
      <c r="E227" s="81"/>
      <c r="F227" s="85" t="s">
        <v>915</v>
      </c>
      <c r="G227" s="81"/>
      <c r="H227" s="84">
        <v>3</v>
      </c>
      <c r="I227" s="84"/>
    </row>
    <row r="228" spans="1:9" ht="13" hidden="1">
      <c r="A228" s="81" t="s">
        <v>286</v>
      </c>
      <c r="B228" s="81" t="s">
        <v>918</v>
      </c>
      <c r="C228" s="81"/>
      <c r="D228" s="81" t="s">
        <v>916</v>
      </c>
      <c r="E228" s="81"/>
      <c r="F228" s="81" t="s">
        <v>906</v>
      </c>
      <c r="G228" s="81"/>
      <c r="H228" s="84">
        <v>3</v>
      </c>
      <c r="I228" s="84"/>
    </row>
    <row r="229" spans="1:9" ht="13" hidden="1">
      <c r="A229" s="81" t="s">
        <v>287</v>
      </c>
      <c r="B229" s="81" t="s">
        <v>918</v>
      </c>
      <c r="C229" s="81"/>
      <c r="D229" s="81" t="s">
        <v>916</v>
      </c>
      <c r="E229" s="81"/>
      <c r="F229" s="81" t="s">
        <v>906</v>
      </c>
      <c r="G229" s="81"/>
      <c r="H229" s="84">
        <v>3</v>
      </c>
      <c r="I229" s="84"/>
    </row>
    <row r="230" spans="1:9" ht="13" hidden="1">
      <c r="A230" s="81" t="s">
        <v>288</v>
      </c>
      <c r="B230" s="81" t="s">
        <v>918</v>
      </c>
      <c r="C230" s="81"/>
      <c r="D230" s="81" t="s">
        <v>916</v>
      </c>
      <c r="E230" s="81"/>
      <c r="F230" s="81" t="s">
        <v>906</v>
      </c>
      <c r="G230" s="81"/>
      <c r="H230" s="84">
        <v>3</v>
      </c>
      <c r="I230" s="84"/>
    </row>
    <row r="231" spans="1:9" ht="13" hidden="1">
      <c r="A231" s="81" t="s">
        <v>294</v>
      </c>
      <c r="B231" s="81" t="s">
        <v>918</v>
      </c>
      <c r="C231" s="81"/>
      <c r="D231" s="81" t="s">
        <v>916</v>
      </c>
      <c r="E231" s="81"/>
      <c r="F231" s="81" t="s">
        <v>906</v>
      </c>
      <c r="G231" s="81"/>
      <c r="H231" s="84">
        <v>3</v>
      </c>
      <c r="I231" s="84"/>
    </row>
    <row r="232" spans="1:9" ht="13" hidden="1">
      <c r="A232" s="81" t="s">
        <v>295</v>
      </c>
      <c r="B232" s="81" t="s">
        <v>919</v>
      </c>
      <c r="C232" s="81"/>
      <c r="D232" s="81" t="s">
        <v>917</v>
      </c>
      <c r="E232" s="81"/>
      <c r="F232" s="81" t="s">
        <v>916</v>
      </c>
      <c r="G232" s="81"/>
      <c r="H232" s="84">
        <v>3</v>
      </c>
      <c r="I232" s="84"/>
    </row>
    <row r="233" spans="1:9" ht="13" hidden="1">
      <c r="A233" s="81" t="s">
        <v>296</v>
      </c>
      <c r="B233" s="81" t="s">
        <v>919</v>
      </c>
      <c r="C233" s="81"/>
      <c r="D233" s="81" t="s">
        <v>908</v>
      </c>
      <c r="E233" s="81"/>
      <c r="F233" s="81" t="s">
        <v>916</v>
      </c>
      <c r="G233" s="81"/>
      <c r="H233" s="84">
        <v>3</v>
      </c>
      <c r="I233" s="84"/>
    </row>
    <row r="234" spans="1:9" ht="13" hidden="1">
      <c r="A234" s="81" t="s">
        <v>297</v>
      </c>
      <c r="B234" s="81" t="s">
        <v>908</v>
      </c>
      <c r="C234" s="81"/>
      <c r="D234" s="81" t="s">
        <v>917</v>
      </c>
      <c r="E234" s="81"/>
      <c r="F234" s="81" t="s">
        <v>916</v>
      </c>
      <c r="G234" s="81"/>
      <c r="H234" s="84">
        <v>3</v>
      </c>
      <c r="I234" s="84"/>
    </row>
    <row r="235" spans="1:9" ht="13" hidden="1">
      <c r="A235" s="81" t="s">
        <v>299</v>
      </c>
      <c r="B235" s="81" t="s">
        <v>912</v>
      </c>
      <c r="C235" s="81"/>
      <c r="D235" s="81" t="s">
        <v>910</v>
      </c>
      <c r="E235" s="81"/>
      <c r="F235" s="81" t="s">
        <v>916</v>
      </c>
      <c r="G235" s="81"/>
      <c r="H235" s="84">
        <v>3</v>
      </c>
      <c r="I235" s="84"/>
    </row>
    <row r="236" spans="1:9" ht="13" hidden="1">
      <c r="A236" s="81" t="s">
        <v>300</v>
      </c>
      <c r="B236" s="81" t="s">
        <v>908</v>
      </c>
      <c r="C236" s="81"/>
      <c r="D236" s="81" t="s">
        <v>910</v>
      </c>
      <c r="E236" s="81"/>
      <c r="F236" s="81" t="s">
        <v>916</v>
      </c>
      <c r="G236" s="81"/>
      <c r="H236" s="84">
        <v>3</v>
      </c>
      <c r="I236" s="84"/>
    </row>
    <row r="237" spans="1:9" ht="13" hidden="1">
      <c r="A237" s="81" t="s">
        <v>301</v>
      </c>
      <c r="B237" s="81" t="s">
        <v>912</v>
      </c>
      <c r="C237" s="81"/>
      <c r="D237" s="81" t="s">
        <v>918</v>
      </c>
      <c r="E237" s="81"/>
      <c r="F237" s="81" t="s">
        <v>906</v>
      </c>
      <c r="G237" s="81"/>
      <c r="H237" s="84">
        <v>3</v>
      </c>
      <c r="I237" s="84"/>
    </row>
    <row r="238" spans="1:9" ht="13" hidden="1">
      <c r="A238" s="81" t="s">
        <v>302</v>
      </c>
      <c r="B238" s="81" t="s">
        <v>918</v>
      </c>
      <c r="C238" s="81"/>
      <c r="D238" s="81" t="s">
        <v>914</v>
      </c>
      <c r="E238" s="81"/>
      <c r="F238" s="81" t="s">
        <v>906</v>
      </c>
      <c r="G238" s="81"/>
      <c r="H238" s="84">
        <v>3</v>
      </c>
      <c r="I238" s="84"/>
    </row>
    <row r="239" spans="1:9" ht="13" hidden="1">
      <c r="A239" s="81" t="s">
        <v>298</v>
      </c>
      <c r="B239" s="81" t="s">
        <v>908</v>
      </c>
      <c r="C239" s="81"/>
      <c r="D239" s="81" t="s">
        <v>910</v>
      </c>
      <c r="E239" s="81"/>
      <c r="F239" s="81" t="s">
        <v>916</v>
      </c>
      <c r="G239" s="81"/>
      <c r="H239" s="84">
        <v>3</v>
      </c>
      <c r="I239" s="84"/>
    </row>
    <row r="240" spans="1:9" ht="13" hidden="1">
      <c r="A240" s="81" t="s">
        <v>303</v>
      </c>
      <c r="B240" s="85" t="s">
        <v>926</v>
      </c>
      <c r="C240" s="81"/>
      <c r="D240" s="81" t="s">
        <v>917</v>
      </c>
      <c r="E240" s="81"/>
      <c r="F240" s="85" t="s">
        <v>915</v>
      </c>
      <c r="G240" s="81"/>
      <c r="H240" s="84">
        <v>3</v>
      </c>
      <c r="I240" s="84"/>
    </row>
    <row r="241" spans="1:9" ht="13" hidden="1">
      <c r="A241" s="81" t="s">
        <v>304</v>
      </c>
      <c r="B241" s="85" t="s">
        <v>926</v>
      </c>
      <c r="C241" s="81"/>
      <c r="D241" s="81" t="s">
        <v>914</v>
      </c>
      <c r="E241" s="81"/>
      <c r="F241" s="85" t="s">
        <v>915</v>
      </c>
      <c r="G241" s="81"/>
      <c r="H241" s="84">
        <v>3</v>
      </c>
      <c r="I241" s="84"/>
    </row>
    <row r="242" spans="1:9" ht="13" hidden="1">
      <c r="A242" s="81" t="s">
        <v>305</v>
      </c>
      <c r="B242" s="85" t="s">
        <v>926</v>
      </c>
      <c r="C242" s="81"/>
      <c r="D242" s="81" t="s">
        <v>906</v>
      </c>
      <c r="E242" s="81"/>
      <c r="F242" s="85" t="s">
        <v>915</v>
      </c>
      <c r="G242" s="81"/>
      <c r="H242" s="84">
        <v>3</v>
      </c>
      <c r="I242" s="84"/>
    </row>
    <row r="243" spans="1:9" ht="13" hidden="1">
      <c r="A243" s="81" t="s">
        <v>306</v>
      </c>
      <c r="B243" s="85" t="s">
        <v>926</v>
      </c>
      <c r="C243" s="81"/>
      <c r="D243" s="81" t="s">
        <v>916</v>
      </c>
      <c r="E243" s="81"/>
      <c r="F243" s="85" t="s">
        <v>915</v>
      </c>
      <c r="G243" s="81"/>
      <c r="H243" s="84">
        <v>3</v>
      </c>
      <c r="I243" s="84"/>
    </row>
    <row r="244" spans="1:9" ht="13" hidden="1">
      <c r="A244" s="81" t="s">
        <v>307</v>
      </c>
      <c r="B244" s="85" t="s">
        <v>926</v>
      </c>
      <c r="C244" s="81"/>
      <c r="D244" s="81" t="s">
        <v>907</v>
      </c>
      <c r="E244" s="81"/>
      <c r="F244" s="85" t="s">
        <v>915</v>
      </c>
      <c r="G244" s="81"/>
      <c r="H244" s="84">
        <v>3</v>
      </c>
      <c r="I244" s="84"/>
    </row>
    <row r="245" spans="1:9" ht="13" hidden="1">
      <c r="A245" s="81" t="s">
        <v>308</v>
      </c>
      <c r="B245" s="81" t="s">
        <v>918</v>
      </c>
      <c r="C245" s="81"/>
      <c r="D245" s="81" t="s">
        <v>906</v>
      </c>
      <c r="E245" s="81"/>
      <c r="F245" s="85" t="s">
        <v>915</v>
      </c>
      <c r="G245" s="81"/>
      <c r="H245" s="84">
        <v>3</v>
      </c>
      <c r="I245" s="84"/>
    </row>
    <row r="246" spans="1:9" ht="13" hidden="1">
      <c r="A246" s="81" t="s">
        <v>309</v>
      </c>
      <c r="B246" s="81" t="s">
        <v>910</v>
      </c>
      <c r="C246" s="81"/>
      <c r="D246" s="81" t="s">
        <v>917</v>
      </c>
      <c r="E246" s="81"/>
      <c r="F246" s="85" t="s">
        <v>915</v>
      </c>
      <c r="G246" s="81"/>
      <c r="H246" s="84">
        <v>3</v>
      </c>
      <c r="I246" s="84"/>
    </row>
    <row r="247" spans="1:9" ht="13" hidden="1">
      <c r="A247" s="81" t="s">
        <v>310</v>
      </c>
      <c r="B247" s="81" t="s">
        <v>910</v>
      </c>
      <c r="C247" s="81"/>
      <c r="D247" s="81" t="s">
        <v>917</v>
      </c>
      <c r="E247" s="81"/>
      <c r="F247" s="85" t="s">
        <v>915</v>
      </c>
      <c r="G247" s="81"/>
      <c r="H247" s="84">
        <v>3</v>
      </c>
      <c r="I247" s="84"/>
    </row>
    <row r="248" spans="1:9" ht="13" hidden="1">
      <c r="A248" s="81" t="s">
        <v>311</v>
      </c>
      <c r="B248" s="81" t="s">
        <v>910</v>
      </c>
      <c r="C248" s="81"/>
      <c r="D248" s="81" t="s">
        <v>906</v>
      </c>
      <c r="E248" s="81"/>
      <c r="F248" s="85" t="s">
        <v>915</v>
      </c>
      <c r="G248" s="81"/>
      <c r="H248" s="84">
        <v>3</v>
      </c>
      <c r="I248" s="84"/>
    </row>
    <row r="249" spans="1:9" ht="13" hidden="1">
      <c r="A249" s="81" t="s">
        <v>312</v>
      </c>
      <c r="B249" s="81" t="s">
        <v>920</v>
      </c>
      <c r="C249" s="81"/>
      <c r="D249" s="81" t="s">
        <v>910</v>
      </c>
      <c r="E249" s="81"/>
      <c r="F249" s="85" t="s">
        <v>915</v>
      </c>
      <c r="G249" s="81"/>
      <c r="H249" s="84">
        <v>3</v>
      </c>
      <c r="I249" s="84"/>
    </row>
    <row r="250" spans="1:9" ht="13" hidden="1">
      <c r="A250" s="81" t="s">
        <v>313</v>
      </c>
      <c r="B250" s="81" t="s">
        <v>910</v>
      </c>
      <c r="C250" s="81"/>
      <c r="D250" s="81" t="s">
        <v>911</v>
      </c>
      <c r="E250" s="81"/>
      <c r="F250" s="81" t="s">
        <v>906</v>
      </c>
      <c r="G250" s="81"/>
      <c r="H250" s="84">
        <v>3</v>
      </c>
      <c r="I250" s="84"/>
    </row>
    <row r="251" spans="1:9" ht="13" hidden="1">
      <c r="A251" s="81" t="s">
        <v>314</v>
      </c>
      <c r="B251" s="81" t="s">
        <v>910</v>
      </c>
      <c r="C251" s="81"/>
      <c r="D251" s="81" t="s">
        <v>911</v>
      </c>
      <c r="E251" s="81"/>
      <c r="F251" s="85" t="s">
        <v>915</v>
      </c>
      <c r="G251" s="81"/>
      <c r="H251" s="84">
        <v>3</v>
      </c>
      <c r="I251" s="84"/>
    </row>
    <row r="252" spans="1:9" ht="13" hidden="1">
      <c r="A252" s="81" t="s">
        <v>315</v>
      </c>
      <c r="B252" s="81" t="s">
        <v>911</v>
      </c>
      <c r="C252" s="81"/>
      <c r="D252" s="81" t="s">
        <v>906</v>
      </c>
      <c r="E252" s="81"/>
      <c r="F252" s="85" t="s">
        <v>915</v>
      </c>
      <c r="G252" s="81"/>
      <c r="H252" s="84">
        <v>3</v>
      </c>
      <c r="I252" s="84"/>
    </row>
    <row r="253" spans="1:9" ht="13" hidden="1">
      <c r="A253" s="81" t="s">
        <v>316</v>
      </c>
      <c r="B253" s="81" t="s">
        <v>919</v>
      </c>
      <c r="C253" s="81"/>
      <c r="D253" s="81" t="s">
        <v>920</v>
      </c>
      <c r="E253" s="81"/>
      <c r="F253" s="81" t="s">
        <v>910</v>
      </c>
      <c r="G253" s="81"/>
      <c r="H253" s="84">
        <v>3</v>
      </c>
      <c r="I253" s="84"/>
    </row>
    <row r="254" spans="1:9" ht="13" hidden="1">
      <c r="A254" s="81" t="s">
        <v>317</v>
      </c>
      <c r="B254" s="81" t="s">
        <v>920</v>
      </c>
      <c r="C254" s="81"/>
      <c r="D254" s="81" t="s">
        <v>910</v>
      </c>
      <c r="E254" s="81"/>
      <c r="F254" s="81" t="s">
        <v>906</v>
      </c>
      <c r="G254" s="81"/>
      <c r="H254" s="84">
        <v>3</v>
      </c>
      <c r="I254" s="84"/>
    </row>
    <row r="255" spans="1:9" ht="13" hidden="1">
      <c r="A255" s="81" t="s">
        <v>318</v>
      </c>
      <c r="B255" s="81" t="s">
        <v>912</v>
      </c>
      <c r="C255" s="81"/>
      <c r="D255" s="81" t="s">
        <v>920</v>
      </c>
      <c r="E255" s="81"/>
      <c r="F255" s="81" t="s">
        <v>909</v>
      </c>
      <c r="G255" s="81"/>
      <c r="H255" s="84">
        <v>3</v>
      </c>
      <c r="I255" s="84"/>
    </row>
    <row r="256" spans="1:9" ht="13" hidden="1">
      <c r="A256" s="81" t="s">
        <v>319</v>
      </c>
      <c r="B256" s="81" t="s">
        <v>912</v>
      </c>
      <c r="C256" s="81"/>
      <c r="D256" s="81" t="s">
        <v>920</v>
      </c>
      <c r="E256" s="81"/>
      <c r="F256" s="81" t="s">
        <v>906</v>
      </c>
      <c r="G256" s="81"/>
      <c r="H256" s="84">
        <v>3</v>
      </c>
      <c r="I256" s="84"/>
    </row>
    <row r="257" spans="1:9" ht="13" hidden="1">
      <c r="A257" s="81" t="s">
        <v>320</v>
      </c>
      <c r="B257" s="81" t="s">
        <v>920</v>
      </c>
      <c r="C257" s="81"/>
      <c r="D257" s="81" t="s">
        <v>909</v>
      </c>
      <c r="E257" s="81"/>
      <c r="F257" s="81" t="s">
        <v>910</v>
      </c>
      <c r="G257" s="81"/>
      <c r="H257" s="84">
        <v>3</v>
      </c>
      <c r="I257" s="84"/>
    </row>
    <row r="258" spans="1:9" ht="13" hidden="1">
      <c r="A258" s="81" t="s">
        <v>321</v>
      </c>
      <c r="B258" s="81" t="s">
        <v>909</v>
      </c>
      <c r="C258" s="81"/>
      <c r="D258" s="81" t="s">
        <v>918</v>
      </c>
      <c r="E258" s="81"/>
      <c r="F258" s="81" t="s">
        <v>906</v>
      </c>
      <c r="G258" s="81"/>
      <c r="H258" s="84">
        <v>3</v>
      </c>
      <c r="I258" s="84"/>
    </row>
    <row r="259" spans="1:9" ht="13" hidden="1">
      <c r="A259" s="81" t="s">
        <v>322</v>
      </c>
      <c r="B259" s="81" t="s">
        <v>920</v>
      </c>
      <c r="C259" s="81"/>
      <c r="D259" s="81" t="s">
        <v>909</v>
      </c>
      <c r="E259" s="81"/>
      <c r="F259" s="81" t="s">
        <v>911</v>
      </c>
      <c r="G259" s="81"/>
      <c r="H259" s="84">
        <v>3</v>
      </c>
      <c r="I259" s="84"/>
    </row>
    <row r="260" spans="1:9" ht="13" hidden="1">
      <c r="A260" s="81" t="s">
        <v>323</v>
      </c>
      <c r="B260" s="81" t="s">
        <v>920</v>
      </c>
      <c r="C260" s="81"/>
      <c r="D260" s="81" t="s">
        <v>909</v>
      </c>
      <c r="E260" s="81"/>
      <c r="F260" s="81" t="s">
        <v>911</v>
      </c>
      <c r="G260" s="81"/>
      <c r="H260" s="84">
        <v>3</v>
      </c>
      <c r="I260" s="84"/>
    </row>
    <row r="261" spans="1:9" ht="13" hidden="1">
      <c r="A261" s="81" t="s">
        <v>324</v>
      </c>
      <c r="B261" s="81" t="s">
        <v>912</v>
      </c>
      <c r="C261" s="81"/>
      <c r="D261" s="81" t="s">
        <v>909</v>
      </c>
      <c r="E261" s="81"/>
      <c r="F261" s="81" t="s">
        <v>906</v>
      </c>
      <c r="G261" s="81"/>
      <c r="H261" s="84">
        <v>3</v>
      </c>
      <c r="I261" s="84"/>
    </row>
    <row r="262" spans="1:9" ht="13" hidden="1">
      <c r="A262" s="81" t="s">
        <v>325</v>
      </c>
      <c r="B262" s="81" t="s">
        <v>909</v>
      </c>
      <c r="C262" s="81"/>
      <c r="D262" s="81" t="s">
        <v>918</v>
      </c>
      <c r="E262" s="81"/>
      <c r="F262" s="81" t="s">
        <v>906</v>
      </c>
      <c r="G262" s="81"/>
      <c r="H262" s="84">
        <v>3</v>
      </c>
      <c r="I262" s="84"/>
    </row>
    <row r="263" spans="1:9" ht="13" hidden="1">
      <c r="A263" s="81" t="s">
        <v>185</v>
      </c>
      <c r="B263" s="81" t="s">
        <v>912</v>
      </c>
      <c r="C263" s="81"/>
      <c r="D263" s="81" t="s">
        <v>918</v>
      </c>
      <c r="E263" s="81"/>
      <c r="F263" s="81" t="s">
        <v>906</v>
      </c>
      <c r="G263" s="81"/>
      <c r="H263" s="84">
        <v>3</v>
      </c>
      <c r="I263" s="84"/>
    </row>
    <row r="264" spans="1:9" ht="13" hidden="1">
      <c r="A264" s="81" t="s">
        <v>326</v>
      </c>
      <c r="B264" s="81" t="s">
        <v>911</v>
      </c>
      <c r="C264" s="81"/>
      <c r="D264" s="81" t="s">
        <v>906</v>
      </c>
      <c r="E264" s="81"/>
      <c r="F264" s="85" t="s">
        <v>922</v>
      </c>
      <c r="G264" s="81"/>
      <c r="H264" s="84">
        <v>3</v>
      </c>
      <c r="I264" s="84"/>
    </row>
    <row r="265" spans="1:9" ht="13" hidden="1">
      <c r="A265" s="81" t="s">
        <v>341</v>
      </c>
      <c r="B265" s="81" t="s">
        <v>909</v>
      </c>
      <c r="C265" s="81"/>
      <c r="D265" s="81" t="s">
        <v>910</v>
      </c>
      <c r="E265" s="81"/>
      <c r="F265" s="81" t="s">
        <v>917</v>
      </c>
      <c r="G265" s="81"/>
      <c r="H265" s="84">
        <v>3</v>
      </c>
      <c r="I265" s="84"/>
    </row>
    <row r="266" spans="1:9" ht="13" hidden="1">
      <c r="A266" s="81" t="s">
        <v>342</v>
      </c>
      <c r="B266" s="81" t="s">
        <v>909</v>
      </c>
      <c r="C266" s="81"/>
      <c r="D266" s="81" t="s">
        <v>910</v>
      </c>
      <c r="E266" s="81"/>
      <c r="F266" s="81" t="s">
        <v>917</v>
      </c>
      <c r="G266" s="81"/>
      <c r="H266" s="84">
        <v>3</v>
      </c>
      <c r="I266" s="84"/>
    </row>
    <row r="267" spans="1:9" ht="13" hidden="1">
      <c r="A267" s="81" t="s">
        <v>343</v>
      </c>
      <c r="B267" s="81" t="s">
        <v>909</v>
      </c>
      <c r="C267" s="81"/>
      <c r="D267" s="81" t="s">
        <v>910</v>
      </c>
      <c r="E267" s="81"/>
      <c r="F267" s="81" t="s">
        <v>917</v>
      </c>
      <c r="G267" s="81"/>
      <c r="H267" s="84">
        <v>3</v>
      </c>
      <c r="I267" s="84"/>
    </row>
    <row r="268" spans="1:9" ht="13" hidden="1">
      <c r="A268" s="81" t="s">
        <v>340</v>
      </c>
      <c r="B268" s="81" t="s">
        <v>909</v>
      </c>
      <c r="C268" s="81"/>
      <c r="D268" s="81" t="s">
        <v>910</v>
      </c>
      <c r="E268" s="81"/>
      <c r="F268" s="81" t="s">
        <v>917</v>
      </c>
      <c r="G268" s="81"/>
      <c r="H268" s="84">
        <v>3</v>
      </c>
      <c r="I268" s="84"/>
    </row>
    <row r="269" spans="1:9" ht="13" hidden="1">
      <c r="A269" s="81" t="s">
        <v>344</v>
      </c>
      <c r="B269" s="81" t="s">
        <v>909</v>
      </c>
      <c r="C269" s="81"/>
      <c r="D269" s="81" t="s">
        <v>910</v>
      </c>
      <c r="E269" s="81"/>
      <c r="F269" s="81" t="s">
        <v>917</v>
      </c>
      <c r="G269" s="81"/>
      <c r="H269" s="84">
        <v>3</v>
      </c>
      <c r="I269" s="84"/>
    </row>
    <row r="270" spans="1:9" ht="13" hidden="1">
      <c r="A270" s="81" t="s">
        <v>345</v>
      </c>
      <c r="B270" s="81" t="s">
        <v>909</v>
      </c>
      <c r="C270" s="81"/>
      <c r="D270" s="81" t="s">
        <v>910</v>
      </c>
      <c r="E270" s="81"/>
      <c r="F270" s="81" t="s">
        <v>917</v>
      </c>
      <c r="G270" s="81"/>
      <c r="H270" s="84">
        <v>3</v>
      </c>
      <c r="I270" s="84"/>
    </row>
    <row r="271" spans="1:9" ht="13" hidden="1">
      <c r="A271" s="81" t="s">
        <v>346</v>
      </c>
      <c r="B271" s="81" t="s">
        <v>909</v>
      </c>
      <c r="C271" s="81"/>
      <c r="D271" s="81" t="s">
        <v>910</v>
      </c>
      <c r="E271" s="81"/>
      <c r="F271" s="81" t="s">
        <v>906</v>
      </c>
      <c r="G271" s="81"/>
      <c r="H271" s="84">
        <v>3</v>
      </c>
      <c r="I271" s="84"/>
    </row>
    <row r="272" spans="1:9" ht="13" hidden="1">
      <c r="A272" s="81" t="s">
        <v>347</v>
      </c>
      <c r="B272" s="81" t="s">
        <v>909</v>
      </c>
      <c r="C272" s="81"/>
      <c r="D272" s="81" t="s">
        <v>910</v>
      </c>
      <c r="E272" s="81"/>
      <c r="F272" s="81" t="s">
        <v>916</v>
      </c>
      <c r="G272" s="81"/>
      <c r="H272" s="84">
        <v>3</v>
      </c>
      <c r="I272" s="84"/>
    </row>
    <row r="273" spans="1:9" ht="13" hidden="1">
      <c r="A273" s="81" t="s">
        <v>348</v>
      </c>
      <c r="B273" s="85" t="s">
        <v>926</v>
      </c>
      <c r="C273" s="81"/>
      <c r="D273" s="81" t="s">
        <v>909</v>
      </c>
      <c r="E273" s="81"/>
      <c r="F273" s="81" t="s">
        <v>916</v>
      </c>
      <c r="G273" s="81"/>
      <c r="H273" s="84">
        <v>3</v>
      </c>
      <c r="I273" s="84"/>
    </row>
    <row r="274" spans="1:9" ht="13" hidden="1">
      <c r="A274" s="81" t="s">
        <v>349</v>
      </c>
      <c r="B274" s="85" t="s">
        <v>926</v>
      </c>
      <c r="C274" s="81"/>
      <c r="D274" s="81" t="s">
        <v>909</v>
      </c>
      <c r="E274" s="81"/>
      <c r="F274" s="81" t="s">
        <v>906</v>
      </c>
      <c r="G274" s="81"/>
      <c r="H274" s="84">
        <v>3</v>
      </c>
      <c r="I274" s="84"/>
    </row>
    <row r="275" spans="1:9" ht="13" hidden="1">
      <c r="A275" s="81" t="s">
        <v>350</v>
      </c>
      <c r="B275" s="85" t="s">
        <v>926</v>
      </c>
      <c r="C275" s="81"/>
      <c r="D275" s="81" t="s">
        <v>909</v>
      </c>
      <c r="E275" s="81"/>
      <c r="F275" s="81" t="s">
        <v>910</v>
      </c>
      <c r="G275" s="81"/>
      <c r="H275" s="84">
        <v>3</v>
      </c>
      <c r="I275" s="84"/>
    </row>
    <row r="276" spans="1:9" ht="13" hidden="1">
      <c r="A276" s="81" t="s">
        <v>338</v>
      </c>
      <c r="B276" s="81" t="s">
        <v>909</v>
      </c>
      <c r="C276" s="81"/>
      <c r="D276" s="81" t="s">
        <v>910</v>
      </c>
      <c r="E276" s="81"/>
      <c r="F276" s="81" t="s">
        <v>917</v>
      </c>
      <c r="G276" s="81"/>
      <c r="H276" s="84">
        <v>3</v>
      </c>
      <c r="I276" s="84"/>
    </row>
    <row r="277" spans="1:9" ht="13" hidden="1">
      <c r="A277" s="81" t="s">
        <v>339</v>
      </c>
      <c r="B277" s="81" t="s">
        <v>909</v>
      </c>
      <c r="C277" s="81"/>
      <c r="D277" s="81" t="s">
        <v>910</v>
      </c>
      <c r="E277" s="81"/>
      <c r="F277" s="81" t="s">
        <v>917</v>
      </c>
      <c r="G277" s="81"/>
      <c r="H277" s="84">
        <v>3</v>
      </c>
      <c r="I277" s="84"/>
    </row>
    <row r="278" spans="1:9" ht="13" hidden="1">
      <c r="A278" s="81" t="s">
        <v>351</v>
      </c>
      <c r="B278" s="81" t="s">
        <v>909</v>
      </c>
      <c r="C278" s="81"/>
      <c r="D278" s="81" t="s">
        <v>910</v>
      </c>
      <c r="E278" s="81"/>
      <c r="F278" s="81" t="s">
        <v>907</v>
      </c>
      <c r="G278" s="81"/>
      <c r="H278" s="84">
        <v>3</v>
      </c>
      <c r="I278" s="84"/>
    </row>
    <row r="279" spans="1:9" ht="13" hidden="1">
      <c r="A279" s="81" t="s">
        <v>352</v>
      </c>
      <c r="B279" s="81" t="s">
        <v>909</v>
      </c>
      <c r="C279" s="81"/>
      <c r="D279" s="81" t="s">
        <v>910</v>
      </c>
      <c r="E279" s="81"/>
      <c r="F279" s="81" t="s">
        <v>914</v>
      </c>
      <c r="G279" s="81"/>
      <c r="H279" s="84">
        <v>3</v>
      </c>
      <c r="I279" s="84"/>
    </row>
    <row r="280" spans="1:9" ht="13" hidden="1">
      <c r="A280" s="81" t="s">
        <v>354</v>
      </c>
      <c r="B280" s="81" t="s">
        <v>921</v>
      </c>
      <c r="C280" s="81"/>
      <c r="D280" s="81" t="s">
        <v>909</v>
      </c>
      <c r="E280" s="81"/>
      <c r="F280" s="81" t="s">
        <v>911</v>
      </c>
      <c r="G280" s="81"/>
      <c r="H280" s="84">
        <v>3</v>
      </c>
      <c r="I280" s="84"/>
    </row>
    <row r="281" spans="1:9" ht="13" hidden="1">
      <c r="A281" s="81" t="s">
        <v>355</v>
      </c>
      <c r="B281" s="81" t="s">
        <v>921</v>
      </c>
      <c r="C281" s="81"/>
      <c r="D281" s="81" t="s">
        <v>909</v>
      </c>
      <c r="E281" s="81"/>
      <c r="F281" s="81" t="s">
        <v>911</v>
      </c>
      <c r="G281" s="81"/>
      <c r="H281" s="84">
        <v>3</v>
      </c>
      <c r="I281" s="84"/>
    </row>
    <row r="282" spans="1:9" ht="13" hidden="1">
      <c r="A282" s="81" t="s">
        <v>356</v>
      </c>
      <c r="B282" s="81" t="s">
        <v>921</v>
      </c>
      <c r="C282" s="81"/>
      <c r="D282" s="81" t="s">
        <v>909</v>
      </c>
      <c r="E282" s="81"/>
      <c r="F282" s="81" t="s">
        <v>911</v>
      </c>
      <c r="G282" s="81"/>
      <c r="H282" s="84">
        <v>3</v>
      </c>
      <c r="I282" s="84"/>
    </row>
    <row r="283" spans="1:9" ht="13" hidden="1">
      <c r="A283" s="81" t="s">
        <v>357</v>
      </c>
      <c r="B283" s="81" t="s">
        <v>921</v>
      </c>
      <c r="C283" s="81"/>
      <c r="D283" s="81" t="s">
        <v>909</v>
      </c>
      <c r="E283" s="81"/>
      <c r="F283" s="81" t="s">
        <v>911</v>
      </c>
      <c r="G283" s="81"/>
      <c r="H283" s="84">
        <v>3</v>
      </c>
      <c r="I283" s="84"/>
    </row>
    <row r="284" spans="1:9" ht="13" hidden="1">
      <c r="A284" s="81" t="s">
        <v>358</v>
      </c>
      <c r="B284" s="81" t="s">
        <v>910</v>
      </c>
      <c r="C284" s="81"/>
      <c r="D284" s="81" t="s">
        <v>911</v>
      </c>
      <c r="E284" s="81"/>
      <c r="F284" s="81" t="s">
        <v>906</v>
      </c>
      <c r="G284" s="81"/>
      <c r="H284" s="84">
        <v>3</v>
      </c>
      <c r="I284" s="84"/>
    </row>
    <row r="285" spans="1:9" ht="13" hidden="1">
      <c r="A285" s="81" t="s">
        <v>359</v>
      </c>
      <c r="B285" s="81" t="s">
        <v>910</v>
      </c>
      <c r="C285" s="81"/>
      <c r="D285" s="81" t="s">
        <v>916</v>
      </c>
      <c r="E285" s="81"/>
      <c r="F285" s="85" t="s">
        <v>922</v>
      </c>
      <c r="G285" s="81"/>
      <c r="H285" s="84">
        <v>3</v>
      </c>
      <c r="I285" s="84"/>
    </row>
    <row r="286" spans="1:9" ht="13" hidden="1">
      <c r="A286" s="81" t="s">
        <v>360</v>
      </c>
      <c r="B286" s="81" t="s">
        <v>910</v>
      </c>
      <c r="C286" s="81"/>
      <c r="D286" s="81" t="s">
        <v>916</v>
      </c>
      <c r="E286" s="81"/>
      <c r="F286" s="85" t="s">
        <v>922</v>
      </c>
      <c r="G286" s="81"/>
      <c r="H286" s="84">
        <v>3</v>
      </c>
      <c r="I286" s="84"/>
    </row>
    <row r="287" spans="1:9" ht="13" hidden="1">
      <c r="A287" s="81" t="s">
        <v>361</v>
      </c>
      <c r="B287" s="81" t="s">
        <v>910</v>
      </c>
      <c r="C287" s="81"/>
      <c r="D287" s="81" t="s">
        <v>918</v>
      </c>
      <c r="E287" s="81"/>
      <c r="F287" s="81" t="s">
        <v>911</v>
      </c>
      <c r="G287" s="81"/>
      <c r="H287" s="84">
        <v>3</v>
      </c>
      <c r="I287" s="84"/>
    </row>
    <row r="288" spans="1:9" ht="13" hidden="1">
      <c r="A288" s="81" t="s">
        <v>362</v>
      </c>
      <c r="B288" s="81" t="s">
        <v>920</v>
      </c>
      <c r="C288" s="81"/>
      <c r="D288" s="81" t="s">
        <v>910</v>
      </c>
      <c r="E288" s="81"/>
      <c r="F288" s="81" t="s">
        <v>916</v>
      </c>
      <c r="G288" s="81"/>
      <c r="H288" s="84">
        <v>3</v>
      </c>
      <c r="I288" s="84"/>
    </row>
    <row r="289" spans="1:9" ht="13" hidden="1">
      <c r="A289" s="81" t="s">
        <v>363</v>
      </c>
      <c r="B289" s="81" t="s">
        <v>920</v>
      </c>
      <c r="C289" s="81"/>
      <c r="D289" s="81" t="s">
        <v>910</v>
      </c>
      <c r="E289" s="81"/>
      <c r="F289" s="81" t="s">
        <v>911</v>
      </c>
      <c r="G289" s="81"/>
      <c r="H289" s="84">
        <v>3</v>
      </c>
      <c r="I289" s="84"/>
    </row>
    <row r="290" spans="1:9" ht="13" hidden="1">
      <c r="A290" s="81" t="s">
        <v>327</v>
      </c>
      <c r="B290" s="81" t="s">
        <v>920</v>
      </c>
      <c r="C290" s="81"/>
      <c r="D290" s="81" t="s">
        <v>909</v>
      </c>
      <c r="E290" s="81"/>
      <c r="F290" s="81" t="s">
        <v>910</v>
      </c>
      <c r="G290" s="81"/>
      <c r="H290" s="84">
        <v>3</v>
      </c>
      <c r="I290" s="84"/>
    </row>
    <row r="291" spans="1:9" ht="13" hidden="1">
      <c r="A291" s="81" t="s">
        <v>328</v>
      </c>
      <c r="B291" s="81" t="s">
        <v>920</v>
      </c>
      <c r="C291" s="81"/>
      <c r="D291" s="81" t="s">
        <v>909</v>
      </c>
      <c r="E291" s="81"/>
      <c r="F291" s="81" t="s">
        <v>910</v>
      </c>
      <c r="G291" s="81"/>
      <c r="H291" s="84">
        <v>3</v>
      </c>
      <c r="I291" s="84"/>
    </row>
    <row r="292" spans="1:9" ht="13" hidden="1">
      <c r="A292" s="81" t="s">
        <v>364</v>
      </c>
      <c r="B292" s="81" t="s">
        <v>920</v>
      </c>
      <c r="C292" s="81"/>
      <c r="D292" s="81" t="s">
        <v>920</v>
      </c>
      <c r="E292" s="81"/>
      <c r="F292" s="81" t="s">
        <v>910</v>
      </c>
      <c r="G292" s="81"/>
      <c r="H292" s="84">
        <v>3</v>
      </c>
      <c r="I292" s="84"/>
    </row>
    <row r="293" spans="1:9" ht="13" hidden="1">
      <c r="A293" s="81" t="s">
        <v>365</v>
      </c>
      <c r="B293" s="81" t="s">
        <v>920</v>
      </c>
      <c r="C293" s="81"/>
      <c r="D293" s="81" t="s">
        <v>910</v>
      </c>
      <c r="E293" s="81"/>
      <c r="F293" s="81" t="s">
        <v>916</v>
      </c>
      <c r="G293" s="81"/>
      <c r="H293" s="84">
        <v>3</v>
      </c>
      <c r="I293" s="84"/>
    </row>
    <row r="294" spans="1:9" ht="13" hidden="1">
      <c r="A294" s="81" t="s">
        <v>366</v>
      </c>
      <c r="B294" s="81" t="s">
        <v>912</v>
      </c>
      <c r="C294" s="81"/>
      <c r="D294" s="81" t="s">
        <v>920</v>
      </c>
      <c r="E294" s="81"/>
      <c r="F294" s="85" t="s">
        <v>922</v>
      </c>
      <c r="G294" s="81"/>
      <c r="H294" s="84">
        <v>3</v>
      </c>
      <c r="I294" s="84"/>
    </row>
    <row r="295" spans="1:9" ht="13" hidden="1">
      <c r="A295" s="81"/>
      <c r="B295" s="81"/>
      <c r="C295" s="81"/>
      <c r="D295" s="81"/>
      <c r="E295" s="81"/>
      <c r="F295" s="81"/>
      <c r="G295" s="81"/>
      <c r="H295" s="81"/>
      <c r="I295" s="81"/>
    </row>
    <row r="296" spans="1:9" ht="13" hidden="1">
      <c r="A296" s="81"/>
      <c r="B296" s="81"/>
      <c r="C296" s="81"/>
      <c r="D296" s="81"/>
      <c r="E296" s="81"/>
      <c r="F296" s="81"/>
      <c r="G296" s="81"/>
      <c r="H296" s="81"/>
      <c r="I296" s="81"/>
    </row>
    <row r="297" spans="1:9" ht="13" hidden="1">
      <c r="A297" s="81"/>
      <c r="B297" s="81"/>
      <c r="C297" s="81"/>
      <c r="D297" s="81"/>
      <c r="E297" s="81"/>
      <c r="F297" s="81"/>
      <c r="G297" s="81"/>
      <c r="H297" s="81"/>
      <c r="I297" s="81"/>
    </row>
    <row r="298" spans="1:9" ht="13" hidden="1">
      <c r="A298" s="81"/>
      <c r="B298" s="81"/>
      <c r="C298" s="81"/>
      <c r="D298" s="81"/>
      <c r="E298" s="81"/>
      <c r="F298" s="81"/>
      <c r="G298" s="81"/>
      <c r="H298" s="81"/>
      <c r="I298" s="81"/>
    </row>
    <row r="299" spans="1:9" ht="13" hidden="1">
      <c r="A299" s="81"/>
      <c r="B299" s="81"/>
      <c r="C299" s="81"/>
      <c r="D299" s="81"/>
      <c r="E299" s="81"/>
      <c r="F299" s="81"/>
      <c r="G299" s="81"/>
      <c r="H299" s="81"/>
      <c r="I299" s="81"/>
    </row>
    <row r="300" spans="1:9" ht="13" hidden="1">
      <c r="A300" s="81"/>
      <c r="B300" s="81"/>
      <c r="C300" s="81"/>
      <c r="D300" s="81"/>
      <c r="E300" s="81"/>
      <c r="F300" s="81"/>
      <c r="G300" s="81"/>
      <c r="H300" s="81"/>
      <c r="I300" s="81"/>
    </row>
    <row r="301" spans="1:9" ht="13" hidden="1">
      <c r="A301" s="81"/>
      <c r="B301" s="81"/>
      <c r="C301" s="81"/>
      <c r="D301" s="81"/>
      <c r="E301" s="81"/>
      <c r="F301" s="81"/>
      <c r="G301" s="81"/>
      <c r="H301" s="81"/>
      <c r="I301" s="81"/>
    </row>
    <row r="302" spans="1:9" ht="13" hidden="1">
      <c r="A302" s="81"/>
      <c r="B302" s="81"/>
      <c r="C302" s="81"/>
      <c r="D302" s="81"/>
      <c r="E302" s="81"/>
      <c r="F302" s="81"/>
      <c r="G302" s="81"/>
      <c r="H302" s="81"/>
      <c r="I302" s="81"/>
    </row>
    <row r="303" spans="1:9" ht="13" hidden="1">
      <c r="A303" s="81"/>
      <c r="B303" s="81"/>
      <c r="C303" s="81"/>
      <c r="D303" s="81"/>
      <c r="E303" s="81"/>
      <c r="F303" s="81"/>
      <c r="G303" s="81"/>
      <c r="H303" s="81"/>
      <c r="I303" s="81"/>
    </row>
    <row r="304" spans="1:9" ht="13" hidden="1">
      <c r="A304" s="81"/>
      <c r="B304" s="81"/>
      <c r="C304" s="81"/>
      <c r="D304" s="81"/>
      <c r="E304" s="81"/>
      <c r="F304" s="81"/>
      <c r="G304" s="81"/>
      <c r="H304" s="81"/>
      <c r="I304" s="81"/>
    </row>
    <row r="305" spans="1:9" ht="13" hidden="1">
      <c r="A305" s="81"/>
      <c r="B305" s="81"/>
      <c r="C305" s="81"/>
      <c r="D305" s="81"/>
      <c r="E305" s="81"/>
      <c r="F305" s="81"/>
      <c r="G305" s="81"/>
      <c r="H305" s="81"/>
      <c r="I305" s="81"/>
    </row>
    <row r="306" spans="1:9" ht="13" hidden="1">
      <c r="A306" s="81"/>
      <c r="B306" s="81"/>
      <c r="C306" s="81"/>
      <c r="D306" s="81"/>
      <c r="E306" s="81"/>
      <c r="F306" s="81"/>
      <c r="G306" s="81"/>
      <c r="H306" s="81"/>
      <c r="I306" s="81"/>
    </row>
    <row r="307" spans="1:9" ht="13" hidden="1">
      <c r="A307" s="81"/>
      <c r="B307" s="81"/>
      <c r="C307" s="81"/>
      <c r="D307" s="81"/>
      <c r="E307" s="81"/>
      <c r="F307" s="81"/>
      <c r="G307" s="81"/>
      <c r="H307" s="81"/>
      <c r="I307" s="81"/>
    </row>
    <row r="308" spans="1:9" ht="13" hidden="1">
      <c r="A308" s="81"/>
      <c r="B308" s="81"/>
      <c r="C308" s="81"/>
      <c r="D308" s="81"/>
      <c r="E308" s="81"/>
      <c r="F308" s="81"/>
      <c r="G308" s="81"/>
      <c r="H308" s="81"/>
      <c r="I308" s="81"/>
    </row>
    <row r="309" spans="1:9" ht="13" hidden="1">
      <c r="A309" s="81"/>
      <c r="B309" s="81"/>
      <c r="C309" s="81"/>
      <c r="D309" s="81"/>
      <c r="E309" s="81"/>
      <c r="F309" s="81"/>
      <c r="G309" s="81"/>
      <c r="H309" s="81"/>
      <c r="I309" s="81"/>
    </row>
    <row r="310" spans="1:9" ht="13" hidden="1">
      <c r="A310" s="81"/>
      <c r="B310" s="81"/>
      <c r="C310" s="81"/>
      <c r="D310" s="81"/>
      <c r="E310" s="81"/>
      <c r="F310" s="81"/>
      <c r="G310" s="81"/>
      <c r="H310" s="81"/>
      <c r="I310" s="81"/>
    </row>
    <row r="311" spans="1:9" ht="13" hidden="1">
      <c r="A311" s="81"/>
      <c r="B311" s="81"/>
      <c r="C311" s="81"/>
      <c r="D311" s="81"/>
      <c r="E311" s="81"/>
      <c r="F311" s="81"/>
      <c r="G311" s="81"/>
      <c r="H311" s="81"/>
      <c r="I311" s="81"/>
    </row>
    <row r="312" spans="1:9" ht="13" hidden="1">
      <c r="A312" s="81"/>
      <c r="B312" s="81"/>
      <c r="C312" s="81"/>
      <c r="D312" s="81"/>
      <c r="E312" s="81"/>
      <c r="F312" s="81"/>
      <c r="G312" s="81"/>
      <c r="H312" s="81"/>
      <c r="I312" s="81"/>
    </row>
    <row r="313" spans="1:9" ht="13" hidden="1">
      <c r="A313" s="81"/>
      <c r="B313" s="81"/>
      <c r="C313" s="81"/>
      <c r="D313" s="81"/>
      <c r="E313" s="81"/>
      <c r="F313" s="81"/>
      <c r="G313" s="81"/>
      <c r="H313" s="81"/>
      <c r="I313" s="81"/>
    </row>
    <row r="314" spans="1:9" ht="13" hidden="1">
      <c r="A314" s="81"/>
      <c r="B314" s="81"/>
      <c r="C314" s="81"/>
      <c r="D314" s="81"/>
      <c r="E314" s="81"/>
      <c r="F314" s="81"/>
      <c r="G314" s="81"/>
      <c r="H314" s="81"/>
      <c r="I314" s="81"/>
    </row>
    <row r="315" spans="1:9" ht="13" hidden="1">
      <c r="A315" s="81"/>
      <c r="B315" s="81"/>
      <c r="C315" s="81"/>
      <c r="D315" s="81"/>
      <c r="E315" s="81"/>
      <c r="F315" s="81"/>
      <c r="G315" s="81"/>
      <c r="H315" s="81"/>
      <c r="I315" s="81"/>
    </row>
    <row r="316" spans="1:9" ht="13" hidden="1">
      <c r="A316" s="81"/>
      <c r="B316" s="81"/>
      <c r="C316" s="81"/>
      <c r="D316" s="81"/>
      <c r="E316" s="81"/>
      <c r="F316" s="81"/>
      <c r="G316" s="81"/>
      <c r="H316" s="81"/>
      <c r="I316" s="81"/>
    </row>
    <row r="317" spans="1:9" ht="13" hidden="1">
      <c r="A317" s="81"/>
      <c r="B317" s="81"/>
      <c r="C317" s="81"/>
      <c r="D317" s="81"/>
      <c r="E317" s="81"/>
      <c r="F317" s="81"/>
      <c r="G317" s="81"/>
      <c r="H317" s="81"/>
      <c r="I317" s="81"/>
    </row>
    <row r="318" spans="1:9" ht="13" hidden="1">
      <c r="A318" s="81"/>
      <c r="B318" s="81"/>
      <c r="C318" s="81"/>
      <c r="D318" s="81"/>
      <c r="E318" s="81"/>
      <c r="F318" s="81"/>
      <c r="G318" s="81"/>
      <c r="H318" s="81"/>
      <c r="I318" s="81"/>
    </row>
    <row r="319" spans="1:9" ht="13" hidden="1">
      <c r="A319" s="81"/>
      <c r="B319" s="81"/>
      <c r="C319" s="81"/>
      <c r="D319" s="81"/>
      <c r="E319" s="81"/>
      <c r="F319" s="81"/>
      <c r="G319" s="81"/>
      <c r="H319" s="81"/>
      <c r="I319" s="81"/>
    </row>
    <row r="320" spans="1:9" ht="13" hidden="1">
      <c r="A320" s="81"/>
      <c r="B320" s="81"/>
      <c r="C320" s="81"/>
      <c r="D320" s="81"/>
      <c r="E320" s="81"/>
      <c r="F320" s="81"/>
      <c r="G320" s="81"/>
      <c r="H320" s="81"/>
      <c r="I320" s="81"/>
    </row>
    <row r="321" spans="1:9" ht="13" hidden="1">
      <c r="A321" s="81"/>
      <c r="B321" s="81"/>
      <c r="C321" s="81"/>
      <c r="D321" s="81"/>
      <c r="E321" s="81"/>
      <c r="F321" s="81"/>
      <c r="G321" s="81"/>
      <c r="H321" s="81"/>
      <c r="I321" s="81"/>
    </row>
    <row r="322" spans="1:9" ht="13" hidden="1">
      <c r="A322" s="81"/>
      <c r="B322" s="81"/>
      <c r="C322" s="81"/>
      <c r="D322" s="81"/>
      <c r="E322" s="81"/>
      <c r="F322" s="81"/>
      <c r="G322" s="81"/>
      <c r="H322" s="81"/>
      <c r="I322" s="81"/>
    </row>
    <row r="323" spans="1:9" ht="13" hidden="1">
      <c r="A323" s="81"/>
      <c r="B323" s="81"/>
      <c r="C323" s="81"/>
      <c r="D323" s="81"/>
      <c r="E323" s="81"/>
      <c r="F323" s="81"/>
      <c r="G323" s="81"/>
      <c r="H323" s="81"/>
      <c r="I323" s="81"/>
    </row>
    <row r="324" spans="1:9" ht="13" hidden="1">
      <c r="A324" s="81"/>
      <c r="B324" s="81"/>
      <c r="C324" s="81"/>
      <c r="D324" s="81"/>
      <c r="E324" s="81"/>
      <c r="F324" s="81"/>
      <c r="G324" s="81"/>
      <c r="H324" s="81"/>
      <c r="I324" s="81"/>
    </row>
    <row r="325" spans="1:9" ht="13" hidden="1">
      <c r="A325" s="81"/>
      <c r="B325" s="81"/>
      <c r="C325" s="81"/>
      <c r="D325" s="81"/>
      <c r="E325" s="81"/>
      <c r="F325" s="81"/>
      <c r="G325" s="81"/>
      <c r="H325" s="81"/>
      <c r="I325" s="81"/>
    </row>
    <row r="326" spans="1:9" ht="13" hidden="1">
      <c r="A326" s="81"/>
      <c r="B326" s="81"/>
      <c r="C326" s="81"/>
      <c r="D326" s="81"/>
      <c r="E326" s="81"/>
      <c r="F326" s="81"/>
      <c r="G326" s="81"/>
      <c r="H326" s="81"/>
      <c r="I326" s="81"/>
    </row>
    <row r="327" spans="1:9" ht="13" hidden="1">
      <c r="A327" s="81"/>
      <c r="B327" s="81"/>
      <c r="C327" s="81"/>
      <c r="D327" s="81"/>
      <c r="E327" s="81"/>
      <c r="F327" s="81"/>
      <c r="G327" s="81"/>
      <c r="H327" s="81"/>
      <c r="I327" s="81"/>
    </row>
    <row r="328" spans="1:9" ht="13" hidden="1">
      <c r="A328" s="81"/>
      <c r="B328" s="81"/>
      <c r="C328" s="81"/>
      <c r="D328" s="81"/>
      <c r="E328" s="81"/>
      <c r="F328" s="81"/>
      <c r="G328" s="81"/>
      <c r="H328" s="81"/>
      <c r="I328" s="81"/>
    </row>
    <row r="329" spans="1:9" ht="13" hidden="1">
      <c r="A329" s="81"/>
      <c r="B329" s="81"/>
      <c r="C329" s="81"/>
      <c r="D329" s="81"/>
      <c r="E329" s="81"/>
      <c r="F329" s="81"/>
      <c r="G329" s="81"/>
      <c r="H329" s="81"/>
      <c r="I329" s="81"/>
    </row>
    <row r="330" spans="1:9" ht="13" hidden="1">
      <c r="A330" s="81"/>
      <c r="B330" s="81"/>
      <c r="C330" s="81"/>
      <c r="D330" s="81"/>
      <c r="E330" s="81"/>
      <c r="F330" s="81"/>
      <c r="G330" s="81"/>
      <c r="H330" s="81"/>
      <c r="I330" s="81"/>
    </row>
    <row r="331" spans="1:9" ht="13" hidden="1">
      <c r="A331" s="81"/>
      <c r="B331" s="81"/>
      <c r="C331" s="81"/>
      <c r="D331" s="81"/>
      <c r="E331" s="81"/>
      <c r="F331" s="81"/>
      <c r="G331" s="81"/>
      <c r="H331" s="81"/>
      <c r="I331" s="81"/>
    </row>
    <row r="332" spans="1:9" ht="13" hidden="1">
      <c r="A332" s="81"/>
      <c r="B332" s="81"/>
      <c r="C332" s="81"/>
      <c r="D332" s="81"/>
      <c r="E332" s="81"/>
      <c r="F332" s="81"/>
      <c r="G332" s="81"/>
      <c r="H332" s="81"/>
      <c r="I332" s="81"/>
    </row>
    <row r="333" spans="1:9" ht="13" hidden="1">
      <c r="A333" s="81"/>
      <c r="B333" s="81"/>
      <c r="C333" s="81"/>
      <c r="D333" s="81"/>
      <c r="E333" s="81"/>
      <c r="F333" s="81"/>
      <c r="G333" s="81"/>
      <c r="H333" s="81"/>
      <c r="I333" s="81"/>
    </row>
    <row r="334" spans="1:9" ht="13" hidden="1">
      <c r="A334" s="81"/>
      <c r="B334" s="81"/>
      <c r="C334" s="81"/>
      <c r="D334" s="81"/>
      <c r="E334" s="81"/>
      <c r="F334" s="81"/>
      <c r="G334" s="81"/>
      <c r="H334" s="81"/>
      <c r="I334" s="81"/>
    </row>
    <row r="335" spans="1:9" ht="13" hidden="1">
      <c r="A335" s="81"/>
      <c r="B335" s="81"/>
      <c r="C335" s="81"/>
      <c r="D335" s="81"/>
      <c r="E335" s="81"/>
      <c r="F335" s="81"/>
      <c r="G335" s="81"/>
      <c r="H335" s="81"/>
      <c r="I335" s="81"/>
    </row>
    <row r="336" spans="1:9" ht="13" hidden="1">
      <c r="A336" s="81"/>
      <c r="B336" s="81"/>
      <c r="C336" s="81"/>
      <c r="D336" s="81"/>
      <c r="E336" s="81"/>
      <c r="F336" s="81"/>
      <c r="G336" s="81"/>
      <c r="H336" s="81"/>
      <c r="I336" s="81"/>
    </row>
    <row r="337" spans="1:9" ht="13" hidden="1">
      <c r="A337" s="81"/>
      <c r="B337" s="81"/>
      <c r="C337" s="81"/>
      <c r="D337" s="81"/>
      <c r="E337" s="81"/>
      <c r="F337" s="81"/>
      <c r="G337" s="81"/>
      <c r="H337" s="81"/>
      <c r="I337" s="81"/>
    </row>
    <row r="338" spans="1:9" ht="13" hidden="1">
      <c r="A338" s="81"/>
      <c r="B338" s="81"/>
      <c r="C338" s="81"/>
      <c r="D338" s="81"/>
      <c r="E338" s="81"/>
      <c r="F338" s="81"/>
      <c r="G338" s="81"/>
      <c r="H338" s="81"/>
      <c r="I338" s="81"/>
    </row>
    <row r="339" spans="1:9" ht="13" hidden="1">
      <c r="A339" s="81"/>
      <c r="B339" s="81"/>
      <c r="C339" s="81"/>
      <c r="D339" s="81"/>
      <c r="E339" s="81"/>
      <c r="F339" s="81"/>
      <c r="G339" s="81"/>
      <c r="H339" s="81"/>
      <c r="I339" s="81"/>
    </row>
    <row r="340" spans="1:9" ht="13" hidden="1">
      <c r="A340" s="81"/>
      <c r="B340" s="81"/>
      <c r="C340" s="81"/>
      <c r="D340" s="81"/>
      <c r="E340" s="81"/>
      <c r="F340" s="81"/>
      <c r="G340" s="81"/>
      <c r="H340" s="81"/>
      <c r="I340" s="81"/>
    </row>
    <row r="341" spans="1:9" ht="13" hidden="1">
      <c r="A341" s="81"/>
      <c r="B341" s="81"/>
      <c r="C341" s="81"/>
      <c r="D341" s="81"/>
      <c r="E341" s="81"/>
      <c r="F341" s="81"/>
      <c r="G341" s="81"/>
      <c r="H341" s="81"/>
      <c r="I341" s="81"/>
    </row>
    <row r="342" spans="1:9" ht="13" hidden="1">
      <c r="A342" s="81"/>
      <c r="B342" s="81"/>
      <c r="C342" s="81"/>
      <c r="D342" s="81"/>
      <c r="E342" s="81"/>
      <c r="F342" s="81"/>
      <c r="G342" s="81"/>
      <c r="H342" s="81"/>
      <c r="I342" s="81"/>
    </row>
    <row r="343" spans="1:9" ht="13" hidden="1">
      <c r="A343" s="81"/>
      <c r="B343" s="81"/>
      <c r="C343" s="81"/>
      <c r="D343" s="81"/>
      <c r="E343" s="81"/>
      <c r="F343" s="81"/>
      <c r="G343" s="81"/>
      <c r="H343" s="81"/>
      <c r="I343" s="81"/>
    </row>
    <row r="344" spans="1:9" ht="13" hidden="1">
      <c r="A344" s="81"/>
      <c r="B344" s="81"/>
      <c r="C344" s="81"/>
      <c r="D344" s="81"/>
      <c r="E344" s="81"/>
      <c r="F344" s="81"/>
      <c r="G344" s="81"/>
      <c r="H344" s="81"/>
      <c r="I344" s="81"/>
    </row>
    <row r="345" spans="1:9" ht="13" hidden="1">
      <c r="A345" s="81"/>
      <c r="B345" s="81"/>
      <c r="C345" s="81"/>
      <c r="D345" s="81"/>
      <c r="E345" s="81"/>
      <c r="F345" s="81"/>
      <c r="G345" s="81"/>
      <c r="H345" s="81"/>
      <c r="I345" s="81"/>
    </row>
    <row r="346" spans="1:9" ht="13" hidden="1">
      <c r="A346" s="81"/>
      <c r="B346" s="81"/>
      <c r="C346" s="81"/>
      <c r="D346" s="81"/>
      <c r="E346" s="81"/>
      <c r="F346" s="81"/>
      <c r="G346" s="81"/>
      <c r="H346" s="81"/>
      <c r="I346" s="81"/>
    </row>
    <row r="347" spans="1:9" ht="13" hidden="1">
      <c r="A347" s="81"/>
      <c r="B347" s="81"/>
      <c r="C347" s="81"/>
      <c r="D347" s="81"/>
      <c r="E347" s="81"/>
      <c r="F347" s="81"/>
      <c r="G347" s="81"/>
      <c r="H347" s="81"/>
      <c r="I347" s="81"/>
    </row>
    <row r="348" spans="1:9" ht="13" hidden="1">
      <c r="A348" s="81"/>
      <c r="B348" s="81"/>
      <c r="C348" s="81"/>
      <c r="D348" s="81"/>
      <c r="E348" s="81"/>
      <c r="F348" s="81"/>
      <c r="G348" s="81"/>
      <c r="H348" s="81"/>
      <c r="I348" s="81"/>
    </row>
    <row r="349" spans="1:9" ht="13" hidden="1">
      <c r="A349" s="81"/>
      <c r="B349" s="81"/>
      <c r="C349" s="81"/>
      <c r="D349" s="81"/>
      <c r="E349" s="81"/>
      <c r="F349" s="81"/>
      <c r="G349" s="81"/>
      <c r="H349" s="81"/>
      <c r="I349" s="81"/>
    </row>
    <row r="350" spans="1:9" ht="13" hidden="1">
      <c r="A350" s="81"/>
      <c r="B350" s="81"/>
      <c r="C350" s="81"/>
      <c r="D350" s="81"/>
      <c r="E350" s="81"/>
      <c r="F350" s="81"/>
      <c r="G350" s="81"/>
      <c r="H350" s="81"/>
      <c r="I350" s="81"/>
    </row>
    <row r="351" spans="1:9" ht="13" hidden="1">
      <c r="A351" s="81"/>
      <c r="B351" s="81"/>
      <c r="C351" s="81"/>
      <c r="D351" s="81"/>
      <c r="E351" s="81"/>
      <c r="F351" s="81"/>
      <c r="G351" s="81"/>
      <c r="H351" s="81"/>
      <c r="I351" s="81"/>
    </row>
    <row r="352" spans="1:9" ht="13" hidden="1">
      <c r="A352" s="81"/>
      <c r="B352" s="81"/>
      <c r="C352" s="81"/>
      <c r="D352" s="81"/>
      <c r="E352" s="81"/>
      <c r="F352" s="81"/>
      <c r="G352" s="81"/>
      <c r="H352" s="81"/>
      <c r="I352" s="81"/>
    </row>
    <row r="353" spans="1:9" ht="13" hidden="1">
      <c r="A353" s="81"/>
      <c r="B353" s="81"/>
      <c r="C353" s="81"/>
      <c r="D353" s="81"/>
      <c r="E353" s="81"/>
      <c r="F353" s="81"/>
      <c r="G353" s="81"/>
      <c r="H353" s="81"/>
      <c r="I353" s="81"/>
    </row>
    <row r="354" spans="1:9" ht="13" hidden="1">
      <c r="A354" s="81"/>
      <c r="B354" s="81"/>
      <c r="C354" s="81"/>
      <c r="D354" s="81"/>
      <c r="E354" s="81"/>
      <c r="F354" s="81"/>
      <c r="G354" s="81"/>
      <c r="H354" s="81"/>
      <c r="I354" s="81"/>
    </row>
    <row r="355" spans="1:9" ht="13" hidden="1">
      <c r="A355" s="81"/>
      <c r="B355" s="81"/>
      <c r="C355" s="81"/>
      <c r="D355" s="81"/>
      <c r="E355" s="81"/>
      <c r="F355" s="81"/>
      <c r="G355" s="81"/>
      <c r="H355" s="81"/>
      <c r="I355" s="81"/>
    </row>
    <row r="356" spans="1:9" ht="13" hidden="1">
      <c r="A356" s="81"/>
      <c r="B356" s="81"/>
      <c r="C356" s="81"/>
      <c r="D356" s="81"/>
      <c r="E356" s="81"/>
      <c r="F356" s="81"/>
      <c r="G356" s="81"/>
      <c r="H356" s="81"/>
      <c r="I356" s="81"/>
    </row>
    <row r="357" spans="1:9" ht="13" hidden="1">
      <c r="A357" s="81"/>
      <c r="B357" s="81"/>
      <c r="C357" s="81"/>
      <c r="D357" s="81"/>
      <c r="E357" s="81"/>
      <c r="F357" s="81"/>
      <c r="G357" s="81"/>
      <c r="H357" s="81"/>
      <c r="I357" s="81"/>
    </row>
    <row r="358" spans="1:9" ht="13" hidden="1">
      <c r="A358" s="81"/>
      <c r="B358" s="81"/>
      <c r="C358" s="81"/>
      <c r="D358" s="81"/>
      <c r="E358" s="81"/>
      <c r="F358" s="81"/>
      <c r="G358" s="81"/>
      <c r="H358" s="81"/>
      <c r="I358" s="81"/>
    </row>
    <row r="359" spans="1:9" ht="13" hidden="1">
      <c r="A359" s="81"/>
      <c r="B359" s="81"/>
      <c r="C359" s="81"/>
      <c r="D359" s="81"/>
      <c r="E359" s="81"/>
      <c r="F359" s="81"/>
      <c r="G359" s="81"/>
      <c r="H359" s="81"/>
      <c r="I359" s="81"/>
    </row>
    <row r="360" spans="1:9" ht="13" hidden="1">
      <c r="A360" s="81"/>
      <c r="B360" s="81"/>
      <c r="C360" s="81"/>
      <c r="D360" s="81"/>
      <c r="E360" s="81"/>
      <c r="F360" s="81"/>
      <c r="G360" s="81"/>
      <c r="H360" s="81"/>
      <c r="I360" s="81"/>
    </row>
    <row r="361" spans="1:9" ht="13" hidden="1">
      <c r="A361" s="81"/>
      <c r="B361" s="81"/>
      <c r="C361" s="81"/>
      <c r="D361" s="81"/>
      <c r="E361" s="81"/>
      <c r="F361" s="81"/>
      <c r="G361" s="81"/>
      <c r="H361" s="81"/>
      <c r="I361" s="81"/>
    </row>
    <row r="362" spans="1:9" ht="13" hidden="1">
      <c r="A362" s="81"/>
      <c r="B362" s="81"/>
      <c r="C362" s="81"/>
      <c r="D362" s="81"/>
      <c r="E362" s="81"/>
      <c r="F362" s="81"/>
      <c r="G362" s="81"/>
      <c r="H362" s="81"/>
      <c r="I362" s="81"/>
    </row>
    <row r="363" spans="1:9" ht="13" hidden="1">
      <c r="A363" s="81"/>
      <c r="B363" s="81"/>
      <c r="C363" s="81"/>
      <c r="D363" s="81"/>
      <c r="E363" s="81"/>
      <c r="F363" s="81"/>
      <c r="G363" s="81"/>
      <c r="H363" s="81"/>
      <c r="I363" s="81"/>
    </row>
    <row r="364" spans="1:9" ht="13" hidden="1">
      <c r="A364" s="81"/>
      <c r="B364" s="81"/>
      <c r="C364" s="81"/>
      <c r="D364" s="81"/>
      <c r="E364" s="81"/>
      <c r="F364" s="81"/>
      <c r="G364" s="81"/>
      <c r="H364" s="81"/>
      <c r="I364" s="81"/>
    </row>
    <row r="365" spans="1:9" ht="13" hidden="1">
      <c r="A365" s="81"/>
      <c r="B365" s="81"/>
      <c r="C365" s="81"/>
      <c r="D365" s="81"/>
      <c r="E365" s="81"/>
      <c r="F365" s="81"/>
      <c r="G365" s="81"/>
      <c r="H365" s="81"/>
      <c r="I365" s="81"/>
    </row>
    <row r="366" spans="1:9" ht="13" hidden="1">
      <c r="A366" s="81"/>
      <c r="B366" s="81"/>
      <c r="C366" s="81"/>
      <c r="D366" s="81"/>
      <c r="E366" s="81"/>
      <c r="F366" s="81"/>
      <c r="G366" s="81"/>
      <c r="H366" s="81"/>
      <c r="I366" s="81"/>
    </row>
    <row r="367" spans="1:9" ht="13" hidden="1">
      <c r="A367" s="81"/>
      <c r="B367" s="81"/>
      <c r="C367" s="81"/>
      <c r="D367" s="81"/>
      <c r="E367" s="81"/>
      <c r="F367" s="81"/>
      <c r="G367" s="81"/>
      <c r="H367" s="81"/>
      <c r="I367" s="81"/>
    </row>
    <row r="368" spans="1:9" ht="13" hidden="1">
      <c r="A368" s="81"/>
      <c r="B368" s="81"/>
      <c r="C368" s="81"/>
      <c r="D368" s="81"/>
      <c r="E368" s="81"/>
      <c r="F368" s="81"/>
      <c r="G368" s="81"/>
      <c r="H368" s="81"/>
      <c r="I368" s="81"/>
    </row>
    <row r="369" spans="1:9" ht="13" hidden="1">
      <c r="A369" s="81"/>
      <c r="B369" s="81"/>
      <c r="C369" s="81"/>
      <c r="D369" s="81"/>
      <c r="E369" s="81"/>
      <c r="F369" s="81"/>
      <c r="G369" s="81"/>
      <c r="H369" s="81"/>
      <c r="I369" s="81"/>
    </row>
    <row r="370" spans="1:9" ht="13" hidden="1">
      <c r="A370" s="81"/>
      <c r="B370" s="81"/>
      <c r="C370" s="81"/>
      <c r="D370" s="81"/>
      <c r="E370" s="81"/>
      <c r="F370" s="81"/>
      <c r="G370" s="81"/>
      <c r="H370" s="81"/>
      <c r="I370" s="81"/>
    </row>
    <row r="371" spans="1:9" ht="13" hidden="1">
      <c r="A371" s="81"/>
      <c r="B371" s="81"/>
      <c r="C371" s="81"/>
      <c r="D371" s="81"/>
      <c r="E371" s="81"/>
      <c r="F371" s="81"/>
      <c r="G371" s="81"/>
      <c r="H371" s="81"/>
      <c r="I371" s="81"/>
    </row>
    <row r="372" spans="1:9" ht="13" hidden="1">
      <c r="A372" s="81"/>
      <c r="B372" s="81"/>
      <c r="C372" s="81"/>
      <c r="D372" s="81"/>
      <c r="E372" s="81"/>
      <c r="F372" s="81"/>
      <c r="G372" s="81"/>
      <c r="H372" s="81"/>
      <c r="I372" s="81"/>
    </row>
    <row r="373" spans="1:9" ht="13" hidden="1">
      <c r="A373" s="81"/>
      <c r="B373" s="81"/>
      <c r="C373" s="81"/>
      <c r="D373" s="81"/>
      <c r="E373" s="81"/>
      <c r="F373" s="81"/>
      <c r="G373" s="81"/>
      <c r="H373" s="81"/>
      <c r="I373" s="81"/>
    </row>
    <row r="374" spans="1:9" ht="13" hidden="1">
      <c r="A374" s="81"/>
      <c r="B374" s="81"/>
      <c r="C374" s="81"/>
      <c r="D374" s="81"/>
      <c r="E374" s="81"/>
      <c r="F374" s="81"/>
      <c r="G374" s="81"/>
      <c r="H374" s="81"/>
      <c r="I374" s="81"/>
    </row>
    <row r="375" spans="1:9" ht="13" hidden="1">
      <c r="A375" s="81"/>
      <c r="B375" s="81"/>
      <c r="C375" s="81"/>
      <c r="D375" s="81"/>
      <c r="E375" s="81"/>
      <c r="F375" s="81"/>
      <c r="G375" s="81"/>
      <c r="H375" s="81"/>
      <c r="I375" s="81"/>
    </row>
    <row r="376" spans="1:9" ht="13" hidden="1">
      <c r="A376" s="81"/>
      <c r="B376" s="81"/>
      <c r="C376" s="81"/>
      <c r="D376" s="81"/>
      <c r="E376" s="81"/>
      <c r="F376" s="81"/>
      <c r="G376" s="81"/>
      <c r="H376" s="81"/>
      <c r="I376" s="81"/>
    </row>
    <row r="377" spans="1:9" ht="13" hidden="1">
      <c r="A377" s="81"/>
      <c r="B377" s="81"/>
      <c r="C377" s="81"/>
      <c r="D377" s="81"/>
      <c r="E377" s="81"/>
      <c r="F377" s="81"/>
      <c r="G377" s="81"/>
      <c r="H377" s="81"/>
      <c r="I377" s="81"/>
    </row>
    <row r="378" spans="1:9" ht="13" hidden="1">
      <c r="A378" s="81"/>
      <c r="B378" s="81"/>
      <c r="C378" s="81"/>
      <c r="D378" s="81"/>
      <c r="E378" s="81"/>
      <c r="F378" s="81"/>
      <c r="G378" s="81"/>
      <c r="H378" s="81"/>
      <c r="I378" s="81"/>
    </row>
    <row r="379" spans="1:9" ht="13" hidden="1">
      <c r="A379" s="81"/>
      <c r="B379" s="81"/>
      <c r="C379" s="81"/>
      <c r="D379" s="81"/>
      <c r="E379" s="81"/>
      <c r="F379" s="81"/>
      <c r="G379" s="81"/>
      <c r="H379" s="81"/>
      <c r="I379" s="81"/>
    </row>
    <row r="380" spans="1:9" ht="13" hidden="1">
      <c r="A380" s="81"/>
      <c r="B380" s="81"/>
      <c r="C380" s="81"/>
      <c r="D380" s="81"/>
      <c r="E380" s="81"/>
      <c r="F380" s="81"/>
      <c r="G380" s="81"/>
      <c r="H380" s="81"/>
      <c r="I380" s="81"/>
    </row>
    <row r="381" spans="1:9" ht="13" hidden="1">
      <c r="A381" s="81"/>
      <c r="B381" s="81"/>
      <c r="C381" s="81"/>
      <c r="D381" s="81"/>
      <c r="E381" s="81"/>
      <c r="F381" s="81"/>
      <c r="G381" s="81"/>
      <c r="H381" s="81"/>
      <c r="I381" s="81"/>
    </row>
    <row r="382" spans="1:9" ht="13" hidden="1">
      <c r="A382" s="81"/>
      <c r="B382" s="81"/>
      <c r="C382" s="81"/>
      <c r="D382" s="81"/>
      <c r="E382" s="81"/>
      <c r="F382" s="81"/>
      <c r="G382" s="81"/>
      <c r="H382" s="81"/>
      <c r="I382" s="81"/>
    </row>
    <row r="383" spans="1:9" ht="13" hidden="1">
      <c r="A383" s="81"/>
      <c r="B383" s="81"/>
      <c r="C383" s="81"/>
      <c r="D383" s="81"/>
      <c r="E383" s="81"/>
      <c r="F383" s="81"/>
      <c r="G383" s="81"/>
      <c r="H383" s="81"/>
      <c r="I383" s="81"/>
    </row>
    <row r="384" spans="1:9" ht="13" hidden="1">
      <c r="A384" s="81"/>
      <c r="B384" s="81"/>
      <c r="C384" s="81"/>
      <c r="D384" s="81"/>
      <c r="E384" s="81"/>
      <c r="F384" s="81"/>
      <c r="G384" s="81"/>
      <c r="H384" s="81"/>
      <c r="I384" s="81"/>
    </row>
    <row r="385" spans="1:9" ht="13" hidden="1">
      <c r="A385" s="81"/>
      <c r="B385" s="81"/>
      <c r="C385" s="81"/>
      <c r="D385" s="81"/>
      <c r="E385" s="81"/>
      <c r="F385" s="81"/>
      <c r="G385" s="81"/>
      <c r="H385" s="81"/>
      <c r="I385" s="81"/>
    </row>
    <row r="386" spans="1:9" ht="13" hidden="1">
      <c r="A386" s="81"/>
      <c r="B386" s="81"/>
      <c r="C386" s="81"/>
      <c r="D386" s="81"/>
      <c r="E386" s="81"/>
      <c r="F386" s="81"/>
      <c r="G386" s="81"/>
      <c r="H386" s="81"/>
      <c r="I386" s="81"/>
    </row>
    <row r="387" spans="1:9" ht="13" hidden="1">
      <c r="A387" s="81"/>
      <c r="B387" s="81"/>
      <c r="C387" s="81"/>
      <c r="D387" s="81"/>
      <c r="E387" s="81"/>
      <c r="F387" s="81"/>
      <c r="G387" s="81"/>
      <c r="H387" s="81"/>
      <c r="I387" s="81"/>
    </row>
    <row r="388" spans="1:9" ht="13" hidden="1">
      <c r="A388" s="81"/>
      <c r="B388" s="81"/>
      <c r="C388" s="81"/>
      <c r="D388" s="81"/>
      <c r="E388" s="81"/>
      <c r="F388" s="81"/>
      <c r="G388" s="81"/>
      <c r="H388" s="81"/>
      <c r="I388" s="81"/>
    </row>
    <row r="389" spans="1:9" ht="13" hidden="1">
      <c r="A389" s="81"/>
      <c r="B389" s="81"/>
      <c r="C389" s="81"/>
      <c r="D389" s="81"/>
      <c r="E389" s="81"/>
      <c r="F389" s="81"/>
      <c r="G389" s="81"/>
      <c r="H389" s="81"/>
      <c r="I389" s="81"/>
    </row>
    <row r="390" spans="1:9" ht="13" hidden="1">
      <c r="A390" s="81"/>
      <c r="B390" s="81"/>
      <c r="C390" s="81"/>
      <c r="D390" s="81"/>
      <c r="E390" s="81"/>
      <c r="F390" s="81"/>
      <c r="G390" s="81"/>
      <c r="H390" s="81"/>
      <c r="I390" s="81"/>
    </row>
    <row r="391" spans="1:9" ht="13" hidden="1">
      <c r="A391" s="81"/>
      <c r="B391" s="81"/>
      <c r="C391" s="81"/>
      <c r="D391" s="81"/>
      <c r="E391" s="81"/>
      <c r="F391" s="81"/>
      <c r="G391" s="81"/>
      <c r="H391" s="81"/>
      <c r="I391" s="81"/>
    </row>
    <row r="392" spans="1:9" ht="13" hidden="1">
      <c r="A392" s="81"/>
      <c r="B392" s="81"/>
      <c r="C392" s="81"/>
      <c r="D392" s="81"/>
      <c r="E392" s="81"/>
      <c r="F392" s="81"/>
      <c r="G392" s="81"/>
      <c r="H392" s="81"/>
      <c r="I392" s="81"/>
    </row>
    <row r="393" spans="1:9" ht="13" hidden="1">
      <c r="A393" s="81"/>
      <c r="B393" s="81"/>
      <c r="C393" s="81"/>
      <c r="D393" s="81"/>
      <c r="E393" s="81"/>
      <c r="F393" s="81"/>
      <c r="G393" s="81"/>
      <c r="H393" s="81"/>
      <c r="I393" s="81"/>
    </row>
    <row r="394" spans="1:9" ht="13" hidden="1">
      <c r="A394" s="81"/>
      <c r="B394" s="81"/>
      <c r="C394" s="81"/>
      <c r="D394" s="81"/>
      <c r="E394" s="81"/>
      <c r="F394" s="81"/>
      <c r="G394" s="81"/>
      <c r="H394" s="81"/>
      <c r="I394" s="81"/>
    </row>
    <row r="395" spans="1:9" ht="13" hidden="1">
      <c r="A395" s="81"/>
      <c r="B395" s="81"/>
      <c r="C395" s="81"/>
      <c r="D395" s="81"/>
      <c r="E395" s="81"/>
      <c r="F395" s="81"/>
      <c r="G395" s="81"/>
      <c r="H395" s="81"/>
      <c r="I395" s="81"/>
    </row>
    <row r="396" spans="1:9" ht="13" hidden="1">
      <c r="A396" s="81"/>
      <c r="B396" s="81"/>
      <c r="C396" s="81"/>
      <c r="D396" s="81"/>
      <c r="E396" s="81"/>
      <c r="F396" s="81"/>
      <c r="G396" s="81"/>
      <c r="H396" s="81"/>
      <c r="I396" s="81"/>
    </row>
    <row r="397" spans="1:9" ht="13" hidden="1">
      <c r="A397" s="81"/>
      <c r="B397" s="81"/>
      <c r="C397" s="81"/>
      <c r="D397" s="81"/>
      <c r="E397" s="81"/>
      <c r="F397" s="81"/>
      <c r="G397" s="81"/>
      <c r="H397" s="81"/>
      <c r="I397" s="81"/>
    </row>
    <row r="398" spans="1:9" ht="13" hidden="1">
      <c r="A398" s="81"/>
      <c r="B398" s="81"/>
      <c r="C398" s="81"/>
      <c r="D398" s="81"/>
      <c r="E398" s="81"/>
      <c r="F398" s="81"/>
      <c r="G398" s="81"/>
      <c r="H398" s="81"/>
      <c r="I398" s="81"/>
    </row>
    <row r="399" spans="1:9" ht="13" hidden="1">
      <c r="A399" s="81"/>
      <c r="B399" s="81"/>
      <c r="C399" s="81"/>
      <c r="D399" s="81"/>
      <c r="E399" s="81"/>
      <c r="F399" s="81"/>
      <c r="G399" s="81"/>
      <c r="H399" s="81"/>
      <c r="I399" s="81"/>
    </row>
    <row r="400" spans="1:9" ht="13" hidden="1">
      <c r="A400" s="81"/>
      <c r="B400" s="81"/>
      <c r="C400" s="81"/>
      <c r="D400" s="81"/>
      <c r="E400" s="81"/>
      <c r="F400" s="81"/>
      <c r="G400" s="81"/>
      <c r="H400" s="81"/>
      <c r="I400" s="81"/>
    </row>
    <row r="401" spans="1:9" ht="13" hidden="1">
      <c r="A401" s="81"/>
      <c r="B401" s="81"/>
      <c r="C401" s="81"/>
      <c r="D401" s="81"/>
      <c r="E401" s="81"/>
      <c r="F401" s="81"/>
      <c r="G401" s="81"/>
      <c r="H401" s="81"/>
      <c r="I401" s="81"/>
    </row>
    <row r="402" spans="1:9" ht="13" hidden="1">
      <c r="A402" s="81"/>
      <c r="B402" s="81"/>
      <c r="C402" s="81"/>
      <c r="D402" s="81"/>
      <c r="E402" s="81"/>
      <c r="F402" s="81"/>
      <c r="G402" s="81"/>
      <c r="H402" s="81"/>
      <c r="I402" s="81"/>
    </row>
    <row r="403" spans="1:9" ht="13" hidden="1">
      <c r="A403" s="81"/>
      <c r="B403" s="81"/>
      <c r="C403" s="81"/>
      <c r="D403" s="81"/>
      <c r="E403" s="81"/>
      <c r="F403" s="81"/>
      <c r="G403" s="81"/>
      <c r="H403" s="81"/>
      <c r="I403" s="81"/>
    </row>
    <row r="404" spans="1:9" ht="13" hidden="1">
      <c r="A404" s="81"/>
      <c r="B404" s="81"/>
      <c r="C404" s="81"/>
      <c r="D404" s="81"/>
      <c r="E404" s="81"/>
      <c r="F404" s="81"/>
      <c r="G404" s="81"/>
      <c r="H404" s="81"/>
      <c r="I404" s="81"/>
    </row>
    <row r="405" spans="1:9" ht="13" hidden="1">
      <c r="A405" s="81"/>
      <c r="B405" s="81"/>
      <c r="C405" s="81"/>
      <c r="D405" s="81"/>
      <c r="E405" s="81"/>
      <c r="F405" s="81"/>
      <c r="G405" s="81"/>
      <c r="H405" s="81"/>
      <c r="I405" s="81"/>
    </row>
    <row r="406" spans="1:9" ht="13" hidden="1">
      <c r="A406" s="81"/>
      <c r="B406" s="81"/>
      <c r="C406" s="81"/>
      <c r="D406" s="81"/>
      <c r="E406" s="81"/>
      <c r="F406" s="81"/>
      <c r="G406" s="81"/>
      <c r="H406" s="81"/>
      <c r="I406" s="81"/>
    </row>
    <row r="407" spans="1:9" ht="13" hidden="1">
      <c r="A407" s="81"/>
      <c r="B407" s="81"/>
      <c r="C407" s="81"/>
      <c r="D407" s="81"/>
      <c r="E407" s="81"/>
      <c r="F407" s="81"/>
      <c r="G407" s="81"/>
      <c r="H407" s="81"/>
      <c r="I407" s="81"/>
    </row>
    <row r="408" spans="1:9" ht="13" hidden="1">
      <c r="A408" s="81"/>
      <c r="B408" s="81"/>
      <c r="C408" s="81"/>
      <c r="D408" s="81"/>
      <c r="E408" s="81"/>
      <c r="F408" s="81"/>
      <c r="G408" s="81"/>
      <c r="H408" s="81"/>
      <c r="I408" s="81"/>
    </row>
    <row r="409" spans="1:9" ht="13" hidden="1">
      <c r="A409" s="81"/>
      <c r="B409" s="81"/>
      <c r="C409" s="81"/>
      <c r="D409" s="81"/>
      <c r="E409" s="81"/>
      <c r="F409" s="81"/>
      <c r="G409" s="81"/>
      <c r="H409" s="81"/>
      <c r="I409" s="81"/>
    </row>
    <row r="410" spans="1:9" ht="13" hidden="1">
      <c r="A410" s="81"/>
      <c r="B410" s="81"/>
      <c r="C410" s="81"/>
      <c r="D410" s="81"/>
      <c r="E410" s="81"/>
      <c r="F410" s="81"/>
      <c r="G410" s="81"/>
      <c r="H410" s="81"/>
      <c r="I410" s="81"/>
    </row>
    <row r="411" spans="1:9" ht="13" hidden="1">
      <c r="A411" s="81"/>
      <c r="B411" s="81"/>
      <c r="C411" s="81"/>
      <c r="D411" s="81"/>
      <c r="E411" s="81"/>
      <c r="F411" s="81"/>
      <c r="G411" s="81"/>
      <c r="H411" s="81"/>
      <c r="I411" s="81"/>
    </row>
    <row r="412" spans="1:9" ht="13" hidden="1">
      <c r="A412" s="81"/>
      <c r="B412" s="81"/>
      <c r="C412" s="81"/>
      <c r="D412" s="81"/>
      <c r="E412" s="81"/>
      <c r="F412" s="81"/>
      <c r="G412" s="81"/>
      <c r="H412" s="81"/>
      <c r="I412" s="81"/>
    </row>
    <row r="413" spans="1:9" ht="13" hidden="1">
      <c r="A413" s="81"/>
      <c r="B413" s="81"/>
      <c r="C413" s="81"/>
      <c r="D413" s="81"/>
      <c r="E413" s="81"/>
      <c r="F413" s="81"/>
      <c r="G413" s="81"/>
      <c r="H413" s="81"/>
      <c r="I413" s="81"/>
    </row>
    <row r="414" spans="1:9" ht="13" hidden="1">
      <c r="A414" s="81"/>
      <c r="B414" s="81"/>
      <c r="C414" s="81"/>
      <c r="D414" s="81"/>
      <c r="E414" s="81"/>
      <c r="F414" s="81"/>
      <c r="G414" s="81"/>
      <c r="H414" s="81"/>
      <c r="I414" s="81"/>
    </row>
    <row r="415" spans="1:9" ht="13" hidden="1">
      <c r="A415" s="81"/>
      <c r="B415" s="81"/>
      <c r="C415" s="81"/>
      <c r="D415" s="81"/>
      <c r="E415" s="81"/>
      <c r="F415" s="81"/>
      <c r="G415" s="81"/>
      <c r="H415" s="81"/>
      <c r="I415" s="81"/>
    </row>
    <row r="416" spans="1:9" ht="13" hidden="1">
      <c r="A416" s="81"/>
      <c r="B416" s="81"/>
      <c r="C416" s="81"/>
      <c r="D416" s="81"/>
      <c r="E416" s="81"/>
      <c r="F416" s="81"/>
      <c r="G416" s="81"/>
      <c r="H416" s="81"/>
      <c r="I416" s="81"/>
    </row>
    <row r="417" spans="1:9" ht="13" hidden="1">
      <c r="A417" s="81"/>
      <c r="B417" s="81"/>
      <c r="C417" s="81"/>
      <c r="D417" s="81"/>
      <c r="E417" s="81"/>
      <c r="F417" s="81"/>
      <c r="G417" s="81"/>
      <c r="H417" s="81"/>
      <c r="I417" s="81"/>
    </row>
    <row r="418" spans="1:9" ht="13" hidden="1">
      <c r="A418" s="81"/>
      <c r="B418" s="81"/>
      <c r="C418" s="81"/>
      <c r="D418" s="81"/>
      <c r="E418" s="81"/>
      <c r="F418" s="81"/>
      <c r="G418" s="81"/>
      <c r="H418" s="81"/>
      <c r="I418" s="81"/>
    </row>
    <row r="419" spans="1:9" ht="13" hidden="1">
      <c r="A419" s="81"/>
      <c r="B419" s="81"/>
      <c r="C419" s="81"/>
      <c r="D419" s="81"/>
      <c r="E419" s="81"/>
      <c r="F419" s="81"/>
      <c r="G419" s="81"/>
      <c r="H419" s="81"/>
      <c r="I419" s="81"/>
    </row>
    <row r="420" spans="1:9" ht="13" hidden="1">
      <c r="A420" s="81"/>
      <c r="B420" s="81"/>
      <c r="C420" s="81"/>
      <c r="D420" s="81"/>
      <c r="E420" s="81"/>
      <c r="F420" s="81"/>
      <c r="G420" s="81"/>
      <c r="H420" s="81"/>
      <c r="I420" s="81"/>
    </row>
    <row r="421" spans="1:9" ht="13" hidden="1">
      <c r="A421" s="81"/>
      <c r="B421" s="81"/>
      <c r="C421" s="81"/>
      <c r="D421" s="81"/>
      <c r="E421" s="81"/>
      <c r="F421" s="81"/>
      <c r="G421" s="81"/>
      <c r="H421" s="81"/>
      <c r="I421" s="81"/>
    </row>
    <row r="422" spans="1:9" ht="13" hidden="1">
      <c r="A422" s="81"/>
      <c r="B422" s="81"/>
      <c r="C422" s="81"/>
      <c r="D422" s="81"/>
      <c r="E422" s="81"/>
      <c r="F422" s="81"/>
      <c r="G422" s="81"/>
      <c r="H422" s="81"/>
      <c r="I422" s="81"/>
    </row>
    <row r="423" spans="1:9" ht="13" hidden="1">
      <c r="A423" s="81"/>
      <c r="B423" s="81"/>
      <c r="C423" s="81"/>
      <c r="D423" s="81"/>
      <c r="E423" s="81"/>
      <c r="F423" s="81"/>
      <c r="G423" s="81"/>
      <c r="H423" s="81"/>
      <c r="I423" s="81"/>
    </row>
    <row r="424" spans="1:9" ht="13" hidden="1">
      <c r="A424" s="81"/>
      <c r="B424" s="81"/>
      <c r="C424" s="81"/>
      <c r="D424" s="81"/>
      <c r="E424" s="81"/>
      <c r="F424" s="81"/>
      <c r="G424" s="81"/>
      <c r="H424" s="81"/>
      <c r="I424" s="81"/>
    </row>
    <row r="425" spans="1:9" ht="13" hidden="1">
      <c r="A425" s="81"/>
      <c r="B425" s="81"/>
      <c r="C425" s="81"/>
      <c r="D425" s="81"/>
      <c r="E425" s="81"/>
      <c r="F425" s="81"/>
      <c r="G425" s="81"/>
      <c r="H425" s="81"/>
      <c r="I425" s="81"/>
    </row>
    <row r="426" spans="1:9" ht="13" hidden="1">
      <c r="A426" s="81"/>
      <c r="B426" s="81"/>
      <c r="C426" s="81"/>
      <c r="D426" s="81"/>
      <c r="E426" s="81"/>
      <c r="F426" s="81"/>
      <c r="G426" s="81"/>
      <c r="H426" s="81"/>
      <c r="I426" s="81"/>
    </row>
    <row r="427" spans="1:9" ht="13" hidden="1">
      <c r="A427" s="81"/>
      <c r="B427" s="81"/>
      <c r="C427" s="81"/>
      <c r="D427" s="81"/>
      <c r="E427" s="81"/>
      <c r="F427" s="81"/>
      <c r="G427" s="81"/>
      <c r="H427" s="81"/>
      <c r="I427" s="81"/>
    </row>
    <row r="428" spans="1:9" ht="13" hidden="1">
      <c r="A428" s="81"/>
      <c r="B428" s="81"/>
      <c r="C428" s="81"/>
      <c r="D428" s="81"/>
      <c r="E428" s="81"/>
      <c r="F428" s="81"/>
      <c r="G428" s="81"/>
      <c r="H428" s="81"/>
      <c r="I428" s="81"/>
    </row>
    <row r="429" spans="1:9" ht="13" hidden="1">
      <c r="A429" s="81"/>
      <c r="B429" s="81"/>
      <c r="C429" s="81"/>
      <c r="D429" s="81"/>
      <c r="E429" s="81"/>
      <c r="F429" s="81"/>
      <c r="G429" s="81"/>
      <c r="H429" s="81"/>
      <c r="I429" s="81"/>
    </row>
    <row r="430" spans="1:9" ht="13" hidden="1">
      <c r="A430" s="81"/>
      <c r="B430" s="81"/>
      <c r="C430" s="81"/>
      <c r="D430" s="81"/>
      <c r="E430" s="81"/>
      <c r="F430" s="81"/>
      <c r="G430" s="81"/>
      <c r="H430" s="81"/>
      <c r="I430" s="81"/>
    </row>
    <row r="431" spans="1:9" ht="13" hidden="1">
      <c r="A431" s="81"/>
      <c r="B431" s="81"/>
      <c r="C431" s="81"/>
      <c r="D431" s="81"/>
      <c r="E431" s="81"/>
      <c r="F431" s="81"/>
      <c r="G431" s="81"/>
      <c r="H431" s="81"/>
      <c r="I431" s="81"/>
    </row>
    <row r="432" spans="1:9" ht="13" hidden="1">
      <c r="A432" s="81"/>
      <c r="B432" s="81"/>
      <c r="C432" s="81"/>
      <c r="D432" s="81"/>
      <c r="E432" s="81"/>
      <c r="F432" s="81"/>
      <c r="G432" s="81"/>
      <c r="H432" s="81"/>
      <c r="I432" s="81"/>
    </row>
    <row r="433" spans="1:9" ht="13" hidden="1">
      <c r="A433" s="81"/>
      <c r="B433" s="81"/>
      <c r="C433" s="81"/>
      <c r="D433" s="81"/>
      <c r="E433" s="81"/>
      <c r="F433" s="81"/>
      <c r="G433" s="81"/>
      <c r="H433" s="81"/>
      <c r="I433" s="81"/>
    </row>
    <row r="434" spans="1:9" ht="13" hidden="1">
      <c r="A434" s="81"/>
      <c r="B434" s="81"/>
      <c r="C434" s="81"/>
      <c r="D434" s="81"/>
      <c r="E434" s="81"/>
      <c r="F434" s="81"/>
      <c r="G434" s="81"/>
      <c r="H434" s="81"/>
      <c r="I434" s="81"/>
    </row>
    <row r="435" spans="1:9" ht="13" hidden="1">
      <c r="A435" s="81"/>
      <c r="B435" s="81"/>
      <c r="C435" s="81"/>
      <c r="D435" s="81"/>
      <c r="E435" s="81"/>
      <c r="F435" s="81"/>
      <c r="G435" s="81"/>
      <c r="H435" s="81"/>
      <c r="I435" s="81"/>
    </row>
    <row r="436" spans="1:9" ht="13" hidden="1">
      <c r="A436" s="81"/>
      <c r="B436" s="81"/>
      <c r="C436" s="81"/>
      <c r="D436" s="81"/>
      <c r="E436" s="81"/>
      <c r="F436" s="81"/>
      <c r="G436" s="81"/>
      <c r="H436" s="81"/>
      <c r="I436" s="81"/>
    </row>
    <row r="437" spans="1:9" ht="13" hidden="1">
      <c r="A437" s="81"/>
      <c r="B437" s="81"/>
      <c r="C437" s="81"/>
      <c r="D437" s="81"/>
      <c r="E437" s="81"/>
      <c r="F437" s="81"/>
      <c r="G437" s="81"/>
      <c r="H437" s="81"/>
      <c r="I437" s="81"/>
    </row>
    <row r="438" spans="1:9" ht="13" hidden="1">
      <c r="A438" s="81"/>
      <c r="B438" s="81"/>
      <c r="C438" s="81"/>
      <c r="D438" s="81"/>
      <c r="E438" s="81"/>
      <c r="F438" s="81"/>
      <c r="G438" s="81"/>
      <c r="H438" s="81"/>
      <c r="I438" s="81"/>
    </row>
    <row r="439" spans="1:9" ht="13" hidden="1">
      <c r="A439" s="81"/>
      <c r="B439" s="81"/>
      <c r="C439" s="81"/>
      <c r="D439" s="81"/>
      <c r="E439" s="81"/>
      <c r="F439" s="81"/>
      <c r="G439" s="81"/>
      <c r="H439" s="81"/>
      <c r="I439" s="81"/>
    </row>
    <row r="440" spans="1:9" ht="13" hidden="1">
      <c r="A440" s="81"/>
      <c r="B440" s="81"/>
      <c r="C440" s="81"/>
      <c r="D440" s="81"/>
      <c r="E440" s="81"/>
      <c r="F440" s="81"/>
      <c r="G440" s="81"/>
      <c r="H440" s="81"/>
      <c r="I440" s="81"/>
    </row>
    <row r="441" spans="1:9" ht="13" hidden="1">
      <c r="A441" s="81"/>
      <c r="B441" s="81"/>
      <c r="C441" s="81"/>
      <c r="D441" s="81"/>
      <c r="E441" s="81"/>
      <c r="F441" s="81"/>
      <c r="G441" s="81"/>
      <c r="H441" s="81"/>
      <c r="I441" s="81"/>
    </row>
    <row r="442" spans="1:9" ht="13" hidden="1">
      <c r="A442" s="81"/>
      <c r="B442" s="81"/>
      <c r="C442" s="81"/>
      <c r="D442" s="81"/>
      <c r="E442" s="81"/>
      <c r="F442" s="81"/>
      <c r="G442" s="81"/>
      <c r="H442" s="81"/>
      <c r="I442" s="81"/>
    </row>
    <row r="443" spans="1:9" ht="13" hidden="1">
      <c r="A443" s="81"/>
      <c r="B443" s="81"/>
      <c r="C443" s="81"/>
      <c r="D443" s="81"/>
      <c r="E443" s="81"/>
      <c r="F443" s="81"/>
      <c r="G443" s="81"/>
      <c r="H443" s="81"/>
      <c r="I443" s="81"/>
    </row>
    <row r="444" spans="1:9" ht="13" hidden="1">
      <c r="A444" s="81"/>
      <c r="B444" s="81"/>
      <c r="C444" s="81"/>
      <c r="D444" s="81"/>
      <c r="E444" s="81"/>
      <c r="F444" s="81"/>
      <c r="G444" s="81"/>
      <c r="H444" s="81"/>
      <c r="I444" s="81"/>
    </row>
    <row r="445" spans="1:9" ht="13" hidden="1">
      <c r="A445" s="81"/>
      <c r="B445" s="81"/>
      <c r="C445" s="81"/>
      <c r="D445" s="81"/>
      <c r="E445" s="81"/>
      <c r="F445" s="81"/>
      <c r="G445" s="81"/>
      <c r="H445" s="81"/>
      <c r="I445" s="81"/>
    </row>
    <row r="446" spans="1:9" ht="13" hidden="1">
      <c r="A446" s="81"/>
      <c r="B446" s="81"/>
      <c r="C446" s="81"/>
      <c r="D446" s="81"/>
      <c r="E446" s="81"/>
      <c r="F446" s="81"/>
      <c r="G446" s="81"/>
      <c r="H446" s="81"/>
      <c r="I446" s="81"/>
    </row>
    <row r="447" spans="1:9" ht="13" hidden="1">
      <c r="A447" s="81"/>
      <c r="B447" s="81"/>
      <c r="C447" s="81"/>
      <c r="D447" s="81"/>
      <c r="E447" s="81"/>
      <c r="F447" s="81"/>
      <c r="G447" s="81"/>
      <c r="H447" s="81"/>
      <c r="I447" s="81"/>
    </row>
    <row r="448" spans="1:9" ht="13" hidden="1">
      <c r="A448" s="81"/>
      <c r="B448" s="81"/>
      <c r="C448" s="81"/>
      <c r="D448" s="81"/>
      <c r="E448" s="81"/>
      <c r="F448" s="81"/>
      <c r="G448" s="81"/>
      <c r="H448" s="81"/>
      <c r="I448" s="81"/>
    </row>
    <row r="449" spans="1:9" ht="13" hidden="1">
      <c r="A449" s="81"/>
      <c r="B449" s="81"/>
      <c r="C449" s="81"/>
      <c r="D449" s="81"/>
      <c r="E449" s="81"/>
      <c r="F449" s="81"/>
      <c r="G449" s="81"/>
      <c r="H449" s="81"/>
      <c r="I449" s="81"/>
    </row>
    <row r="450" spans="1:9" ht="13" hidden="1">
      <c r="A450" s="81"/>
      <c r="B450" s="81"/>
      <c r="C450" s="81"/>
      <c r="D450" s="81"/>
      <c r="E450" s="81"/>
      <c r="F450" s="81"/>
      <c r="G450" s="81"/>
      <c r="H450" s="81"/>
      <c r="I450" s="81"/>
    </row>
    <row r="451" spans="1:9" ht="13" hidden="1">
      <c r="A451" s="81"/>
      <c r="B451" s="81"/>
      <c r="C451" s="81"/>
      <c r="D451" s="81"/>
      <c r="E451" s="81"/>
      <c r="F451" s="81"/>
      <c r="G451" s="81"/>
      <c r="H451" s="81"/>
      <c r="I451" s="81"/>
    </row>
    <row r="452" spans="1:9" ht="13" hidden="1">
      <c r="A452" s="81"/>
      <c r="B452" s="81"/>
      <c r="C452" s="81"/>
      <c r="D452" s="81"/>
      <c r="E452" s="81"/>
      <c r="F452" s="81"/>
      <c r="G452" s="81"/>
      <c r="H452" s="81"/>
      <c r="I452" s="81"/>
    </row>
    <row r="453" spans="1:9" ht="13" hidden="1">
      <c r="A453" s="81"/>
      <c r="B453" s="81"/>
      <c r="C453" s="81"/>
      <c r="D453" s="81"/>
      <c r="E453" s="81"/>
      <c r="F453" s="81"/>
      <c r="G453" s="81"/>
      <c r="H453" s="81"/>
      <c r="I453" s="81"/>
    </row>
    <row r="454" spans="1:9" ht="13" hidden="1">
      <c r="A454" s="81"/>
      <c r="B454" s="81"/>
      <c r="C454" s="81"/>
      <c r="D454" s="81"/>
      <c r="E454" s="81"/>
      <c r="F454" s="81"/>
      <c r="G454" s="81"/>
      <c r="H454" s="81"/>
      <c r="I454" s="81"/>
    </row>
    <row r="455" spans="1:9" ht="13" hidden="1">
      <c r="A455" s="81"/>
      <c r="B455" s="81"/>
      <c r="C455" s="81"/>
      <c r="D455" s="81"/>
      <c r="E455" s="81"/>
      <c r="F455" s="81"/>
      <c r="G455" s="81"/>
      <c r="H455" s="81"/>
      <c r="I455" s="81"/>
    </row>
    <row r="456" spans="1:9" ht="13" hidden="1">
      <c r="A456" s="81"/>
      <c r="B456" s="81"/>
      <c r="C456" s="81"/>
      <c r="D456" s="81"/>
      <c r="E456" s="81"/>
      <c r="F456" s="81"/>
      <c r="G456" s="81"/>
      <c r="H456" s="81"/>
      <c r="I456" s="81"/>
    </row>
    <row r="457" spans="1:9" ht="13" hidden="1">
      <c r="A457" s="81"/>
      <c r="B457" s="81"/>
      <c r="C457" s="81"/>
      <c r="D457" s="81"/>
      <c r="E457" s="81"/>
      <c r="F457" s="81"/>
      <c r="G457" s="81"/>
      <c r="H457" s="81"/>
      <c r="I457" s="81"/>
    </row>
    <row r="458" spans="1:9" ht="13" hidden="1">
      <c r="A458" s="81"/>
      <c r="B458" s="81"/>
      <c r="C458" s="81"/>
      <c r="D458" s="81"/>
      <c r="E458" s="81"/>
      <c r="F458" s="81"/>
      <c r="G458" s="81"/>
      <c r="H458" s="81"/>
      <c r="I458" s="81"/>
    </row>
    <row r="459" spans="1:9" ht="13" hidden="1">
      <c r="A459" s="81"/>
      <c r="B459" s="81"/>
      <c r="C459" s="81"/>
      <c r="D459" s="81"/>
      <c r="E459" s="81"/>
      <c r="F459" s="81"/>
      <c r="G459" s="81"/>
      <c r="H459" s="81"/>
      <c r="I459" s="81"/>
    </row>
    <row r="460" spans="1:9" ht="13" hidden="1">
      <c r="A460" s="81"/>
      <c r="B460" s="81"/>
      <c r="C460" s="81"/>
      <c r="D460" s="81"/>
      <c r="E460" s="81"/>
      <c r="F460" s="81"/>
      <c r="G460" s="81"/>
      <c r="H460" s="81"/>
      <c r="I460" s="81"/>
    </row>
    <row r="461" spans="1:9" ht="13" hidden="1">
      <c r="A461" s="81"/>
      <c r="B461" s="81"/>
      <c r="C461" s="81"/>
      <c r="D461" s="81"/>
      <c r="E461" s="81"/>
      <c r="F461" s="81"/>
      <c r="G461" s="81"/>
      <c r="H461" s="81"/>
      <c r="I461" s="81"/>
    </row>
    <row r="462" spans="1:9" ht="13" hidden="1">
      <c r="A462" s="81"/>
      <c r="B462" s="81"/>
      <c r="C462" s="81"/>
      <c r="D462" s="81"/>
      <c r="E462" s="81"/>
      <c r="F462" s="81"/>
      <c r="G462" s="81"/>
      <c r="H462" s="81"/>
      <c r="I462" s="81"/>
    </row>
    <row r="463" spans="1:9" ht="13" hidden="1">
      <c r="A463" s="81"/>
      <c r="B463" s="81"/>
      <c r="C463" s="81"/>
      <c r="D463" s="81"/>
      <c r="E463" s="81"/>
      <c r="F463" s="81"/>
      <c r="G463" s="81"/>
      <c r="H463" s="81"/>
      <c r="I463" s="81"/>
    </row>
    <row r="464" spans="1:9" ht="13" hidden="1">
      <c r="A464" s="81"/>
      <c r="B464" s="81"/>
      <c r="C464" s="81"/>
      <c r="D464" s="81"/>
      <c r="E464" s="81"/>
      <c r="F464" s="81"/>
      <c r="G464" s="81"/>
      <c r="H464" s="81"/>
      <c r="I464" s="81"/>
    </row>
    <row r="465" spans="1:9" ht="13" hidden="1">
      <c r="A465" s="81"/>
      <c r="B465" s="81"/>
      <c r="C465" s="81"/>
      <c r="D465" s="81"/>
      <c r="E465" s="81"/>
      <c r="F465" s="81"/>
      <c r="G465" s="81"/>
      <c r="H465" s="81"/>
      <c r="I465" s="81"/>
    </row>
    <row r="466" spans="1:9" ht="13" hidden="1">
      <c r="A466" s="81"/>
      <c r="B466" s="81"/>
      <c r="C466" s="81"/>
      <c r="D466" s="81"/>
      <c r="E466" s="81"/>
      <c r="F466" s="81"/>
      <c r="G466" s="81"/>
      <c r="H466" s="81"/>
      <c r="I466" s="81"/>
    </row>
    <row r="467" spans="1:9" ht="13" hidden="1">
      <c r="A467" s="81"/>
      <c r="B467" s="81"/>
      <c r="C467" s="81"/>
      <c r="D467" s="81"/>
      <c r="E467" s="81"/>
      <c r="F467" s="81"/>
      <c r="G467" s="81"/>
      <c r="H467" s="81"/>
      <c r="I467" s="81"/>
    </row>
    <row r="468" spans="1:9" ht="13" hidden="1">
      <c r="A468" s="81"/>
      <c r="B468" s="81"/>
      <c r="C468" s="81"/>
      <c r="D468" s="81"/>
      <c r="E468" s="81"/>
      <c r="F468" s="81"/>
      <c r="G468" s="81"/>
      <c r="H468" s="81"/>
      <c r="I468" s="81"/>
    </row>
    <row r="469" spans="1:9" ht="13" hidden="1">
      <c r="A469" s="81"/>
      <c r="B469" s="81"/>
      <c r="C469" s="81"/>
      <c r="D469" s="81"/>
      <c r="E469" s="81"/>
      <c r="F469" s="81"/>
      <c r="G469" s="81"/>
      <c r="H469" s="81"/>
      <c r="I469" s="81"/>
    </row>
    <row r="470" spans="1:9" ht="13" hidden="1">
      <c r="A470" s="81"/>
      <c r="B470" s="81"/>
      <c r="C470" s="81"/>
      <c r="D470" s="81"/>
      <c r="E470" s="81"/>
      <c r="F470" s="81"/>
      <c r="G470" s="81"/>
      <c r="H470" s="81"/>
      <c r="I470" s="81"/>
    </row>
    <row r="471" spans="1:9" ht="13" hidden="1">
      <c r="A471" s="81"/>
      <c r="B471" s="81"/>
      <c r="C471" s="81"/>
      <c r="D471" s="81"/>
      <c r="E471" s="81"/>
      <c r="F471" s="81"/>
      <c r="G471" s="81"/>
      <c r="H471" s="81"/>
      <c r="I471" s="81"/>
    </row>
    <row r="472" spans="1:9" ht="13" hidden="1">
      <c r="A472" s="81"/>
      <c r="B472" s="81"/>
      <c r="C472" s="81"/>
      <c r="D472" s="81"/>
      <c r="E472" s="81"/>
      <c r="F472" s="81"/>
      <c r="G472" s="81"/>
      <c r="H472" s="81"/>
      <c r="I472" s="81"/>
    </row>
    <row r="473" spans="1:9" ht="13" hidden="1">
      <c r="A473" s="81"/>
      <c r="B473" s="81"/>
      <c r="C473" s="81"/>
      <c r="D473" s="81"/>
      <c r="E473" s="81"/>
      <c r="F473" s="81"/>
      <c r="G473" s="81"/>
      <c r="H473" s="81"/>
      <c r="I473" s="81"/>
    </row>
    <row r="474" spans="1:9" ht="13" hidden="1">
      <c r="A474" s="81"/>
      <c r="B474" s="81"/>
      <c r="C474" s="81"/>
      <c r="D474" s="81"/>
      <c r="E474" s="81"/>
      <c r="F474" s="81"/>
      <c r="G474" s="81"/>
      <c r="H474" s="81"/>
      <c r="I474" s="81"/>
    </row>
    <row r="475" spans="1:9" ht="13" hidden="1">
      <c r="A475" s="81"/>
      <c r="B475" s="81"/>
      <c r="C475" s="81"/>
      <c r="D475" s="81"/>
      <c r="E475" s="81"/>
      <c r="F475" s="81"/>
      <c r="G475" s="81"/>
      <c r="H475" s="81"/>
      <c r="I475" s="81"/>
    </row>
    <row r="476" spans="1:9" ht="13" hidden="1">
      <c r="A476" s="81"/>
      <c r="B476" s="81"/>
      <c r="C476" s="81"/>
      <c r="D476" s="81"/>
      <c r="E476" s="81"/>
      <c r="F476" s="81"/>
      <c r="G476" s="81"/>
      <c r="H476" s="81"/>
      <c r="I476" s="81"/>
    </row>
    <row r="477" spans="1:9" ht="13" hidden="1">
      <c r="A477" s="81"/>
      <c r="B477" s="81"/>
      <c r="C477" s="81"/>
      <c r="D477" s="81"/>
      <c r="E477" s="81"/>
      <c r="F477" s="81"/>
      <c r="G477" s="81"/>
      <c r="H477" s="81"/>
      <c r="I477" s="81"/>
    </row>
    <row r="478" spans="1:9" ht="13" hidden="1">
      <c r="A478" s="81"/>
      <c r="B478" s="81"/>
      <c r="C478" s="81"/>
      <c r="D478" s="81"/>
      <c r="E478" s="81"/>
      <c r="F478" s="81"/>
      <c r="G478" s="81"/>
      <c r="H478" s="81"/>
      <c r="I478" s="81"/>
    </row>
    <row r="479" spans="1:9" ht="13" hidden="1">
      <c r="A479" s="81"/>
      <c r="B479" s="81"/>
      <c r="C479" s="81"/>
      <c r="D479" s="81"/>
      <c r="E479" s="81"/>
      <c r="F479" s="81"/>
      <c r="G479" s="81"/>
      <c r="H479" s="81"/>
      <c r="I479" s="81"/>
    </row>
    <row r="480" spans="1:9" ht="13" hidden="1">
      <c r="A480" s="81"/>
      <c r="B480" s="81"/>
      <c r="C480" s="81"/>
      <c r="D480" s="81"/>
      <c r="E480" s="81"/>
      <c r="F480" s="81"/>
      <c r="G480" s="81"/>
      <c r="H480" s="81"/>
      <c r="I480" s="81"/>
    </row>
    <row r="481" spans="1:9" ht="13" hidden="1">
      <c r="A481" s="81"/>
      <c r="B481" s="81"/>
      <c r="C481" s="81"/>
      <c r="D481" s="81"/>
      <c r="E481" s="81"/>
      <c r="F481" s="81"/>
      <c r="G481" s="81"/>
      <c r="H481" s="81"/>
      <c r="I481" s="81"/>
    </row>
    <row r="482" spans="1:9" ht="13" hidden="1">
      <c r="A482" s="81"/>
      <c r="B482" s="81"/>
      <c r="C482" s="81"/>
      <c r="D482" s="81"/>
      <c r="E482" s="81"/>
      <c r="F482" s="81"/>
      <c r="G482" s="81"/>
      <c r="H482" s="81"/>
      <c r="I482" s="81"/>
    </row>
    <row r="483" spans="1:9" ht="13" hidden="1">
      <c r="A483" s="81"/>
      <c r="B483" s="81"/>
      <c r="C483" s="81"/>
      <c r="D483" s="81"/>
      <c r="E483" s="81"/>
      <c r="F483" s="81"/>
      <c r="G483" s="81"/>
      <c r="H483" s="81"/>
      <c r="I483" s="81"/>
    </row>
    <row r="484" spans="1:9" ht="13" hidden="1">
      <c r="A484" s="81"/>
      <c r="B484" s="81"/>
      <c r="C484" s="81"/>
      <c r="D484" s="81"/>
      <c r="E484" s="81"/>
      <c r="F484" s="81"/>
      <c r="G484" s="81"/>
      <c r="H484" s="81"/>
      <c r="I484" s="81"/>
    </row>
    <row r="485" spans="1:9" ht="13" hidden="1">
      <c r="A485" s="81"/>
      <c r="B485" s="81"/>
      <c r="C485" s="81"/>
      <c r="D485" s="81"/>
      <c r="E485" s="81"/>
      <c r="F485" s="81"/>
      <c r="G485" s="81"/>
      <c r="H485" s="81"/>
      <c r="I485" s="81"/>
    </row>
    <row r="486" spans="1:9" ht="13" hidden="1">
      <c r="A486" s="81"/>
      <c r="B486" s="81"/>
      <c r="C486" s="81"/>
      <c r="D486" s="81"/>
      <c r="E486" s="81"/>
      <c r="F486" s="81"/>
      <c r="G486" s="81"/>
      <c r="H486" s="81"/>
      <c r="I486" s="81"/>
    </row>
    <row r="487" spans="1:9" ht="13" hidden="1">
      <c r="A487" s="81"/>
      <c r="B487" s="81"/>
      <c r="C487" s="81"/>
      <c r="D487" s="81"/>
      <c r="E487" s="81"/>
      <c r="F487" s="81"/>
      <c r="G487" s="81"/>
      <c r="H487" s="81"/>
      <c r="I487" s="81"/>
    </row>
    <row r="488" spans="1:9" ht="13" hidden="1">
      <c r="A488" s="81"/>
      <c r="B488" s="81"/>
      <c r="C488" s="81"/>
      <c r="D488" s="81"/>
      <c r="E488" s="81"/>
      <c r="F488" s="81"/>
      <c r="G488" s="81"/>
      <c r="H488" s="81"/>
      <c r="I488" s="81"/>
    </row>
    <row r="489" spans="1:9" ht="13" hidden="1">
      <c r="A489" s="81"/>
      <c r="B489" s="81"/>
      <c r="C489" s="81"/>
      <c r="D489" s="81"/>
      <c r="E489" s="81"/>
      <c r="F489" s="81"/>
      <c r="G489" s="81"/>
      <c r="H489" s="81"/>
      <c r="I489" s="81"/>
    </row>
    <row r="490" spans="1:9" ht="13" hidden="1">
      <c r="A490" s="81"/>
      <c r="B490" s="81"/>
      <c r="C490" s="81"/>
      <c r="D490" s="81"/>
      <c r="E490" s="81"/>
      <c r="F490" s="81"/>
      <c r="G490" s="81"/>
      <c r="H490" s="81"/>
      <c r="I490" s="81"/>
    </row>
    <row r="491" spans="1:9" ht="13" hidden="1">
      <c r="A491" s="81"/>
      <c r="B491" s="81"/>
      <c r="C491" s="81"/>
      <c r="D491" s="81"/>
      <c r="E491" s="81"/>
      <c r="F491" s="81"/>
      <c r="G491" s="81"/>
      <c r="H491" s="81"/>
      <c r="I491" s="81"/>
    </row>
    <row r="492" spans="1:9" ht="13" hidden="1">
      <c r="A492" s="81"/>
      <c r="B492" s="81"/>
      <c r="C492" s="81"/>
      <c r="D492" s="81"/>
      <c r="E492" s="81"/>
      <c r="F492" s="81"/>
      <c r="G492" s="81"/>
      <c r="H492" s="81"/>
      <c r="I492" s="81"/>
    </row>
    <row r="493" spans="1:9" ht="13" hidden="1">
      <c r="A493" s="81"/>
      <c r="B493" s="81"/>
      <c r="C493" s="81"/>
      <c r="D493" s="81"/>
      <c r="E493" s="81"/>
      <c r="F493" s="81"/>
      <c r="G493" s="81"/>
      <c r="H493" s="81"/>
      <c r="I493" s="81"/>
    </row>
    <row r="494" spans="1:9" ht="13" hidden="1">
      <c r="A494" s="81"/>
      <c r="B494" s="81"/>
      <c r="C494" s="81"/>
      <c r="D494" s="81"/>
      <c r="E494" s="81"/>
      <c r="F494" s="81"/>
      <c r="G494" s="81"/>
      <c r="H494" s="81"/>
      <c r="I494" s="81"/>
    </row>
    <row r="495" spans="1:9" ht="13" hidden="1">
      <c r="A495" s="81"/>
      <c r="B495" s="81"/>
      <c r="C495" s="81"/>
      <c r="D495" s="81"/>
      <c r="E495" s="81"/>
      <c r="F495" s="81"/>
      <c r="G495" s="81"/>
      <c r="H495" s="81"/>
      <c r="I495" s="81"/>
    </row>
    <row r="496" spans="1:9" ht="13" hidden="1">
      <c r="A496" s="81"/>
      <c r="B496" s="81"/>
      <c r="C496" s="81"/>
      <c r="D496" s="81"/>
      <c r="E496" s="81"/>
      <c r="F496" s="81"/>
      <c r="G496" s="81"/>
      <c r="H496" s="81"/>
      <c r="I496" s="81"/>
    </row>
    <row r="497" spans="1:9" ht="13" hidden="1">
      <c r="A497" s="81"/>
      <c r="B497" s="81"/>
      <c r="C497" s="81"/>
      <c r="D497" s="81"/>
      <c r="E497" s="81"/>
      <c r="F497" s="81"/>
      <c r="G497" s="81"/>
      <c r="H497" s="81"/>
      <c r="I497" s="81"/>
    </row>
    <row r="498" spans="1:9" ht="13" hidden="1">
      <c r="A498" s="81"/>
      <c r="B498" s="81"/>
      <c r="C498" s="81"/>
      <c r="D498" s="81"/>
      <c r="E498" s="81"/>
      <c r="F498" s="81"/>
      <c r="G498" s="81"/>
      <c r="H498" s="81"/>
      <c r="I498" s="81"/>
    </row>
    <row r="499" spans="1:9" ht="13" hidden="1">
      <c r="A499" s="81"/>
      <c r="B499" s="81"/>
      <c r="C499" s="81"/>
      <c r="D499" s="81"/>
      <c r="E499" s="81"/>
      <c r="F499" s="81"/>
      <c r="G499" s="81"/>
      <c r="H499" s="81"/>
      <c r="I499" s="81"/>
    </row>
    <row r="500" spans="1:9" ht="13" hidden="1">
      <c r="A500" s="81"/>
      <c r="B500" s="81"/>
      <c r="C500" s="81"/>
      <c r="D500" s="81"/>
      <c r="E500" s="81"/>
      <c r="F500" s="81"/>
      <c r="G500" s="81"/>
      <c r="H500" s="81"/>
      <c r="I500" s="81"/>
    </row>
    <row r="501" spans="1:9" ht="13" hidden="1">
      <c r="A501" s="81"/>
      <c r="B501" s="81"/>
      <c r="C501" s="81"/>
      <c r="D501" s="81"/>
      <c r="E501" s="81"/>
      <c r="F501" s="81"/>
      <c r="G501" s="81"/>
      <c r="H501" s="81"/>
      <c r="I501" s="81"/>
    </row>
    <row r="502" spans="1:9" ht="13" hidden="1">
      <c r="A502" s="81"/>
      <c r="B502" s="81"/>
      <c r="C502" s="81"/>
      <c r="D502" s="81"/>
      <c r="E502" s="81"/>
      <c r="F502" s="81"/>
      <c r="G502" s="81"/>
      <c r="H502" s="81"/>
      <c r="I502" s="81"/>
    </row>
    <row r="503" spans="1:9" ht="13" hidden="1">
      <c r="A503" s="81"/>
      <c r="B503" s="81"/>
      <c r="C503" s="81"/>
      <c r="D503" s="81"/>
      <c r="E503" s="81"/>
      <c r="F503" s="81"/>
      <c r="G503" s="81"/>
      <c r="H503" s="81"/>
      <c r="I503" s="81"/>
    </row>
    <row r="504" spans="1:9" ht="13" hidden="1">
      <c r="A504" s="81"/>
      <c r="B504" s="81"/>
      <c r="C504" s="81"/>
      <c r="D504" s="81"/>
      <c r="E504" s="81"/>
      <c r="F504" s="81"/>
      <c r="G504" s="81"/>
      <c r="H504" s="81"/>
      <c r="I504" s="81"/>
    </row>
    <row r="505" spans="1:9" ht="13" hidden="1">
      <c r="A505" s="81"/>
      <c r="B505" s="81"/>
      <c r="C505" s="81"/>
      <c r="D505" s="81"/>
      <c r="E505" s="81"/>
      <c r="F505" s="81"/>
      <c r="G505" s="81"/>
      <c r="H505" s="81"/>
      <c r="I505" s="81"/>
    </row>
    <row r="506" spans="1:9" ht="13" hidden="1">
      <c r="A506" s="81"/>
      <c r="B506" s="81"/>
      <c r="C506" s="81"/>
      <c r="D506" s="81"/>
      <c r="E506" s="81"/>
      <c r="F506" s="81"/>
      <c r="G506" s="81"/>
      <c r="H506" s="81"/>
      <c r="I506" s="81"/>
    </row>
    <row r="507" spans="1:9" ht="13" hidden="1">
      <c r="A507" s="81"/>
      <c r="B507" s="81"/>
      <c r="C507" s="81"/>
      <c r="D507" s="81"/>
      <c r="E507" s="81"/>
      <c r="F507" s="81"/>
      <c r="G507" s="81"/>
      <c r="H507" s="81"/>
      <c r="I507" s="81"/>
    </row>
    <row r="508" spans="1:9" ht="13" hidden="1">
      <c r="A508" s="81"/>
      <c r="B508" s="81"/>
      <c r="C508" s="81"/>
      <c r="D508" s="81"/>
      <c r="E508" s="81"/>
      <c r="F508" s="81"/>
      <c r="G508" s="81"/>
      <c r="H508" s="81"/>
      <c r="I508" s="81"/>
    </row>
    <row r="509" spans="1:9" ht="13" hidden="1">
      <c r="A509" s="81"/>
      <c r="B509" s="81"/>
      <c r="C509" s="81"/>
      <c r="D509" s="81"/>
      <c r="E509" s="81"/>
      <c r="F509" s="81"/>
      <c r="G509" s="81"/>
      <c r="H509" s="81"/>
      <c r="I509" s="81"/>
    </row>
    <row r="510" spans="1:9" ht="13" hidden="1">
      <c r="A510" s="81"/>
      <c r="B510" s="81"/>
      <c r="C510" s="81"/>
      <c r="D510" s="81"/>
      <c r="E510" s="81"/>
      <c r="F510" s="81"/>
      <c r="G510" s="81"/>
      <c r="H510" s="81"/>
      <c r="I510" s="81"/>
    </row>
    <row r="511" spans="1:9" ht="13" hidden="1">
      <c r="A511" s="81"/>
      <c r="B511" s="81"/>
      <c r="C511" s="81"/>
      <c r="D511" s="81"/>
      <c r="E511" s="81"/>
      <c r="F511" s="81"/>
      <c r="G511" s="81"/>
      <c r="H511" s="81"/>
      <c r="I511" s="81"/>
    </row>
    <row r="512" spans="1:9" ht="13" hidden="1">
      <c r="A512" s="81"/>
      <c r="B512" s="81"/>
      <c r="C512" s="81"/>
      <c r="D512" s="81"/>
      <c r="E512" s="81"/>
      <c r="F512" s="81"/>
      <c r="G512" s="81"/>
      <c r="H512" s="81"/>
      <c r="I512" s="81"/>
    </row>
    <row r="513" spans="1:9" ht="13" hidden="1">
      <c r="A513" s="81"/>
      <c r="B513" s="81"/>
      <c r="C513" s="81"/>
      <c r="D513" s="81"/>
      <c r="E513" s="81"/>
      <c r="F513" s="81"/>
      <c r="G513" s="81"/>
      <c r="H513" s="81"/>
      <c r="I513" s="81"/>
    </row>
    <row r="514" spans="1:9" ht="13" hidden="1">
      <c r="A514" s="81"/>
      <c r="B514" s="81"/>
      <c r="C514" s="81"/>
      <c r="D514" s="81"/>
      <c r="E514" s="81"/>
      <c r="F514" s="81"/>
      <c r="G514" s="81"/>
      <c r="H514" s="81"/>
      <c r="I514" s="81"/>
    </row>
    <row r="515" spans="1:9" ht="13" hidden="1">
      <c r="A515" s="81"/>
      <c r="B515" s="81"/>
      <c r="C515" s="81"/>
      <c r="D515" s="81"/>
      <c r="E515" s="81"/>
      <c r="F515" s="81"/>
      <c r="G515" s="81"/>
      <c r="H515" s="81"/>
      <c r="I515" s="81"/>
    </row>
    <row r="516" spans="1:9" ht="13" hidden="1">
      <c r="A516" s="81"/>
      <c r="B516" s="81"/>
      <c r="C516" s="81"/>
      <c r="D516" s="81"/>
      <c r="E516" s="81"/>
      <c r="F516" s="81"/>
      <c r="G516" s="81"/>
      <c r="H516" s="81"/>
      <c r="I516" s="81"/>
    </row>
    <row r="517" spans="1:9" ht="13" hidden="1">
      <c r="A517" s="81"/>
      <c r="B517" s="81"/>
      <c r="C517" s="81"/>
      <c r="D517" s="81"/>
      <c r="E517" s="81"/>
      <c r="F517" s="81"/>
      <c r="G517" s="81"/>
      <c r="H517" s="81"/>
      <c r="I517" s="81"/>
    </row>
    <row r="518" spans="1:9" ht="13" hidden="1">
      <c r="A518" s="81"/>
      <c r="B518" s="81"/>
      <c r="C518" s="81"/>
      <c r="D518" s="81"/>
      <c r="E518" s="81"/>
      <c r="F518" s="81"/>
      <c r="G518" s="81"/>
      <c r="H518" s="81"/>
      <c r="I518" s="81"/>
    </row>
    <row r="519" spans="1:9" ht="13" hidden="1">
      <c r="A519" s="81"/>
      <c r="B519" s="81"/>
      <c r="C519" s="81"/>
      <c r="D519" s="81"/>
      <c r="E519" s="81"/>
      <c r="F519" s="81"/>
      <c r="G519" s="81"/>
      <c r="H519" s="81"/>
      <c r="I519" s="81"/>
    </row>
    <row r="520" spans="1:9" ht="13" hidden="1">
      <c r="A520" s="81"/>
      <c r="B520" s="81"/>
      <c r="C520" s="81"/>
      <c r="D520" s="81"/>
      <c r="E520" s="81"/>
      <c r="F520" s="81"/>
      <c r="G520" s="81"/>
      <c r="H520" s="81"/>
      <c r="I520" s="81"/>
    </row>
    <row r="521" spans="1:9" ht="13" hidden="1">
      <c r="A521" s="81"/>
      <c r="B521" s="81"/>
      <c r="C521" s="81"/>
      <c r="D521" s="81"/>
      <c r="E521" s="81"/>
      <c r="F521" s="81"/>
      <c r="G521" s="81"/>
      <c r="H521" s="81"/>
      <c r="I521" s="81"/>
    </row>
    <row r="522" spans="1:9" ht="13" hidden="1">
      <c r="A522" s="81"/>
      <c r="B522" s="81"/>
      <c r="C522" s="81"/>
      <c r="D522" s="81"/>
      <c r="E522" s="81"/>
      <c r="F522" s="81"/>
      <c r="G522" s="81"/>
      <c r="H522" s="81"/>
      <c r="I522" s="81"/>
    </row>
    <row r="523" spans="1:9" ht="13" hidden="1">
      <c r="A523" s="81"/>
      <c r="B523" s="81"/>
      <c r="C523" s="81"/>
      <c r="D523" s="81"/>
      <c r="E523" s="81"/>
      <c r="F523" s="81"/>
      <c r="G523" s="81"/>
      <c r="H523" s="81"/>
      <c r="I523" s="81"/>
    </row>
    <row r="524" spans="1:9" ht="13" hidden="1">
      <c r="A524" s="81"/>
      <c r="B524" s="81"/>
      <c r="C524" s="81"/>
      <c r="D524" s="81"/>
      <c r="E524" s="81"/>
      <c r="F524" s="81"/>
      <c r="G524" s="81"/>
      <c r="H524" s="81"/>
      <c r="I524" s="81"/>
    </row>
    <row r="525" spans="1:9" ht="13" hidden="1">
      <c r="A525" s="81"/>
      <c r="B525" s="81"/>
      <c r="C525" s="81"/>
      <c r="D525" s="81"/>
      <c r="E525" s="81"/>
      <c r="F525" s="81"/>
      <c r="G525" s="81"/>
      <c r="H525" s="81"/>
      <c r="I525" s="81"/>
    </row>
    <row r="526" spans="1:9" ht="13" hidden="1">
      <c r="A526" s="81"/>
      <c r="B526" s="81"/>
      <c r="C526" s="81"/>
      <c r="D526" s="81"/>
      <c r="E526" s="81"/>
      <c r="F526" s="81"/>
      <c r="G526" s="81"/>
      <c r="H526" s="81"/>
      <c r="I526" s="81"/>
    </row>
    <row r="527" spans="1:9" ht="13" hidden="1">
      <c r="A527" s="81"/>
      <c r="B527" s="81"/>
      <c r="C527" s="81"/>
      <c r="D527" s="81"/>
      <c r="E527" s="81"/>
      <c r="F527" s="81"/>
      <c r="G527" s="81"/>
      <c r="H527" s="81"/>
      <c r="I527" s="81"/>
    </row>
    <row r="528" spans="1:9" ht="13" hidden="1">
      <c r="A528" s="81"/>
      <c r="B528" s="81"/>
      <c r="C528" s="81"/>
      <c r="D528" s="81"/>
      <c r="E528" s="81"/>
      <c r="F528" s="81"/>
      <c r="G528" s="81"/>
      <c r="H528" s="81"/>
      <c r="I528" s="81"/>
    </row>
    <row r="529" spans="1:9" ht="13" hidden="1">
      <c r="A529" s="81"/>
      <c r="B529" s="81"/>
      <c r="C529" s="81"/>
      <c r="D529" s="81"/>
      <c r="E529" s="81"/>
      <c r="F529" s="81"/>
      <c r="G529" s="81"/>
      <c r="H529" s="81"/>
      <c r="I529" s="81"/>
    </row>
    <row r="530" spans="1:9" ht="13" hidden="1">
      <c r="A530" s="81"/>
      <c r="B530" s="81"/>
      <c r="C530" s="81"/>
      <c r="D530" s="81"/>
      <c r="E530" s="81"/>
      <c r="F530" s="81"/>
      <c r="G530" s="81"/>
      <c r="H530" s="81"/>
      <c r="I530" s="81"/>
    </row>
    <row r="531" spans="1:9" ht="13" hidden="1">
      <c r="A531" s="81"/>
      <c r="B531" s="81"/>
      <c r="C531" s="81"/>
      <c r="D531" s="81"/>
      <c r="E531" s="81"/>
      <c r="F531" s="81"/>
      <c r="G531" s="81"/>
      <c r="H531" s="81"/>
      <c r="I531" s="81"/>
    </row>
    <row r="532" spans="1:9" ht="13" hidden="1">
      <c r="A532" s="81"/>
      <c r="B532" s="81"/>
      <c r="C532" s="81"/>
      <c r="D532" s="81"/>
      <c r="E532" s="81"/>
      <c r="F532" s="81"/>
      <c r="G532" s="81"/>
      <c r="H532" s="81"/>
      <c r="I532" s="81"/>
    </row>
    <row r="533" spans="1:9" ht="13" hidden="1">
      <c r="A533" s="81"/>
      <c r="B533" s="81"/>
      <c r="C533" s="81"/>
      <c r="D533" s="81"/>
      <c r="E533" s="81"/>
      <c r="F533" s="81"/>
      <c r="G533" s="81"/>
      <c r="H533" s="81"/>
      <c r="I533" s="81"/>
    </row>
    <row r="534" spans="1:9" ht="13" hidden="1">
      <c r="A534" s="81"/>
      <c r="B534" s="81"/>
      <c r="C534" s="81"/>
      <c r="D534" s="81"/>
      <c r="E534" s="81"/>
      <c r="F534" s="81"/>
      <c r="G534" s="81"/>
      <c r="H534" s="81"/>
      <c r="I534" s="81"/>
    </row>
    <row r="535" spans="1:9" ht="13" hidden="1">
      <c r="A535" s="81"/>
      <c r="B535" s="81"/>
      <c r="C535" s="81"/>
      <c r="D535" s="81"/>
      <c r="E535" s="81"/>
      <c r="F535" s="81"/>
      <c r="G535" s="81"/>
      <c r="H535" s="81"/>
      <c r="I535" s="81"/>
    </row>
    <row r="536" spans="1:9" ht="13" hidden="1">
      <c r="A536" s="81"/>
      <c r="B536" s="81"/>
      <c r="C536" s="81"/>
      <c r="D536" s="81"/>
      <c r="E536" s="81"/>
      <c r="F536" s="81"/>
      <c r="G536" s="81"/>
      <c r="H536" s="81"/>
      <c r="I536" s="81"/>
    </row>
    <row r="537" spans="1:9" ht="13" hidden="1">
      <c r="A537" s="81"/>
      <c r="B537" s="81"/>
      <c r="C537" s="81"/>
      <c r="D537" s="81"/>
      <c r="E537" s="81"/>
      <c r="F537" s="81"/>
      <c r="G537" s="81"/>
      <c r="H537" s="81"/>
      <c r="I537" s="81"/>
    </row>
    <row r="538" spans="1:9" ht="13" hidden="1">
      <c r="A538" s="81"/>
      <c r="B538" s="81"/>
      <c r="C538" s="81"/>
      <c r="D538" s="81"/>
      <c r="E538" s="81"/>
      <c r="F538" s="81"/>
      <c r="G538" s="81"/>
      <c r="H538" s="81"/>
      <c r="I538" s="81"/>
    </row>
    <row r="539" spans="1:9" ht="13" hidden="1">
      <c r="A539" s="81"/>
      <c r="B539" s="81"/>
      <c r="C539" s="81"/>
      <c r="D539" s="81"/>
      <c r="E539" s="81"/>
      <c r="F539" s="81"/>
      <c r="G539" s="81"/>
      <c r="H539" s="81"/>
      <c r="I539" s="81"/>
    </row>
    <row r="540" spans="1:9" ht="13" hidden="1">
      <c r="A540" s="81"/>
      <c r="B540" s="81"/>
      <c r="C540" s="81"/>
      <c r="D540" s="81"/>
      <c r="E540" s="81"/>
      <c r="F540" s="81"/>
      <c r="G540" s="81"/>
      <c r="H540" s="81"/>
      <c r="I540" s="81"/>
    </row>
    <row r="541" spans="1:9" ht="13" hidden="1">
      <c r="A541" s="81"/>
      <c r="B541" s="81"/>
      <c r="C541" s="81"/>
      <c r="D541" s="81"/>
      <c r="E541" s="81"/>
      <c r="F541" s="81"/>
      <c r="G541" s="81"/>
      <c r="H541" s="81"/>
      <c r="I541" s="81"/>
    </row>
    <row r="542" spans="1:9" ht="13" hidden="1">
      <c r="A542" s="81"/>
      <c r="B542" s="81"/>
      <c r="C542" s="81"/>
      <c r="D542" s="81"/>
      <c r="E542" s="81"/>
      <c r="F542" s="81"/>
      <c r="G542" s="81"/>
      <c r="H542" s="81"/>
      <c r="I542" s="81"/>
    </row>
    <row r="543" spans="1:9" ht="13" hidden="1">
      <c r="A543" s="81"/>
      <c r="B543" s="81"/>
      <c r="C543" s="81"/>
      <c r="D543" s="81"/>
      <c r="E543" s="81"/>
      <c r="F543" s="81"/>
      <c r="G543" s="81"/>
      <c r="H543" s="81"/>
      <c r="I543" s="81"/>
    </row>
    <row r="544" spans="1:9" ht="13" hidden="1">
      <c r="A544" s="81"/>
      <c r="B544" s="81"/>
      <c r="C544" s="81"/>
      <c r="D544" s="81"/>
      <c r="E544" s="81"/>
      <c r="F544" s="81"/>
      <c r="G544" s="81"/>
      <c r="H544" s="81"/>
      <c r="I544" s="81"/>
    </row>
    <row r="545" spans="1:9" ht="13" hidden="1">
      <c r="A545" s="81"/>
      <c r="B545" s="81"/>
      <c r="C545" s="81"/>
      <c r="D545" s="81"/>
      <c r="E545" s="81"/>
      <c r="F545" s="81"/>
      <c r="G545" s="81"/>
      <c r="H545" s="81"/>
      <c r="I545" s="81"/>
    </row>
    <row r="546" spans="1:9" ht="13" hidden="1">
      <c r="A546" s="81"/>
      <c r="B546" s="81"/>
      <c r="C546" s="81"/>
      <c r="D546" s="81"/>
      <c r="E546" s="81"/>
      <c r="F546" s="81"/>
      <c r="G546" s="81"/>
      <c r="H546" s="81"/>
      <c r="I546" s="81"/>
    </row>
    <row r="547" spans="1:9" ht="13" hidden="1">
      <c r="A547" s="81"/>
      <c r="B547" s="81"/>
      <c r="C547" s="81"/>
      <c r="D547" s="81"/>
      <c r="E547" s="81"/>
      <c r="F547" s="81"/>
      <c r="G547" s="81"/>
      <c r="H547" s="81"/>
      <c r="I547" s="81"/>
    </row>
    <row r="548" spans="1:9" ht="13" hidden="1">
      <c r="A548" s="81"/>
      <c r="B548" s="81"/>
      <c r="C548" s="81"/>
      <c r="D548" s="81"/>
      <c r="E548" s="81"/>
      <c r="F548" s="81"/>
      <c r="G548" s="81"/>
      <c r="H548" s="81"/>
      <c r="I548" s="81"/>
    </row>
    <row r="549" spans="1:9" ht="13" hidden="1">
      <c r="A549" s="81"/>
      <c r="B549" s="81"/>
      <c r="C549" s="81"/>
      <c r="D549" s="81"/>
      <c r="E549" s="81"/>
      <c r="F549" s="81"/>
      <c r="G549" s="81"/>
      <c r="H549" s="81"/>
      <c r="I549" s="81"/>
    </row>
    <row r="550" spans="1:9" ht="13" hidden="1">
      <c r="A550" s="81"/>
      <c r="B550" s="81"/>
      <c r="C550" s="81"/>
      <c r="D550" s="81"/>
      <c r="E550" s="81"/>
      <c r="F550" s="81"/>
      <c r="G550" s="81"/>
      <c r="H550" s="81"/>
      <c r="I550" s="81"/>
    </row>
    <row r="551" spans="1:9" ht="13" hidden="1">
      <c r="A551" s="81"/>
      <c r="B551" s="81"/>
      <c r="C551" s="81"/>
      <c r="D551" s="81"/>
      <c r="E551" s="81"/>
      <c r="F551" s="81"/>
      <c r="G551" s="81"/>
      <c r="H551" s="81"/>
      <c r="I551" s="81"/>
    </row>
    <row r="552" spans="1:9" ht="13" hidden="1">
      <c r="A552" s="81"/>
      <c r="B552" s="81"/>
      <c r="C552" s="81"/>
      <c r="D552" s="81"/>
      <c r="E552" s="81"/>
      <c r="F552" s="81"/>
      <c r="G552" s="81"/>
      <c r="H552" s="81"/>
      <c r="I552" s="81"/>
    </row>
    <row r="553" spans="1:9" ht="13" hidden="1">
      <c r="A553" s="81"/>
      <c r="B553" s="81"/>
      <c r="C553" s="81"/>
      <c r="D553" s="81"/>
      <c r="E553" s="81"/>
      <c r="F553" s="81"/>
      <c r="G553" s="81"/>
      <c r="H553" s="81"/>
      <c r="I553" s="81"/>
    </row>
    <row r="554" spans="1:9" ht="13" hidden="1">
      <c r="A554" s="81"/>
      <c r="B554" s="81"/>
      <c r="C554" s="81"/>
      <c r="D554" s="81"/>
      <c r="E554" s="81"/>
      <c r="F554" s="81"/>
      <c r="G554" s="81"/>
      <c r="H554" s="81"/>
      <c r="I554" s="81"/>
    </row>
    <row r="555" spans="1:9" ht="13" hidden="1">
      <c r="A555" s="81"/>
      <c r="B555" s="81"/>
      <c r="C555" s="81"/>
      <c r="D555" s="81"/>
      <c r="E555" s="81"/>
      <c r="F555" s="81"/>
      <c r="G555" s="81"/>
      <c r="H555" s="81"/>
      <c r="I555" s="81"/>
    </row>
    <row r="556" spans="1:9" ht="13" hidden="1">
      <c r="A556" s="81"/>
      <c r="B556" s="81"/>
      <c r="C556" s="81"/>
      <c r="D556" s="81"/>
      <c r="E556" s="81"/>
      <c r="F556" s="81"/>
      <c r="G556" s="81"/>
      <c r="H556" s="81"/>
      <c r="I556" s="81"/>
    </row>
    <row r="557" spans="1:9" ht="13" hidden="1">
      <c r="A557" s="81"/>
      <c r="B557" s="81"/>
      <c r="C557" s="81"/>
      <c r="D557" s="81"/>
      <c r="E557" s="81"/>
      <c r="F557" s="81"/>
      <c r="G557" s="81"/>
      <c r="H557" s="81"/>
      <c r="I557" s="81"/>
    </row>
    <row r="558" spans="1:9" ht="13" hidden="1">
      <c r="A558" s="81"/>
      <c r="B558" s="81"/>
      <c r="C558" s="81"/>
      <c r="D558" s="81"/>
      <c r="E558" s="81"/>
      <c r="F558" s="81"/>
      <c r="G558" s="81"/>
      <c r="H558" s="81"/>
      <c r="I558" s="81"/>
    </row>
    <row r="559" spans="1:9" ht="13" hidden="1">
      <c r="A559" s="81"/>
      <c r="B559" s="81"/>
      <c r="C559" s="81"/>
      <c r="D559" s="81"/>
      <c r="E559" s="81"/>
      <c r="F559" s="81"/>
      <c r="G559" s="81"/>
      <c r="H559" s="81"/>
      <c r="I559" s="81"/>
    </row>
    <row r="560" spans="1:9" ht="13" hidden="1">
      <c r="A560" s="81"/>
      <c r="B560" s="81"/>
      <c r="C560" s="81"/>
      <c r="D560" s="81"/>
      <c r="E560" s="81"/>
      <c r="F560" s="81"/>
      <c r="G560" s="81"/>
      <c r="H560" s="81"/>
      <c r="I560" s="81"/>
    </row>
    <row r="561" spans="1:9" ht="13" hidden="1">
      <c r="A561" s="81"/>
      <c r="B561" s="81"/>
      <c r="C561" s="81"/>
      <c r="D561" s="81"/>
      <c r="E561" s="81"/>
      <c r="F561" s="81"/>
      <c r="G561" s="81"/>
      <c r="H561" s="81"/>
      <c r="I561" s="81"/>
    </row>
    <row r="562" spans="1:9" ht="13" hidden="1">
      <c r="A562" s="81"/>
      <c r="B562" s="81"/>
      <c r="C562" s="81"/>
      <c r="D562" s="81"/>
      <c r="E562" s="81"/>
      <c r="F562" s="81"/>
      <c r="G562" s="81"/>
      <c r="H562" s="81"/>
      <c r="I562" s="81"/>
    </row>
    <row r="563" spans="1:9" ht="13" hidden="1">
      <c r="A563" s="81"/>
      <c r="B563" s="81"/>
      <c r="C563" s="81"/>
      <c r="D563" s="81"/>
      <c r="E563" s="81"/>
      <c r="F563" s="81"/>
      <c r="G563" s="81"/>
      <c r="H563" s="81"/>
      <c r="I563" s="81"/>
    </row>
    <row r="564" spans="1:9" ht="13" hidden="1">
      <c r="A564" s="81"/>
      <c r="B564" s="81"/>
      <c r="C564" s="81"/>
      <c r="D564" s="81"/>
      <c r="E564" s="81"/>
      <c r="F564" s="81"/>
      <c r="G564" s="81"/>
      <c r="H564" s="81"/>
      <c r="I564" s="81"/>
    </row>
    <row r="565" spans="1:9" ht="13" hidden="1">
      <c r="A565" s="81"/>
      <c r="B565" s="81"/>
      <c r="C565" s="81"/>
      <c r="D565" s="81"/>
      <c r="E565" s="81"/>
      <c r="F565" s="81"/>
      <c r="G565" s="81"/>
      <c r="H565" s="81"/>
      <c r="I565" s="81"/>
    </row>
    <row r="566" spans="1:9" ht="13" hidden="1">
      <c r="A566" s="81"/>
      <c r="B566" s="81"/>
      <c r="C566" s="81"/>
      <c r="D566" s="81"/>
      <c r="E566" s="81"/>
      <c r="F566" s="81"/>
      <c r="G566" s="81"/>
      <c r="H566" s="81"/>
      <c r="I566" s="81"/>
    </row>
    <row r="567" spans="1:9" ht="13" hidden="1">
      <c r="A567" s="81"/>
      <c r="B567" s="81"/>
      <c r="C567" s="81"/>
      <c r="D567" s="81"/>
      <c r="E567" s="81"/>
      <c r="F567" s="81"/>
      <c r="G567" s="81"/>
      <c r="H567" s="81"/>
      <c r="I567" s="81"/>
    </row>
    <row r="568" spans="1:9" ht="13" hidden="1">
      <c r="A568" s="81"/>
      <c r="B568" s="81"/>
      <c r="C568" s="81"/>
      <c r="D568" s="81"/>
      <c r="E568" s="81"/>
      <c r="F568" s="81"/>
      <c r="G568" s="81"/>
      <c r="H568" s="81"/>
      <c r="I568" s="81"/>
    </row>
    <row r="569" spans="1:9" ht="13" hidden="1">
      <c r="A569" s="81"/>
      <c r="B569" s="81"/>
      <c r="C569" s="81"/>
      <c r="D569" s="81"/>
      <c r="E569" s="81"/>
      <c r="F569" s="81"/>
      <c r="G569" s="81"/>
      <c r="H569" s="81"/>
      <c r="I569" s="81"/>
    </row>
    <row r="570" spans="1:9" ht="13" hidden="1">
      <c r="A570" s="81"/>
      <c r="B570" s="81"/>
      <c r="C570" s="81"/>
      <c r="D570" s="81"/>
      <c r="E570" s="81"/>
      <c r="F570" s="81"/>
      <c r="G570" s="81"/>
      <c r="H570" s="81"/>
      <c r="I570" s="81"/>
    </row>
    <row r="571" spans="1:9" ht="13" hidden="1">
      <c r="A571" s="81"/>
      <c r="B571" s="81"/>
      <c r="C571" s="81"/>
      <c r="D571" s="81"/>
      <c r="E571" s="81"/>
      <c r="F571" s="81"/>
      <c r="G571" s="81"/>
      <c r="H571" s="81"/>
      <c r="I571" s="81"/>
    </row>
    <row r="572" spans="1:9" ht="13" hidden="1">
      <c r="A572" s="81"/>
      <c r="B572" s="81"/>
      <c r="C572" s="81"/>
      <c r="D572" s="81"/>
      <c r="E572" s="81"/>
      <c r="F572" s="81"/>
      <c r="G572" s="81"/>
      <c r="H572" s="81"/>
      <c r="I572" s="81"/>
    </row>
    <row r="573" spans="1:9" ht="13" hidden="1">
      <c r="A573" s="81"/>
      <c r="B573" s="81"/>
      <c r="C573" s="81"/>
      <c r="D573" s="81"/>
      <c r="E573" s="81"/>
      <c r="F573" s="81"/>
      <c r="G573" s="81"/>
      <c r="H573" s="81"/>
      <c r="I573" s="81"/>
    </row>
    <row r="574" spans="1:9" ht="13" hidden="1">
      <c r="A574" s="81"/>
      <c r="B574" s="81"/>
      <c r="C574" s="81"/>
      <c r="D574" s="81"/>
      <c r="E574" s="81"/>
      <c r="F574" s="81"/>
      <c r="G574" s="81"/>
      <c r="H574" s="81"/>
      <c r="I574" s="81"/>
    </row>
    <row r="575" spans="1:9" ht="13" hidden="1">
      <c r="A575" s="81"/>
      <c r="B575" s="81"/>
      <c r="C575" s="81"/>
      <c r="D575" s="81"/>
      <c r="E575" s="81"/>
      <c r="F575" s="81"/>
      <c r="G575" s="81"/>
      <c r="H575" s="81"/>
      <c r="I575" s="81"/>
    </row>
    <row r="576" spans="1:9" ht="13" hidden="1">
      <c r="A576" s="81"/>
      <c r="B576" s="81"/>
      <c r="C576" s="81"/>
      <c r="D576" s="81"/>
      <c r="E576" s="81"/>
      <c r="F576" s="81"/>
      <c r="G576" s="81"/>
      <c r="H576" s="81"/>
      <c r="I576" s="81"/>
    </row>
    <row r="577" spans="1:9" ht="13" hidden="1">
      <c r="A577" s="81"/>
      <c r="B577" s="81"/>
      <c r="C577" s="81"/>
      <c r="D577" s="81"/>
      <c r="E577" s="81"/>
      <c r="F577" s="81"/>
      <c r="G577" s="81"/>
      <c r="H577" s="81"/>
      <c r="I577" s="81"/>
    </row>
    <row r="578" spans="1:9" ht="13" hidden="1">
      <c r="A578" s="81"/>
      <c r="B578" s="81"/>
      <c r="C578" s="81"/>
      <c r="D578" s="81"/>
      <c r="E578" s="81"/>
      <c r="F578" s="81"/>
      <c r="G578" s="81"/>
      <c r="H578" s="81"/>
      <c r="I578" s="81"/>
    </row>
    <row r="579" spans="1:9" ht="13" hidden="1">
      <c r="A579" s="81"/>
      <c r="B579" s="81"/>
      <c r="C579" s="81"/>
      <c r="D579" s="81"/>
      <c r="E579" s="81"/>
      <c r="F579" s="81"/>
      <c r="G579" s="81"/>
      <c r="H579" s="81"/>
      <c r="I579" s="81"/>
    </row>
    <row r="580" spans="1:9" ht="13" hidden="1">
      <c r="A580" s="81"/>
      <c r="B580" s="81"/>
      <c r="C580" s="81"/>
      <c r="D580" s="81"/>
      <c r="E580" s="81"/>
      <c r="F580" s="81"/>
      <c r="G580" s="81"/>
      <c r="H580" s="81"/>
      <c r="I580" s="81"/>
    </row>
    <row r="581" spans="1:9" ht="13" hidden="1">
      <c r="A581" s="81"/>
      <c r="B581" s="81"/>
      <c r="C581" s="81"/>
      <c r="D581" s="81"/>
      <c r="E581" s="81"/>
      <c r="F581" s="81"/>
      <c r="G581" s="81"/>
      <c r="H581" s="81"/>
      <c r="I581" s="81"/>
    </row>
    <row r="582" spans="1:9" ht="13" hidden="1">
      <c r="A582" s="81"/>
      <c r="B582" s="81"/>
      <c r="C582" s="81"/>
      <c r="D582" s="81"/>
      <c r="E582" s="81"/>
      <c r="F582" s="81"/>
      <c r="G582" s="81"/>
      <c r="H582" s="81"/>
      <c r="I582" s="81"/>
    </row>
    <row r="583" spans="1:9" ht="13" hidden="1">
      <c r="A583" s="81"/>
      <c r="B583" s="81"/>
      <c r="C583" s="81"/>
      <c r="D583" s="81"/>
      <c r="E583" s="81"/>
      <c r="F583" s="81"/>
      <c r="G583" s="81"/>
      <c r="H583" s="81"/>
      <c r="I583" s="81"/>
    </row>
    <row r="584" spans="1:9" ht="13" hidden="1">
      <c r="A584" s="81"/>
      <c r="B584" s="81"/>
      <c r="C584" s="81"/>
      <c r="D584" s="81"/>
      <c r="E584" s="81"/>
      <c r="F584" s="81"/>
      <c r="G584" s="81"/>
      <c r="H584" s="81"/>
      <c r="I584" s="81"/>
    </row>
    <row r="585" spans="1:9" ht="13" hidden="1">
      <c r="A585" s="81"/>
      <c r="B585" s="81"/>
      <c r="C585" s="81"/>
      <c r="D585" s="81"/>
      <c r="E585" s="81"/>
      <c r="F585" s="81"/>
      <c r="G585" s="81"/>
      <c r="H585" s="81"/>
      <c r="I585" s="81"/>
    </row>
    <row r="586" spans="1:9" ht="13" hidden="1">
      <c r="A586" s="81"/>
      <c r="B586" s="81"/>
      <c r="C586" s="81"/>
      <c r="D586" s="81"/>
      <c r="E586" s="81"/>
      <c r="F586" s="81"/>
      <c r="G586" s="81"/>
      <c r="H586" s="81"/>
      <c r="I586" s="81"/>
    </row>
    <row r="587" spans="1:9" ht="13" hidden="1">
      <c r="A587" s="81"/>
      <c r="B587" s="81"/>
      <c r="C587" s="81"/>
      <c r="D587" s="81"/>
      <c r="E587" s="81"/>
      <c r="F587" s="81"/>
      <c r="G587" s="81"/>
      <c r="H587" s="81"/>
      <c r="I587" s="81"/>
    </row>
    <row r="588" spans="1:9" ht="13" hidden="1">
      <c r="A588" s="81"/>
      <c r="B588" s="81"/>
      <c r="C588" s="81"/>
      <c r="D588" s="81"/>
      <c r="E588" s="81"/>
      <c r="F588" s="81"/>
      <c r="G588" s="81"/>
      <c r="H588" s="81"/>
      <c r="I588" s="81"/>
    </row>
    <row r="589" spans="1:9" ht="13" hidden="1">
      <c r="A589" s="81"/>
      <c r="B589" s="81"/>
      <c r="C589" s="81"/>
      <c r="D589" s="81"/>
      <c r="E589" s="81"/>
      <c r="F589" s="81"/>
      <c r="G589" s="81"/>
      <c r="H589" s="81"/>
      <c r="I589" s="81"/>
    </row>
    <row r="590" spans="1:9" ht="13" hidden="1">
      <c r="A590" s="81"/>
      <c r="B590" s="81"/>
      <c r="C590" s="81"/>
      <c r="D590" s="81"/>
      <c r="E590" s="81"/>
      <c r="F590" s="81"/>
      <c r="G590" s="81"/>
      <c r="H590" s="81"/>
      <c r="I590" s="81"/>
    </row>
    <row r="591" spans="1:9" ht="13" hidden="1">
      <c r="A591" s="81"/>
      <c r="B591" s="81"/>
      <c r="C591" s="81"/>
      <c r="D591" s="81"/>
      <c r="E591" s="81"/>
      <c r="F591" s="81"/>
      <c r="G591" s="81"/>
      <c r="H591" s="81"/>
      <c r="I591" s="81"/>
    </row>
    <row r="592" spans="1:9" ht="13" hidden="1">
      <c r="A592" s="81"/>
      <c r="B592" s="81"/>
      <c r="C592" s="81"/>
      <c r="D592" s="81"/>
      <c r="E592" s="81"/>
      <c r="F592" s="81"/>
      <c r="G592" s="81"/>
      <c r="H592" s="81"/>
      <c r="I592" s="81"/>
    </row>
    <row r="593" spans="1:9" ht="13" hidden="1">
      <c r="A593" s="81"/>
      <c r="B593" s="81"/>
      <c r="C593" s="81"/>
      <c r="D593" s="81"/>
      <c r="E593" s="81"/>
      <c r="F593" s="81"/>
      <c r="G593" s="81"/>
      <c r="H593" s="81"/>
      <c r="I593" s="81"/>
    </row>
    <row r="594" spans="1:9" ht="13" hidden="1">
      <c r="A594" s="81"/>
      <c r="B594" s="81"/>
      <c r="C594" s="81"/>
      <c r="D594" s="81"/>
      <c r="E594" s="81"/>
      <c r="F594" s="81"/>
      <c r="G594" s="81"/>
      <c r="H594" s="81"/>
      <c r="I594" s="81"/>
    </row>
    <row r="595" spans="1:9" ht="13" hidden="1">
      <c r="A595" s="81"/>
      <c r="B595" s="81"/>
      <c r="C595" s="81"/>
      <c r="D595" s="81"/>
      <c r="E595" s="81"/>
      <c r="F595" s="81"/>
      <c r="G595" s="81"/>
      <c r="H595" s="81"/>
      <c r="I595" s="81"/>
    </row>
    <row r="596" spans="1:9" ht="13" hidden="1">
      <c r="A596" s="81"/>
      <c r="B596" s="81"/>
      <c r="C596" s="81"/>
      <c r="D596" s="81"/>
      <c r="E596" s="81"/>
      <c r="F596" s="81"/>
      <c r="G596" s="81"/>
      <c r="H596" s="81"/>
      <c r="I596" s="81"/>
    </row>
    <row r="597" spans="1:9" ht="13" hidden="1">
      <c r="A597" s="81"/>
      <c r="B597" s="81"/>
      <c r="C597" s="81"/>
      <c r="D597" s="81"/>
      <c r="E597" s="81"/>
      <c r="F597" s="81"/>
      <c r="G597" s="81"/>
      <c r="H597" s="81"/>
      <c r="I597" s="81"/>
    </row>
    <row r="598" spans="1:9" ht="13" hidden="1">
      <c r="A598" s="81"/>
      <c r="B598" s="81"/>
      <c r="C598" s="81"/>
      <c r="D598" s="81"/>
      <c r="E598" s="81"/>
      <c r="F598" s="81"/>
      <c r="G598" s="81"/>
      <c r="H598" s="81"/>
      <c r="I598" s="81"/>
    </row>
    <row r="599" spans="1:9" ht="13" hidden="1">
      <c r="A599" s="81"/>
      <c r="B599" s="81"/>
      <c r="C599" s="81"/>
      <c r="D599" s="81"/>
      <c r="E599" s="81"/>
      <c r="F599" s="81"/>
      <c r="G599" s="81"/>
      <c r="H599" s="81"/>
      <c r="I599" s="81"/>
    </row>
    <row r="600" spans="1:9" ht="13" hidden="1">
      <c r="A600" s="81"/>
      <c r="B600" s="81"/>
      <c r="C600" s="81"/>
      <c r="D600" s="81"/>
      <c r="E600" s="81"/>
      <c r="F600" s="81"/>
      <c r="G600" s="81"/>
      <c r="H600" s="81"/>
      <c r="I600" s="81"/>
    </row>
    <row r="601" spans="1:9" ht="13" hidden="1">
      <c r="A601" s="81"/>
      <c r="B601" s="81"/>
      <c r="C601" s="81"/>
      <c r="D601" s="81"/>
      <c r="E601" s="81"/>
      <c r="F601" s="81"/>
      <c r="G601" s="81"/>
      <c r="H601" s="81"/>
      <c r="I601" s="81"/>
    </row>
    <row r="602" spans="1:9" ht="13" hidden="1">
      <c r="A602" s="81"/>
      <c r="B602" s="81"/>
      <c r="C602" s="81"/>
      <c r="D602" s="81"/>
      <c r="E602" s="81"/>
      <c r="F602" s="81"/>
      <c r="G602" s="81"/>
      <c r="H602" s="81"/>
      <c r="I602" s="81"/>
    </row>
    <row r="603" spans="1:9" ht="13" hidden="1">
      <c r="A603" s="81"/>
      <c r="B603" s="81"/>
      <c r="C603" s="81"/>
      <c r="D603" s="81"/>
      <c r="E603" s="81"/>
      <c r="F603" s="81"/>
      <c r="G603" s="81"/>
      <c r="H603" s="81"/>
      <c r="I603" s="81"/>
    </row>
    <row r="604" spans="1:9" ht="13" hidden="1">
      <c r="A604" s="81"/>
      <c r="B604" s="81"/>
      <c r="C604" s="81"/>
      <c r="D604" s="81"/>
      <c r="E604" s="81"/>
      <c r="F604" s="81"/>
      <c r="G604" s="81"/>
      <c r="H604" s="81"/>
      <c r="I604" s="81"/>
    </row>
    <row r="605" spans="1:9" ht="13" hidden="1">
      <c r="A605" s="81"/>
      <c r="B605" s="81"/>
      <c r="C605" s="81"/>
      <c r="D605" s="81"/>
      <c r="E605" s="81"/>
      <c r="F605" s="81"/>
      <c r="G605" s="81"/>
      <c r="H605" s="81"/>
      <c r="I605" s="81"/>
    </row>
    <row r="606" spans="1:9" ht="13" hidden="1">
      <c r="A606" s="81"/>
      <c r="B606" s="81"/>
      <c r="C606" s="81"/>
      <c r="D606" s="81"/>
      <c r="E606" s="81"/>
      <c r="F606" s="81"/>
      <c r="G606" s="81"/>
      <c r="H606" s="81"/>
      <c r="I606" s="81"/>
    </row>
    <row r="607" spans="1:9" ht="13" hidden="1">
      <c r="A607" s="81"/>
      <c r="B607" s="81"/>
      <c r="C607" s="81"/>
      <c r="D607" s="81"/>
      <c r="E607" s="81"/>
      <c r="F607" s="81"/>
      <c r="G607" s="81"/>
      <c r="H607" s="81"/>
      <c r="I607" s="81"/>
    </row>
    <row r="608" spans="1:9" ht="13" hidden="1">
      <c r="A608" s="81"/>
      <c r="B608" s="81"/>
      <c r="C608" s="81"/>
      <c r="D608" s="81"/>
      <c r="E608" s="81"/>
      <c r="F608" s="81"/>
      <c r="G608" s="81"/>
      <c r="H608" s="81"/>
      <c r="I608" s="81"/>
    </row>
    <row r="609" spans="1:9" ht="13" hidden="1">
      <c r="A609" s="81"/>
      <c r="B609" s="81"/>
      <c r="C609" s="81"/>
      <c r="D609" s="81"/>
      <c r="E609" s="81"/>
      <c r="F609" s="81"/>
      <c r="G609" s="81"/>
      <c r="H609" s="81"/>
      <c r="I609" s="81"/>
    </row>
    <row r="610" spans="1:9" ht="13" hidden="1">
      <c r="A610" s="81"/>
      <c r="B610" s="81"/>
      <c r="C610" s="81"/>
      <c r="D610" s="81"/>
      <c r="E610" s="81"/>
      <c r="F610" s="81"/>
      <c r="G610" s="81"/>
      <c r="H610" s="81"/>
      <c r="I610" s="81"/>
    </row>
    <row r="611" spans="1:9" ht="13" hidden="1">
      <c r="A611" s="81"/>
      <c r="B611" s="81"/>
      <c r="C611" s="81"/>
      <c r="D611" s="81"/>
      <c r="E611" s="81"/>
      <c r="F611" s="81"/>
      <c r="G611" s="81"/>
      <c r="H611" s="81"/>
      <c r="I611" s="81"/>
    </row>
    <row r="612" spans="1:9" ht="13" hidden="1">
      <c r="A612" s="81"/>
      <c r="B612" s="81"/>
      <c r="C612" s="81"/>
      <c r="D612" s="81"/>
      <c r="E612" s="81"/>
      <c r="F612" s="81"/>
      <c r="G612" s="81"/>
      <c r="H612" s="81"/>
      <c r="I612" s="81"/>
    </row>
    <row r="613" spans="1:9" ht="13" hidden="1">
      <c r="A613" s="81"/>
      <c r="B613" s="81"/>
      <c r="C613" s="81"/>
      <c r="D613" s="81"/>
      <c r="E613" s="81"/>
      <c r="F613" s="81"/>
      <c r="G613" s="81"/>
      <c r="H613" s="81"/>
      <c r="I613" s="81"/>
    </row>
    <row r="614" spans="1:9" ht="13" hidden="1">
      <c r="A614" s="81"/>
      <c r="B614" s="81"/>
      <c r="C614" s="81"/>
      <c r="D614" s="81"/>
      <c r="E614" s="81"/>
      <c r="F614" s="81"/>
      <c r="G614" s="81"/>
      <c r="H614" s="81"/>
      <c r="I614" s="81"/>
    </row>
    <row r="615" spans="1:9" ht="13" hidden="1">
      <c r="A615" s="81"/>
      <c r="B615" s="81"/>
      <c r="C615" s="81"/>
      <c r="D615" s="81"/>
      <c r="E615" s="81"/>
      <c r="F615" s="81"/>
      <c r="G615" s="81"/>
      <c r="H615" s="81"/>
      <c r="I615" s="81"/>
    </row>
    <row r="616" spans="1:9" ht="13" hidden="1">
      <c r="A616" s="81"/>
      <c r="B616" s="81"/>
      <c r="C616" s="81"/>
      <c r="D616" s="81"/>
      <c r="E616" s="81"/>
      <c r="F616" s="81"/>
      <c r="G616" s="81"/>
      <c r="H616" s="81"/>
      <c r="I616" s="81"/>
    </row>
    <row r="617" spans="1:9" ht="13" hidden="1">
      <c r="A617" s="81"/>
      <c r="B617" s="81"/>
      <c r="C617" s="81"/>
      <c r="D617" s="81"/>
      <c r="E617" s="81"/>
      <c r="F617" s="81"/>
      <c r="G617" s="81"/>
      <c r="H617" s="81"/>
      <c r="I617" s="81"/>
    </row>
    <row r="618" spans="1:9" ht="13" hidden="1">
      <c r="A618" s="81"/>
      <c r="B618" s="81"/>
      <c r="C618" s="81"/>
      <c r="D618" s="81"/>
      <c r="E618" s="81"/>
      <c r="F618" s="81"/>
      <c r="G618" s="81"/>
      <c r="H618" s="81"/>
      <c r="I618" s="81"/>
    </row>
    <row r="619" spans="1:9" ht="13" hidden="1">
      <c r="A619" s="81"/>
      <c r="B619" s="81"/>
      <c r="C619" s="81"/>
      <c r="D619" s="81"/>
      <c r="E619" s="81"/>
      <c r="F619" s="81"/>
      <c r="G619" s="81"/>
      <c r="H619" s="81"/>
      <c r="I619" s="81"/>
    </row>
    <row r="620" spans="1:9" ht="13" hidden="1">
      <c r="A620" s="81"/>
      <c r="B620" s="81"/>
      <c r="C620" s="81"/>
      <c r="D620" s="81"/>
      <c r="E620" s="81"/>
      <c r="F620" s="81"/>
      <c r="G620" s="81"/>
      <c r="H620" s="81"/>
      <c r="I620" s="81"/>
    </row>
    <row r="621" spans="1:9" ht="13" hidden="1">
      <c r="A621" s="81"/>
      <c r="B621" s="81"/>
      <c r="C621" s="81"/>
      <c r="D621" s="81"/>
      <c r="E621" s="81"/>
      <c r="F621" s="81"/>
      <c r="G621" s="81"/>
      <c r="H621" s="81"/>
      <c r="I621" s="81"/>
    </row>
    <row r="622" spans="1:9" ht="13" hidden="1">
      <c r="A622" s="81"/>
      <c r="B622" s="81"/>
      <c r="C622" s="81"/>
      <c r="D622" s="81"/>
      <c r="E622" s="81"/>
      <c r="F622" s="81"/>
      <c r="G622" s="81"/>
      <c r="H622" s="81"/>
      <c r="I622" s="81"/>
    </row>
    <row r="623" spans="1:9" ht="13" hidden="1">
      <c r="A623" s="81"/>
      <c r="B623" s="81"/>
      <c r="C623" s="81"/>
      <c r="D623" s="81"/>
      <c r="E623" s="81"/>
      <c r="F623" s="81"/>
      <c r="G623" s="81"/>
      <c r="H623" s="81"/>
      <c r="I623" s="81"/>
    </row>
    <row r="624" spans="1:9" ht="13" hidden="1">
      <c r="A624" s="81"/>
      <c r="B624" s="81"/>
      <c r="C624" s="81"/>
      <c r="D624" s="81"/>
      <c r="E624" s="81"/>
      <c r="F624" s="81"/>
      <c r="G624" s="81"/>
      <c r="H624" s="81"/>
      <c r="I624" s="81"/>
    </row>
    <row r="625" spans="1:9" ht="13" hidden="1">
      <c r="A625" s="81"/>
      <c r="B625" s="81"/>
      <c r="C625" s="81"/>
      <c r="D625" s="81"/>
      <c r="E625" s="81"/>
      <c r="F625" s="81"/>
      <c r="G625" s="81"/>
      <c r="H625" s="81"/>
      <c r="I625" s="81"/>
    </row>
    <row r="626" spans="1:9" ht="13" hidden="1">
      <c r="A626" s="81"/>
      <c r="B626" s="81"/>
      <c r="C626" s="81"/>
      <c r="D626" s="81"/>
      <c r="E626" s="81"/>
      <c r="F626" s="81"/>
      <c r="G626" s="81"/>
      <c r="H626" s="81"/>
      <c r="I626" s="81"/>
    </row>
    <row r="627" spans="1:9" ht="13" hidden="1">
      <c r="A627" s="81"/>
      <c r="B627" s="81"/>
      <c r="C627" s="81"/>
      <c r="D627" s="81"/>
      <c r="E627" s="81"/>
      <c r="F627" s="81"/>
      <c r="G627" s="81"/>
      <c r="H627" s="81"/>
      <c r="I627" s="81"/>
    </row>
    <row r="628" spans="1:9" ht="13" hidden="1">
      <c r="A628" s="81"/>
      <c r="B628" s="81"/>
      <c r="C628" s="81"/>
      <c r="D628" s="81"/>
      <c r="E628" s="81"/>
      <c r="F628" s="81"/>
      <c r="G628" s="81"/>
      <c r="H628" s="81"/>
      <c r="I628" s="81"/>
    </row>
    <row r="629" spans="1:9" ht="13" hidden="1">
      <c r="A629" s="81"/>
      <c r="B629" s="81"/>
      <c r="C629" s="81"/>
      <c r="D629" s="81"/>
      <c r="E629" s="81"/>
      <c r="F629" s="81"/>
      <c r="G629" s="81"/>
      <c r="H629" s="81"/>
      <c r="I629" s="81"/>
    </row>
    <row r="630" spans="1:9" ht="13" hidden="1">
      <c r="A630" s="81"/>
      <c r="B630" s="81"/>
      <c r="C630" s="81"/>
      <c r="D630" s="81"/>
      <c r="E630" s="81"/>
      <c r="F630" s="81"/>
      <c r="G630" s="81"/>
      <c r="H630" s="81"/>
      <c r="I630" s="81"/>
    </row>
    <row r="631" spans="1:9" ht="13" hidden="1">
      <c r="A631" s="81"/>
      <c r="B631" s="81"/>
      <c r="C631" s="81"/>
      <c r="D631" s="81"/>
      <c r="E631" s="81"/>
      <c r="F631" s="81"/>
      <c r="G631" s="81"/>
      <c r="H631" s="81"/>
      <c r="I631" s="81"/>
    </row>
    <row r="632" spans="1:9" ht="13" hidden="1">
      <c r="A632" s="81"/>
      <c r="B632" s="81"/>
      <c r="C632" s="81"/>
      <c r="D632" s="81"/>
      <c r="E632" s="81"/>
      <c r="F632" s="81"/>
      <c r="G632" s="81"/>
      <c r="H632" s="81"/>
      <c r="I632" s="81"/>
    </row>
    <row r="633" spans="1:9" ht="13" hidden="1">
      <c r="A633" s="81"/>
      <c r="B633" s="81"/>
      <c r="C633" s="81"/>
      <c r="D633" s="81"/>
      <c r="E633" s="81"/>
      <c r="F633" s="81"/>
      <c r="G633" s="81"/>
      <c r="H633" s="81"/>
      <c r="I633" s="81"/>
    </row>
    <row r="634" spans="1:9" ht="13" hidden="1">
      <c r="A634" s="81"/>
      <c r="B634" s="81"/>
      <c r="C634" s="81"/>
      <c r="D634" s="81"/>
      <c r="E634" s="81"/>
      <c r="F634" s="81"/>
      <c r="G634" s="81"/>
      <c r="H634" s="81"/>
      <c r="I634" s="81"/>
    </row>
    <row r="635" spans="1:9" ht="13" hidden="1">
      <c r="A635" s="81"/>
      <c r="B635" s="81"/>
      <c r="C635" s="81"/>
      <c r="D635" s="81"/>
      <c r="E635" s="81"/>
      <c r="F635" s="81"/>
      <c r="G635" s="81"/>
      <c r="H635" s="81"/>
      <c r="I635" s="81"/>
    </row>
    <row r="636" spans="1:9" ht="13" hidden="1">
      <c r="A636" s="81"/>
      <c r="B636" s="81"/>
      <c r="C636" s="81"/>
      <c r="D636" s="81"/>
      <c r="E636" s="81"/>
      <c r="F636" s="81"/>
      <c r="G636" s="81"/>
      <c r="H636" s="81"/>
      <c r="I636" s="81"/>
    </row>
    <row r="637" spans="1:9" ht="13" hidden="1">
      <c r="A637" s="81"/>
      <c r="B637" s="81"/>
      <c r="C637" s="81"/>
      <c r="D637" s="81"/>
      <c r="E637" s="81"/>
      <c r="F637" s="81"/>
      <c r="G637" s="81"/>
      <c r="H637" s="81"/>
      <c r="I637" s="81"/>
    </row>
    <row r="638" spans="1:9" ht="13" hidden="1">
      <c r="A638" s="81"/>
      <c r="B638" s="81"/>
      <c r="C638" s="81"/>
      <c r="D638" s="81"/>
      <c r="E638" s="81"/>
      <c r="F638" s="81"/>
      <c r="G638" s="81"/>
      <c r="H638" s="81"/>
      <c r="I638" s="81"/>
    </row>
    <row r="639" spans="1:9" ht="13" hidden="1">
      <c r="A639" s="81"/>
      <c r="B639" s="81"/>
      <c r="C639" s="81"/>
      <c r="D639" s="81"/>
      <c r="E639" s="81"/>
      <c r="F639" s="81"/>
      <c r="G639" s="81"/>
      <c r="H639" s="81"/>
      <c r="I639" s="81"/>
    </row>
    <row r="640" spans="1:9" ht="13" hidden="1">
      <c r="A640" s="81"/>
      <c r="B640" s="81"/>
      <c r="C640" s="81"/>
      <c r="D640" s="81"/>
      <c r="E640" s="81"/>
      <c r="F640" s="81"/>
      <c r="G640" s="81"/>
      <c r="H640" s="81"/>
      <c r="I640" s="81"/>
    </row>
    <row r="641" spans="1:9" ht="13" hidden="1">
      <c r="A641" s="81"/>
      <c r="B641" s="81"/>
      <c r="C641" s="81"/>
      <c r="D641" s="81"/>
      <c r="E641" s="81"/>
      <c r="F641" s="81"/>
      <c r="G641" s="81"/>
      <c r="H641" s="81"/>
      <c r="I641" s="81"/>
    </row>
    <row r="642" spans="1:9" ht="13" hidden="1">
      <c r="A642" s="81"/>
      <c r="B642" s="81"/>
      <c r="C642" s="81"/>
      <c r="D642" s="81"/>
      <c r="E642" s="81"/>
      <c r="F642" s="81"/>
      <c r="G642" s="81"/>
      <c r="H642" s="81"/>
      <c r="I642" s="81"/>
    </row>
    <row r="643" spans="1:9" ht="13" hidden="1">
      <c r="A643" s="81"/>
      <c r="B643" s="81"/>
      <c r="C643" s="81"/>
      <c r="D643" s="81"/>
      <c r="E643" s="81"/>
      <c r="F643" s="81"/>
      <c r="G643" s="81"/>
      <c r="H643" s="81"/>
      <c r="I643" s="81"/>
    </row>
    <row r="644" spans="1:9" ht="13" hidden="1">
      <c r="A644" s="81"/>
      <c r="B644" s="81"/>
      <c r="C644" s="81"/>
      <c r="D644" s="81"/>
      <c r="E644" s="81"/>
      <c r="F644" s="81"/>
      <c r="G644" s="81"/>
      <c r="H644" s="81"/>
      <c r="I644" s="81"/>
    </row>
    <row r="645" spans="1:9" ht="13" hidden="1">
      <c r="A645" s="81"/>
      <c r="B645" s="81"/>
      <c r="C645" s="81"/>
      <c r="D645" s="81"/>
      <c r="E645" s="81"/>
      <c r="F645" s="81"/>
      <c r="G645" s="81"/>
      <c r="H645" s="81"/>
      <c r="I645" s="81"/>
    </row>
    <row r="646" spans="1:9" ht="13" hidden="1">
      <c r="A646" s="81"/>
      <c r="B646" s="81"/>
      <c r="C646" s="81"/>
      <c r="D646" s="81"/>
      <c r="E646" s="81"/>
      <c r="F646" s="81"/>
      <c r="G646" s="81"/>
      <c r="H646" s="81"/>
      <c r="I646" s="81"/>
    </row>
    <row r="647" spans="1:9" ht="13" hidden="1">
      <c r="A647" s="81"/>
      <c r="B647" s="81"/>
      <c r="C647" s="81"/>
      <c r="D647" s="81"/>
      <c r="E647" s="81"/>
      <c r="F647" s="81"/>
      <c r="G647" s="81"/>
      <c r="H647" s="81"/>
      <c r="I647" s="81"/>
    </row>
    <row r="648" spans="1:9" ht="13" hidden="1">
      <c r="A648" s="81"/>
      <c r="B648" s="81"/>
      <c r="C648" s="81"/>
      <c r="D648" s="81"/>
      <c r="E648" s="81"/>
      <c r="F648" s="81"/>
      <c r="G648" s="81"/>
      <c r="H648" s="81"/>
      <c r="I648" s="81"/>
    </row>
    <row r="649" spans="1:9" ht="13" hidden="1">
      <c r="A649" s="81"/>
      <c r="B649" s="81"/>
      <c r="C649" s="81"/>
      <c r="D649" s="81"/>
      <c r="E649" s="81"/>
      <c r="F649" s="81"/>
      <c r="G649" s="81"/>
      <c r="H649" s="81"/>
      <c r="I649" s="81"/>
    </row>
    <row r="650" spans="1:9" ht="13" hidden="1">
      <c r="A650" s="81"/>
      <c r="B650" s="81"/>
      <c r="C650" s="81"/>
      <c r="D650" s="81"/>
      <c r="E650" s="81"/>
      <c r="F650" s="81"/>
      <c r="G650" s="81"/>
      <c r="H650" s="81"/>
      <c r="I650" s="81"/>
    </row>
    <row r="651" spans="1:9" ht="13" hidden="1">
      <c r="A651" s="81"/>
      <c r="B651" s="81"/>
      <c r="C651" s="81"/>
      <c r="D651" s="81"/>
      <c r="E651" s="81"/>
      <c r="F651" s="81"/>
      <c r="G651" s="81"/>
      <c r="H651" s="81"/>
      <c r="I651" s="81"/>
    </row>
    <row r="652" spans="1:9" ht="13" hidden="1">
      <c r="A652" s="81"/>
      <c r="B652" s="81"/>
      <c r="C652" s="81"/>
      <c r="D652" s="81"/>
      <c r="E652" s="81"/>
      <c r="F652" s="81"/>
      <c r="G652" s="81"/>
      <c r="H652" s="81"/>
      <c r="I652" s="81"/>
    </row>
    <row r="653" spans="1:9" ht="13" hidden="1">
      <c r="A653" s="81"/>
      <c r="B653" s="81"/>
      <c r="C653" s="81"/>
      <c r="D653" s="81"/>
      <c r="E653" s="81"/>
      <c r="F653" s="81"/>
      <c r="G653" s="81"/>
      <c r="H653" s="81"/>
      <c r="I653" s="81"/>
    </row>
    <row r="654" spans="1:9" ht="13" hidden="1">
      <c r="A654" s="81"/>
      <c r="B654" s="81"/>
      <c r="C654" s="81"/>
      <c r="D654" s="81"/>
      <c r="E654" s="81"/>
      <c r="F654" s="81"/>
      <c r="G654" s="81"/>
      <c r="H654" s="81"/>
      <c r="I654" s="81"/>
    </row>
    <row r="655" spans="1:9" ht="13" hidden="1">
      <c r="A655" s="81"/>
      <c r="B655" s="81"/>
      <c r="C655" s="81"/>
      <c r="D655" s="81"/>
      <c r="E655" s="81"/>
      <c r="F655" s="81"/>
      <c r="G655" s="81"/>
      <c r="H655" s="81"/>
      <c r="I655" s="81"/>
    </row>
    <row r="656" spans="1:9" ht="13" hidden="1">
      <c r="A656" s="81"/>
      <c r="B656" s="81"/>
      <c r="C656" s="81"/>
      <c r="D656" s="81"/>
      <c r="E656" s="81"/>
      <c r="F656" s="81"/>
      <c r="G656" s="81"/>
      <c r="H656" s="81"/>
      <c r="I656" s="81"/>
    </row>
    <row r="657" spans="1:9" ht="13" hidden="1">
      <c r="A657" s="81"/>
      <c r="B657" s="81"/>
      <c r="C657" s="81"/>
      <c r="D657" s="81"/>
      <c r="E657" s="81"/>
      <c r="F657" s="81"/>
      <c r="G657" s="81"/>
      <c r="H657" s="81"/>
      <c r="I657" s="81"/>
    </row>
    <row r="658" spans="1:9" ht="13" hidden="1">
      <c r="A658" s="81"/>
      <c r="B658" s="81"/>
      <c r="C658" s="81"/>
      <c r="D658" s="81"/>
      <c r="E658" s="81"/>
      <c r="F658" s="81"/>
      <c r="G658" s="81"/>
      <c r="H658" s="81"/>
      <c r="I658" s="81"/>
    </row>
    <row r="659" spans="1:9" ht="13" hidden="1">
      <c r="A659" s="81"/>
      <c r="B659" s="81"/>
      <c r="C659" s="81"/>
      <c r="D659" s="81"/>
      <c r="E659" s="81"/>
      <c r="F659" s="81"/>
      <c r="G659" s="81"/>
      <c r="H659" s="81"/>
      <c r="I659" s="81"/>
    </row>
    <row r="660" spans="1:9" ht="13" hidden="1">
      <c r="A660" s="81"/>
      <c r="B660" s="81"/>
      <c r="C660" s="81"/>
      <c r="D660" s="81"/>
      <c r="E660" s="81"/>
      <c r="F660" s="81"/>
      <c r="G660" s="81"/>
      <c r="H660" s="81"/>
      <c r="I660" s="81"/>
    </row>
    <row r="661" spans="1:9" ht="13" hidden="1">
      <c r="A661" s="81"/>
      <c r="B661" s="81"/>
      <c r="C661" s="81"/>
      <c r="D661" s="81"/>
      <c r="E661" s="81"/>
      <c r="F661" s="81"/>
      <c r="G661" s="81"/>
      <c r="H661" s="81"/>
      <c r="I661" s="81"/>
    </row>
    <row r="662" spans="1:9" ht="13" hidden="1">
      <c r="A662" s="81"/>
      <c r="B662" s="81"/>
      <c r="C662" s="81"/>
      <c r="D662" s="81"/>
      <c r="E662" s="81"/>
      <c r="F662" s="81"/>
      <c r="G662" s="81"/>
      <c r="H662" s="81"/>
      <c r="I662" s="81"/>
    </row>
    <row r="663" spans="1:9" ht="13" hidden="1">
      <c r="A663" s="81"/>
      <c r="B663" s="81"/>
      <c r="C663" s="81"/>
      <c r="D663" s="81"/>
      <c r="E663" s="81"/>
      <c r="F663" s="81"/>
      <c r="G663" s="81"/>
      <c r="H663" s="81"/>
      <c r="I663" s="81"/>
    </row>
    <row r="664" spans="1:9" ht="13" hidden="1">
      <c r="A664" s="81"/>
      <c r="B664" s="81"/>
      <c r="C664" s="81"/>
      <c r="D664" s="81"/>
      <c r="E664" s="81"/>
      <c r="F664" s="81"/>
      <c r="G664" s="81"/>
      <c r="H664" s="81"/>
      <c r="I664" s="81"/>
    </row>
    <row r="665" spans="1:9" ht="13" hidden="1">
      <c r="A665" s="81"/>
      <c r="B665" s="81"/>
      <c r="C665" s="81"/>
      <c r="D665" s="81"/>
      <c r="E665" s="81"/>
      <c r="F665" s="81"/>
      <c r="G665" s="81"/>
      <c r="H665" s="81"/>
      <c r="I665" s="81"/>
    </row>
    <row r="666" spans="1:9" ht="13" hidden="1">
      <c r="A666" s="81"/>
      <c r="B666" s="81"/>
      <c r="C666" s="81"/>
      <c r="D666" s="81"/>
      <c r="E666" s="81"/>
      <c r="F666" s="81"/>
      <c r="G666" s="81"/>
      <c r="H666" s="81"/>
      <c r="I666" s="81"/>
    </row>
    <row r="667" spans="1:9" ht="13" hidden="1">
      <c r="A667" s="81"/>
      <c r="B667" s="81"/>
      <c r="C667" s="81"/>
      <c r="D667" s="81"/>
      <c r="E667" s="81"/>
      <c r="F667" s="81"/>
      <c r="G667" s="81"/>
      <c r="H667" s="81"/>
      <c r="I667" s="81"/>
    </row>
    <row r="668" spans="1:9" ht="13" hidden="1">
      <c r="A668" s="81"/>
      <c r="B668" s="81"/>
      <c r="C668" s="81"/>
      <c r="D668" s="81"/>
      <c r="E668" s="81"/>
      <c r="F668" s="81"/>
      <c r="G668" s="81"/>
      <c r="H668" s="81"/>
      <c r="I668" s="81"/>
    </row>
    <row r="669" spans="1:9" ht="13" hidden="1">
      <c r="A669" s="81"/>
      <c r="B669" s="81"/>
      <c r="C669" s="81"/>
      <c r="D669" s="81"/>
      <c r="E669" s="81"/>
      <c r="F669" s="81"/>
      <c r="G669" s="81"/>
      <c r="H669" s="81"/>
      <c r="I669" s="81"/>
    </row>
    <row r="670" spans="1:9" ht="13" hidden="1">
      <c r="A670" s="81"/>
      <c r="B670" s="81"/>
      <c r="C670" s="81"/>
      <c r="D670" s="81"/>
      <c r="E670" s="81"/>
      <c r="F670" s="81"/>
      <c r="G670" s="81"/>
      <c r="H670" s="81"/>
      <c r="I670" s="81"/>
    </row>
    <row r="671" spans="1:9" ht="13" hidden="1">
      <c r="A671" s="81"/>
      <c r="B671" s="81"/>
      <c r="C671" s="81"/>
      <c r="D671" s="81"/>
      <c r="E671" s="81"/>
      <c r="F671" s="81"/>
      <c r="G671" s="81"/>
      <c r="H671" s="81"/>
      <c r="I671" s="81"/>
    </row>
    <row r="672" spans="1:9" ht="13" hidden="1">
      <c r="A672" s="81"/>
      <c r="B672" s="81"/>
      <c r="C672" s="81"/>
      <c r="D672" s="81"/>
      <c r="E672" s="81"/>
      <c r="F672" s="81"/>
      <c r="G672" s="81"/>
      <c r="H672" s="81"/>
      <c r="I672" s="81"/>
    </row>
    <row r="673" spans="1:9" ht="13" hidden="1">
      <c r="A673" s="81"/>
      <c r="B673" s="81"/>
      <c r="C673" s="81"/>
      <c r="D673" s="81"/>
      <c r="E673" s="81"/>
      <c r="F673" s="81"/>
      <c r="G673" s="81"/>
      <c r="H673" s="81"/>
      <c r="I673" s="81"/>
    </row>
    <row r="674" spans="1:9" ht="13" hidden="1">
      <c r="A674" s="81"/>
      <c r="B674" s="81"/>
      <c r="C674" s="81"/>
      <c r="D674" s="81"/>
      <c r="E674" s="81"/>
      <c r="F674" s="81"/>
      <c r="G674" s="81"/>
      <c r="H674" s="81"/>
      <c r="I674" s="81"/>
    </row>
    <row r="675" spans="1:9" ht="13" hidden="1">
      <c r="A675" s="81"/>
      <c r="B675" s="81"/>
      <c r="C675" s="81"/>
      <c r="D675" s="81"/>
      <c r="E675" s="81"/>
      <c r="F675" s="81"/>
      <c r="G675" s="81"/>
      <c r="H675" s="81"/>
      <c r="I675" s="81"/>
    </row>
    <row r="676" spans="1:9" ht="13" hidden="1">
      <c r="A676" s="81"/>
      <c r="B676" s="81"/>
      <c r="C676" s="81"/>
      <c r="D676" s="81"/>
      <c r="E676" s="81"/>
      <c r="F676" s="81"/>
      <c r="G676" s="81"/>
      <c r="H676" s="81"/>
      <c r="I676" s="81"/>
    </row>
    <row r="677" spans="1:9" ht="13" hidden="1">
      <c r="A677" s="81"/>
      <c r="B677" s="81"/>
      <c r="C677" s="81"/>
      <c r="D677" s="81"/>
      <c r="E677" s="81"/>
      <c r="F677" s="81"/>
      <c r="G677" s="81"/>
      <c r="H677" s="81"/>
      <c r="I677" s="81"/>
    </row>
    <row r="678" spans="1:9" ht="13" hidden="1">
      <c r="A678" s="81"/>
      <c r="B678" s="81"/>
      <c r="C678" s="81"/>
      <c r="D678" s="81"/>
      <c r="E678" s="81"/>
      <c r="F678" s="81"/>
      <c r="G678" s="81"/>
      <c r="H678" s="81"/>
      <c r="I678" s="81"/>
    </row>
    <row r="679" spans="1:9" ht="13" hidden="1">
      <c r="A679" s="81"/>
      <c r="B679" s="81"/>
      <c r="C679" s="81"/>
      <c r="D679" s="81"/>
      <c r="E679" s="81"/>
      <c r="F679" s="81"/>
      <c r="G679" s="81"/>
      <c r="H679" s="81"/>
      <c r="I679" s="81"/>
    </row>
    <row r="680" spans="1:9" ht="13" hidden="1">
      <c r="A680" s="81"/>
      <c r="B680" s="81"/>
      <c r="C680" s="81"/>
      <c r="D680" s="81"/>
      <c r="E680" s="81"/>
      <c r="F680" s="81"/>
      <c r="G680" s="81"/>
      <c r="H680" s="81"/>
      <c r="I680" s="81"/>
    </row>
    <row r="681" spans="1:9" ht="13" hidden="1">
      <c r="A681" s="81"/>
      <c r="B681" s="81"/>
      <c r="C681" s="81"/>
      <c r="D681" s="81"/>
      <c r="E681" s="81"/>
      <c r="F681" s="81"/>
      <c r="G681" s="81"/>
      <c r="H681" s="81"/>
      <c r="I681" s="81"/>
    </row>
    <row r="682" spans="1:9" ht="13" hidden="1">
      <c r="A682" s="81"/>
      <c r="B682" s="81"/>
      <c r="C682" s="81"/>
      <c r="D682" s="81"/>
      <c r="E682" s="81"/>
      <c r="F682" s="81"/>
      <c r="G682" s="81"/>
      <c r="H682" s="81"/>
      <c r="I682" s="81"/>
    </row>
    <row r="683" spans="1:9" ht="13" hidden="1">
      <c r="A683" s="81"/>
      <c r="B683" s="81"/>
      <c r="C683" s="81"/>
      <c r="D683" s="81"/>
      <c r="E683" s="81"/>
      <c r="F683" s="81"/>
      <c r="G683" s="81"/>
      <c r="H683" s="81"/>
      <c r="I683" s="81"/>
    </row>
    <row r="684" spans="1:9" ht="13" hidden="1">
      <c r="A684" s="81"/>
      <c r="B684" s="81"/>
      <c r="C684" s="81"/>
      <c r="D684" s="81"/>
      <c r="E684" s="81"/>
      <c r="F684" s="81"/>
      <c r="G684" s="81"/>
      <c r="H684" s="81"/>
      <c r="I684" s="81"/>
    </row>
    <row r="685" spans="1:9" ht="13" hidden="1">
      <c r="A685" s="81"/>
      <c r="B685" s="81"/>
      <c r="C685" s="81"/>
      <c r="D685" s="81"/>
      <c r="E685" s="81"/>
      <c r="F685" s="81"/>
      <c r="G685" s="81"/>
      <c r="H685" s="81"/>
      <c r="I685" s="81"/>
    </row>
    <row r="686" spans="1:9" ht="13" hidden="1">
      <c r="A686" s="81"/>
      <c r="B686" s="81"/>
      <c r="C686" s="81"/>
      <c r="D686" s="81"/>
      <c r="E686" s="81"/>
      <c r="F686" s="81"/>
      <c r="G686" s="81"/>
      <c r="H686" s="81"/>
      <c r="I686" s="81"/>
    </row>
    <row r="687" spans="1:9" ht="13" hidden="1">
      <c r="A687" s="81"/>
      <c r="B687" s="81"/>
      <c r="C687" s="81"/>
      <c r="D687" s="81"/>
      <c r="E687" s="81"/>
      <c r="F687" s="81"/>
      <c r="G687" s="81"/>
      <c r="H687" s="81"/>
      <c r="I687" s="81"/>
    </row>
    <row r="688" spans="1:9" ht="13" hidden="1">
      <c r="A688" s="81"/>
      <c r="B688" s="81"/>
      <c r="C688" s="81"/>
      <c r="D688" s="81"/>
      <c r="E688" s="81"/>
      <c r="F688" s="81"/>
      <c r="G688" s="81"/>
      <c r="H688" s="81"/>
      <c r="I688" s="81"/>
    </row>
    <row r="689" spans="1:9" ht="13" hidden="1">
      <c r="A689" s="81"/>
      <c r="B689" s="81"/>
      <c r="C689" s="81"/>
      <c r="D689" s="81"/>
      <c r="E689" s="81"/>
      <c r="F689" s="81"/>
      <c r="G689" s="81"/>
      <c r="H689" s="81"/>
      <c r="I689" s="81"/>
    </row>
    <row r="690" spans="1:9" ht="13" hidden="1">
      <c r="A690" s="81"/>
      <c r="B690" s="81"/>
      <c r="C690" s="81"/>
      <c r="D690" s="81"/>
      <c r="E690" s="81"/>
      <c r="F690" s="81"/>
      <c r="G690" s="81"/>
      <c r="H690" s="81"/>
      <c r="I690" s="81"/>
    </row>
    <row r="691" spans="1:9" ht="13" hidden="1">
      <c r="A691" s="81"/>
      <c r="B691" s="81"/>
      <c r="C691" s="81"/>
      <c r="D691" s="81"/>
      <c r="E691" s="81"/>
      <c r="F691" s="81"/>
      <c r="G691" s="81"/>
      <c r="H691" s="81"/>
      <c r="I691" s="81"/>
    </row>
    <row r="692" spans="1:9" ht="13" hidden="1">
      <c r="A692" s="81"/>
      <c r="B692" s="81"/>
      <c r="C692" s="81"/>
      <c r="D692" s="81"/>
      <c r="E692" s="81"/>
      <c r="F692" s="81"/>
      <c r="G692" s="81"/>
      <c r="H692" s="81"/>
      <c r="I692" s="81"/>
    </row>
    <row r="693" spans="1:9" ht="13" hidden="1">
      <c r="A693" s="81"/>
      <c r="B693" s="81"/>
      <c r="C693" s="81"/>
      <c r="D693" s="81"/>
      <c r="E693" s="81"/>
      <c r="F693" s="81"/>
      <c r="G693" s="81"/>
      <c r="H693" s="81"/>
      <c r="I693" s="81"/>
    </row>
    <row r="694" spans="1:9" ht="13" hidden="1">
      <c r="A694" s="81"/>
      <c r="B694" s="81"/>
      <c r="C694" s="81"/>
      <c r="D694" s="81"/>
      <c r="E694" s="81"/>
      <c r="F694" s="81"/>
      <c r="G694" s="81"/>
      <c r="H694" s="81"/>
      <c r="I694" s="81"/>
    </row>
    <row r="695" spans="1:9" ht="13" hidden="1">
      <c r="A695" s="81"/>
      <c r="B695" s="81"/>
      <c r="C695" s="81"/>
      <c r="D695" s="81"/>
      <c r="E695" s="81"/>
      <c r="F695" s="81"/>
      <c r="G695" s="81"/>
      <c r="H695" s="81"/>
      <c r="I695" s="81"/>
    </row>
    <row r="696" spans="1:9" ht="13" hidden="1">
      <c r="A696" s="81"/>
      <c r="B696" s="81"/>
      <c r="C696" s="81"/>
      <c r="D696" s="81"/>
      <c r="E696" s="81"/>
      <c r="F696" s="81"/>
      <c r="G696" s="81"/>
      <c r="H696" s="81"/>
      <c r="I696" s="81"/>
    </row>
    <row r="697" spans="1:9" ht="13" hidden="1">
      <c r="A697" s="81"/>
      <c r="B697" s="81"/>
      <c r="C697" s="81"/>
      <c r="D697" s="81"/>
      <c r="E697" s="81"/>
      <c r="F697" s="81"/>
      <c r="G697" s="81"/>
      <c r="H697" s="81"/>
      <c r="I697" s="81"/>
    </row>
    <row r="698" spans="1:9" ht="13" hidden="1">
      <c r="A698" s="81"/>
      <c r="B698" s="81"/>
      <c r="C698" s="81"/>
      <c r="D698" s="81"/>
      <c r="E698" s="81"/>
      <c r="F698" s="81"/>
      <c r="G698" s="81"/>
      <c r="H698" s="81"/>
      <c r="I698" s="81"/>
    </row>
    <row r="699" spans="1:9" ht="13" hidden="1">
      <c r="A699" s="81"/>
      <c r="B699" s="81"/>
      <c r="C699" s="81"/>
      <c r="D699" s="81"/>
      <c r="E699" s="81"/>
      <c r="F699" s="81"/>
      <c r="G699" s="81"/>
      <c r="H699" s="81"/>
      <c r="I699" s="81"/>
    </row>
    <row r="700" spans="1:9" ht="13" hidden="1">
      <c r="A700" s="81"/>
      <c r="B700" s="81"/>
      <c r="C700" s="81"/>
      <c r="D700" s="81"/>
      <c r="E700" s="81"/>
      <c r="F700" s="81"/>
      <c r="G700" s="81"/>
      <c r="H700" s="81"/>
      <c r="I700" s="81"/>
    </row>
    <row r="701" spans="1:9" ht="13" hidden="1">
      <c r="A701" s="81"/>
      <c r="B701" s="81"/>
      <c r="C701" s="81"/>
      <c r="D701" s="81"/>
      <c r="E701" s="81"/>
      <c r="F701" s="81"/>
      <c r="G701" s="81"/>
      <c r="H701" s="81"/>
      <c r="I701" s="81"/>
    </row>
    <row r="702" spans="1:9" ht="13" hidden="1">
      <c r="A702" s="81"/>
      <c r="B702" s="81"/>
      <c r="C702" s="81"/>
      <c r="D702" s="81"/>
      <c r="E702" s="81"/>
      <c r="F702" s="81"/>
      <c r="G702" s="81"/>
      <c r="H702" s="81"/>
      <c r="I702" s="81"/>
    </row>
    <row r="703" spans="1:9" ht="13" hidden="1">
      <c r="A703" s="81"/>
      <c r="B703" s="81"/>
      <c r="C703" s="81"/>
      <c r="D703" s="81"/>
      <c r="E703" s="81"/>
      <c r="F703" s="81"/>
      <c r="G703" s="81"/>
      <c r="H703" s="81"/>
      <c r="I703" s="81"/>
    </row>
    <row r="704" spans="1:9" ht="13" hidden="1">
      <c r="A704" s="81"/>
      <c r="B704" s="81"/>
      <c r="C704" s="81"/>
      <c r="D704" s="81"/>
      <c r="E704" s="81"/>
      <c r="F704" s="81"/>
      <c r="G704" s="81"/>
      <c r="H704" s="81"/>
      <c r="I704" s="81"/>
    </row>
    <row r="705" spans="1:9" ht="13" hidden="1">
      <c r="A705" s="81"/>
      <c r="B705" s="81"/>
      <c r="C705" s="81"/>
      <c r="D705" s="81"/>
      <c r="E705" s="81"/>
      <c r="F705" s="81"/>
      <c r="G705" s="81"/>
      <c r="H705" s="81"/>
      <c r="I705" s="81"/>
    </row>
    <row r="706" spans="1:9" ht="13" hidden="1">
      <c r="A706" s="81"/>
      <c r="B706" s="81"/>
      <c r="C706" s="81"/>
      <c r="D706" s="81"/>
      <c r="E706" s="81"/>
      <c r="F706" s="81"/>
      <c r="G706" s="81"/>
      <c r="H706" s="81"/>
      <c r="I706" s="81"/>
    </row>
    <row r="707" spans="1:9" ht="13" hidden="1">
      <c r="A707" s="81"/>
      <c r="B707" s="81"/>
      <c r="C707" s="81"/>
      <c r="D707" s="81"/>
      <c r="E707" s="81"/>
      <c r="F707" s="81"/>
      <c r="G707" s="81"/>
      <c r="H707" s="81"/>
      <c r="I707" s="81"/>
    </row>
    <row r="708" spans="1:9" ht="13" hidden="1">
      <c r="A708" s="81"/>
      <c r="B708" s="81"/>
      <c r="C708" s="81"/>
      <c r="D708" s="81"/>
      <c r="E708" s="81"/>
      <c r="F708" s="81"/>
      <c r="G708" s="81"/>
      <c r="H708" s="81"/>
      <c r="I708" s="81"/>
    </row>
    <row r="709" spans="1:9" ht="13" hidden="1">
      <c r="A709" s="81"/>
      <c r="B709" s="81"/>
      <c r="C709" s="81"/>
      <c r="D709" s="81"/>
      <c r="E709" s="81"/>
      <c r="F709" s="81"/>
      <c r="G709" s="81"/>
      <c r="H709" s="81"/>
      <c r="I709" s="81"/>
    </row>
    <row r="710" spans="1:9" ht="13" hidden="1">
      <c r="A710" s="81"/>
      <c r="B710" s="81"/>
      <c r="C710" s="81"/>
      <c r="D710" s="81"/>
      <c r="E710" s="81"/>
      <c r="F710" s="81"/>
      <c r="G710" s="81"/>
      <c r="H710" s="81"/>
      <c r="I710" s="81"/>
    </row>
    <row r="711" spans="1:9" ht="13" hidden="1">
      <c r="A711" s="81"/>
      <c r="B711" s="81"/>
      <c r="C711" s="81"/>
      <c r="D711" s="81"/>
      <c r="E711" s="81"/>
      <c r="F711" s="81"/>
      <c r="G711" s="81"/>
      <c r="H711" s="81"/>
      <c r="I711" s="81"/>
    </row>
    <row r="712" spans="1:9" ht="13" hidden="1">
      <c r="A712" s="81"/>
      <c r="B712" s="81"/>
      <c r="C712" s="81"/>
      <c r="D712" s="81"/>
      <c r="E712" s="81"/>
      <c r="F712" s="81"/>
      <c r="G712" s="81"/>
      <c r="H712" s="81"/>
      <c r="I712" s="81"/>
    </row>
    <row r="713" spans="1:9" ht="13" hidden="1">
      <c r="A713" s="81"/>
      <c r="B713" s="81"/>
      <c r="C713" s="81"/>
      <c r="D713" s="81"/>
      <c r="E713" s="81"/>
      <c r="F713" s="81"/>
      <c r="G713" s="81"/>
      <c r="H713" s="81"/>
      <c r="I713" s="81"/>
    </row>
    <row r="714" spans="1:9" ht="13" hidden="1">
      <c r="A714" s="81"/>
      <c r="B714" s="81"/>
      <c r="C714" s="81"/>
      <c r="D714" s="81"/>
      <c r="E714" s="81"/>
      <c r="F714" s="81"/>
      <c r="G714" s="81"/>
      <c r="H714" s="81"/>
      <c r="I714" s="81"/>
    </row>
    <row r="715" spans="1:9" ht="13" hidden="1">
      <c r="A715" s="81"/>
      <c r="B715" s="81"/>
      <c r="C715" s="81"/>
      <c r="D715" s="81"/>
      <c r="E715" s="81"/>
      <c r="F715" s="81"/>
      <c r="G715" s="81"/>
      <c r="H715" s="81"/>
      <c r="I715" s="81"/>
    </row>
    <row r="716" spans="1:9" ht="13" hidden="1">
      <c r="A716" s="81"/>
      <c r="B716" s="81"/>
      <c r="C716" s="81"/>
      <c r="D716" s="81"/>
      <c r="E716" s="81"/>
      <c r="F716" s="81"/>
      <c r="G716" s="81"/>
      <c r="H716" s="81"/>
      <c r="I716" s="81"/>
    </row>
    <row r="717" spans="1:9" ht="13" hidden="1">
      <c r="A717" s="81"/>
      <c r="B717" s="81"/>
      <c r="C717" s="81"/>
      <c r="D717" s="81"/>
      <c r="E717" s="81"/>
      <c r="F717" s="81"/>
      <c r="G717" s="81"/>
      <c r="H717" s="81"/>
      <c r="I717" s="81"/>
    </row>
    <row r="718" spans="1:9" ht="13" hidden="1">
      <c r="A718" s="81"/>
      <c r="B718" s="81"/>
      <c r="C718" s="81"/>
      <c r="D718" s="81"/>
      <c r="E718" s="81"/>
      <c r="F718" s="81"/>
      <c r="G718" s="81"/>
      <c r="H718" s="81"/>
      <c r="I718" s="81"/>
    </row>
    <row r="719" spans="1:9" ht="13" hidden="1">
      <c r="A719" s="81"/>
      <c r="B719" s="81"/>
      <c r="C719" s="81"/>
      <c r="D719" s="81"/>
      <c r="E719" s="81"/>
      <c r="F719" s="81"/>
      <c r="G719" s="81"/>
      <c r="H719" s="81"/>
      <c r="I719" s="81"/>
    </row>
    <row r="720" spans="1:9" ht="13" hidden="1">
      <c r="A720" s="81"/>
      <c r="B720" s="81"/>
      <c r="C720" s="81"/>
      <c r="D720" s="81"/>
      <c r="E720" s="81"/>
      <c r="F720" s="81"/>
      <c r="G720" s="81"/>
      <c r="H720" s="81"/>
      <c r="I720" s="81"/>
    </row>
    <row r="721" spans="1:9" ht="13" hidden="1">
      <c r="A721" s="81"/>
      <c r="B721" s="81"/>
      <c r="C721" s="81"/>
      <c r="D721" s="81"/>
      <c r="E721" s="81"/>
      <c r="F721" s="81"/>
      <c r="G721" s="81"/>
      <c r="H721" s="81"/>
      <c r="I721" s="81"/>
    </row>
    <row r="722" spans="1:9" ht="13" hidden="1">
      <c r="A722" s="81"/>
      <c r="B722" s="81"/>
      <c r="C722" s="81"/>
      <c r="D722" s="81"/>
      <c r="E722" s="81"/>
      <c r="F722" s="81"/>
      <c r="G722" s="81"/>
      <c r="H722" s="81"/>
      <c r="I722" s="81"/>
    </row>
    <row r="723" spans="1:9" ht="13" hidden="1">
      <c r="A723" s="81"/>
      <c r="B723" s="81"/>
      <c r="C723" s="81"/>
      <c r="D723" s="81"/>
      <c r="E723" s="81"/>
      <c r="F723" s="81"/>
      <c r="G723" s="81"/>
      <c r="H723" s="81"/>
      <c r="I723" s="81"/>
    </row>
    <row r="724" spans="1:9" ht="13" hidden="1">
      <c r="A724" s="81"/>
      <c r="B724" s="81"/>
      <c r="C724" s="81"/>
      <c r="D724" s="81"/>
      <c r="E724" s="81"/>
      <c r="F724" s="81"/>
      <c r="G724" s="81"/>
      <c r="H724" s="81"/>
      <c r="I724" s="81"/>
    </row>
    <row r="725" spans="1:9" ht="13" hidden="1">
      <c r="A725" s="81"/>
      <c r="B725" s="81"/>
      <c r="C725" s="81"/>
      <c r="D725" s="81"/>
      <c r="E725" s="81"/>
      <c r="F725" s="81"/>
      <c r="G725" s="81"/>
      <c r="H725" s="81"/>
      <c r="I725" s="81"/>
    </row>
    <row r="726" spans="1:9" ht="13" hidden="1">
      <c r="A726" s="81"/>
      <c r="B726" s="81"/>
      <c r="C726" s="81"/>
      <c r="D726" s="81"/>
      <c r="E726" s="81"/>
      <c r="F726" s="81"/>
      <c r="G726" s="81"/>
      <c r="H726" s="81"/>
      <c r="I726" s="81"/>
    </row>
    <row r="727" spans="1:9" ht="13" hidden="1">
      <c r="A727" s="81"/>
      <c r="B727" s="81"/>
      <c r="C727" s="81"/>
      <c r="D727" s="81"/>
      <c r="E727" s="81"/>
      <c r="F727" s="81"/>
      <c r="G727" s="81"/>
      <c r="H727" s="81"/>
      <c r="I727" s="81"/>
    </row>
    <row r="728" spans="1:9" ht="13" hidden="1">
      <c r="A728" s="81"/>
      <c r="B728" s="81"/>
      <c r="C728" s="81"/>
      <c r="D728" s="81"/>
      <c r="E728" s="81"/>
      <c r="F728" s="81"/>
      <c r="G728" s="81"/>
      <c r="H728" s="81"/>
      <c r="I728" s="81"/>
    </row>
    <row r="729" spans="1:9" ht="13" hidden="1">
      <c r="A729" s="81"/>
      <c r="B729" s="81"/>
      <c r="C729" s="81"/>
      <c r="D729" s="81"/>
      <c r="E729" s="81"/>
      <c r="F729" s="81"/>
      <c r="G729" s="81"/>
      <c r="H729" s="81"/>
      <c r="I729" s="81"/>
    </row>
    <row r="730" spans="1:9" ht="13" hidden="1">
      <c r="A730" s="81"/>
      <c r="B730" s="81"/>
      <c r="C730" s="81"/>
      <c r="D730" s="81"/>
      <c r="E730" s="81"/>
      <c r="F730" s="81"/>
      <c r="G730" s="81"/>
      <c r="H730" s="81"/>
      <c r="I730" s="81"/>
    </row>
    <row r="731" spans="1:9" ht="13" hidden="1">
      <c r="A731" s="81"/>
      <c r="B731" s="81"/>
      <c r="C731" s="81"/>
      <c r="D731" s="81"/>
      <c r="E731" s="81"/>
      <c r="F731" s="81"/>
      <c r="G731" s="81"/>
      <c r="H731" s="81"/>
      <c r="I731" s="81"/>
    </row>
    <row r="732" spans="1:9" ht="13" hidden="1">
      <c r="A732" s="81"/>
      <c r="B732" s="81"/>
      <c r="C732" s="81"/>
      <c r="D732" s="81"/>
      <c r="E732" s="81"/>
      <c r="F732" s="81"/>
      <c r="G732" s="81"/>
      <c r="H732" s="81"/>
      <c r="I732" s="81"/>
    </row>
    <row r="733" spans="1:9" ht="13" hidden="1">
      <c r="A733" s="81"/>
      <c r="B733" s="81"/>
      <c r="C733" s="81"/>
      <c r="D733" s="81"/>
      <c r="E733" s="81"/>
      <c r="F733" s="81"/>
      <c r="G733" s="81"/>
      <c r="H733" s="81"/>
      <c r="I733" s="81"/>
    </row>
    <row r="734" spans="1:9" ht="13" hidden="1">
      <c r="A734" s="81"/>
      <c r="B734" s="81"/>
      <c r="C734" s="81"/>
      <c r="D734" s="81"/>
      <c r="E734" s="81"/>
      <c r="F734" s="81"/>
      <c r="G734" s="81"/>
      <c r="H734" s="81"/>
      <c r="I734" s="81"/>
    </row>
    <row r="735" spans="1:9" ht="13" hidden="1">
      <c r="A735" s="81"/>
      <c r="B735" s="81"/>
      <c r="C735" s="81"/>
      <c r="D735" s="81"/>
      <c r="E735" s="81"/>
      <c r="F735" s="81"/>
      <c r="G735" s="81"/>
      <c r="H735" s="81"/>
      <c r="I735" s="81"/>
    </row>
    <row r="736" spans="1:9" ht="13" hidden="1">
      <c r="A736" s="81"/>
      <c r="B736" s="81"/>
      <c r="C736" s="81"/>
      <c r="D736" s="81"/>
      <c r="E736" s="81"/>
      <c r="F736" s="81"/>
      <c r="G736" s="81"/>
      <c r="H736" s="81"/>
      <c r="I736" s="81"/>
    </row>
    <row r="737" spans="1:9" ht="13" hidden="1">
      <c r="A737" s="81"/>
      <c r="B737" s="81"/>
      <c r="C737" s="81"/>
      <c r="D737" s="81"/>
      <c r="E737" s="81"/>
      <c r="F737" s="81"/>
      <c r="G737" s="81"/>
      <c r="H737" s="81"/>
      <c r="I737" s="81"/>
    </row>
    <row r="738" spans="1:9" ht="13" hidden="1">
      <c r="A738" s="81"/>
      <c r="B738" s="81"/>
      <c r="C738" s="81"/>
      <c r="D738" s="81"/>
      <c r="E738" s="81"/>
      <c r="F738" s="81"/>
      <c r="G738" s="81"/>
      <c r="H738" s="81"/>
      <c r="I738" s="81"/>
    </row>
    <row r="739" spans="1:9" ht="13" hidden="1">
      <c r="A739" s="81"/>
      <c r="B739" s="81"/>
      <c r="C739" s="81"/>
      <c r="D739" s="81"/>
      <c r="E739" s="81"/>
      <c r="F739" s="81"/>
      <c r="G739" s="81"/>
      <c r="H739" s="81"/>
      <c r="I739" s="81"/>
    </row>
    <row r="740" spans="1:9" ht="13" hidden="1">
      <c r="A740" s="81"/>
      <c r="B740" s="81"/>
      <c r="C740" s="81"/>
      <c r="D740" s="81"/>
      <c r="E740" s="81"/>
      <c r="F740" s="81"/>
      <c r="G740" s="81"/>
      <c r="H740" s="81"/>
      <c r="I740" s="81"/>
    </row>
    <row r="741" spans="1:9" ht="13" hidden="1">
      <c r="A741" s="81"/>
      <c r="B741" s="81"/>
      <c r="C741" s="81"/>
      <c r="D741" s="81"/>
      <c r="E741" s="81"/>
      <c r="F741" s="81"/>
      <c r="G741" s="81"/>
      <c r="H741" s="81"/>
      <c r="I741" s="81"/>
    </row>
    <row r="742" spans="1:9" ht="13" hidden="1">
      <c r="A742" s="81"/>
      <c r="B742" s="81"/>
      <c r="C742" s="81"/>
      <c r="D742" s="81"/>
      <c r="E742" s="81"/>
      <c r="F742" s="81"/>
      <c r="G742" s="81"/>
      <c r="H742" s="81"/>
      <c r="I742" s="81"/>
    </row>
    <row r="743" spans="1:9" ht="13" hidden="1">
      <c r="A743" s="81"/>
      <c r="B743" s="81"/>
      <c r="C743" s="81"/>
      <c r="D743" s="81"/>
      <c r="E743" s="81"/>
      <c r="F743" s="81"/>
      <c r="G743" s="81"/>
      <c r="H743" s="81"/>
      <c r="I743" s="81"/>
    </row>
    <row r="744" spans="1:9" ht="13" hidden="1">
      <c r="A744" s="81"/>
      <c r="B744" s="81"/>
      <c r="C744" s="81"/>
      <c r="D744" s="81"/>
      <c r="E744" s="81"/>
      <c r="F744" s="81"/>
      <c r="G744" s="81"/>
      <c r="H744" s="81"/>
      <c r="I744" s="81"/>
    </row>
    <row r="745" spans="1:9" ht="13" hidden="1">
      <c r="A745" s="81"/>
      <c r="B745" s="81"/>
      <c r="C745" s="81"/>
      <c r="D745" s="81"/>
      <c r="E745" s="81"/>
      <c r="F745" s="81"/>
      <c r="G745" s="81"/>
      <c r="H745" s="81"/>
      <c r="I745" s="81"/>
    </row>
    <row r="746" spans="1:9" ht="13" hidden="1">
      <c r="A746" s="81"/>
      <c r="B746" s="81"/>
      <c r="C746" s="81"/>
      <c r="D746" s="81"/>
      <c r="E746" s="81"/>
      <c r="F746" s="81"/>
      <c r="G746" s="81"/>
      <c r="H746" s="81"/>
      <c r="I746" s="81"/>
    </row>
    <row r="747" spans="1:9" ht="13" hidden="1">
      <c r="A747" s="81"/>
      <c r="B747" s="81"/>
      <c r="C747" s="81"/>
      <c r="D747" s="81"/>
      <c r="E747" s="81"/>
      <c r="F747" s="81"/>
      <c r="G747" s="81"/>
      <c r="H747" s="81"/>
      <c r="I747" s="81"/>
    </row>
    <row r="748" spans="1:9" ht="13" hidden="1">
      <c r="A748" s="81"/>
      <c r="B748" s="81"/>
      <c r="C748" s="81"/>
      <c r="D748" s="81"/>
      <c r="E748" s="81"/>
      <c r="F748" s="81"/>
      <c r="G748" s="81"/>
      <c r="H748" s="81"/>
      <c r="I748" s="81"/>
    </row>
    <row r="749" spans="1:9" ht="13" hidden="1">
      <c r="A749" s="81"/>
      <c r="B749" s="81"/>
      <c r="C749" s="81"/>
      <c r="D749" s="81"/>
      <c r="E749" s="81"/>
      <c r="F749" s="81"/>
      <c r="G749" s="81"/>
      <c r="H749" s="81"/>
      <c r="I749" s="81"/>
    </row>
    <row r="750" spans="1:9" ht="13" hidden="1">
      <c r="A750" s="81"/>
      <c r="B750" s="81"/>
      <c r="C750" s="81"/>
      <c r="D750" s="81"/>
      <c r="E750" s="81"/>
      <c r="F750" s="81"/>
      <c r="G750" s="81"/>
      <c r="H750" s="81"/>
      <c r="I750" s="81"/>
    </row>
    <row r="751" spans="1:9" ht="13" hidden="1">
      <c r="A751" s="81"/>
      <c r="B751" s="81"/>
      <c r="C751" s="81"/>
      <c r="D751" s="81"/>
      <c r="E751" s="81"/>
      <c r="F751" s="81"/>
      <c r="G751" s="81"/>
      <c r="H751" s="81"/>
      <c r="I751" s="81"/>
    </row>
    <row r="752" spans="1:9" ht="13" hidden="1">
      <c r="A752" s="81"/>
      <c r="B752" s="81"/>
      <c r="C752" s="81"/>
      <c r="D752" s="81"/>
      <c r="E752" s="81"/>
      <c r="F752" s="81"/>
      <c r="G752" s="81"/>
      <c r="H752" s="81"/>
      <c r="I752" s="81"/>
    </row>
    <row r="753" spans="1:9" ht="13" hidden="1">
      <c r="A753" s="81"/>
      <c r="B753" s="81"/>
      <c r="C753" s="81"/>
      <c r="D753" s="81"/>
      <c r="E753" s="81"/>
      <c r="F753" s="81"/>
      <c r="G753" s="81"/>
      <c r="H753" s="81"/>
      <c r="I753" s="81"/>
    </row>
    <row r="754" spans="1:9" ht="13" hidden="1">
      <c r="A754" s="81"/>
      <c r="B754" s="81"/>
      <c r="C754" s="81"/>
      <c r="D754" s="81"/>
      <c r="E754" s="81"/>
      <c r="F754" s="81"/>
      <c r="G754" s="81"/>
      <c r="H754" s="81"/>
      <c r="I754" s="81"/>
    </row>
    <row r="755" spans="1:9" ht="13" hidden="1">
      <c r="A755" s="81"/>
      <c r="B755" s="81"/>
      <c r="C755" s="81"/>
      <c r="D755" s="81"/>
      <c r="E755" s="81"/>
      <c r="F755" s="81"/>
      <c r="G755" s="81"/>
      <c r="H755" s="81"/>
      <c r="I755" s="81"/>
    </row>
    <row r="756" spans="1:9" ht="13" hidden="1">
      <c r="A756" s="81"/>
      <c r="B756" s="81"/>
      <c r="C756" s="81"/>
      <c r="D756" s="81"/>
      <c r="E756" s="81"/>
      <c r="F756" s="81"/>
      <c r="G756" s="81"/>
      <c r="H756" s="81"/>
      <c r="I756" s="81"/>
    </row>
    <row r="757" spans="1:9" ht="13" hidden="1">
      <c r="A757" s="81"/>
      <c r="B757" s="81"/>
      <c r="C757" s="81"/>
      <c r="D757" s="81"/>
      <c r="E757" s="81"/>
      <c r="F757" s="81"/>
      <c r="G757" s="81"/>
      <c r="H757" s="81"/>
      <c r="I757" s="81"/>
    </row>
    <row r="758" spans="1:9" ht="13" hidden="1">
      <c r="A758" s="81"/>
      <c r="B758" s="81"/>
      <c r="C758" s="81"/>
      <c r="D758" s="81"/>
      <c r="E758" s="81"/>
      <c r="F758" s="81"/>
      <c r="G758" s="81"/>
      <c r="H758" s="81"/>
      <c r="I758" s="81"/>
    </row>
    <row r="759" spans="1:9" ht="13" hidden="1">
      <c r="A759" s="81"/>
      <c r="B759" s="81"/>
      <c r="C759" s="81"/>
      <c r="D759" s="81"/>
      <c r="E759" s="81"/>
      <c r="F759" s="81"/>
      <c r="G759" s="81"/>
      <c r="H759" s="81"/>
      <c r="I759" s="81"/>
    </row>
    <row r="760" spans="1:9" ht="13" hidden="1">
      <c r="A760" s="81"/>
      <c r="B760" s="81"/>
      <c r="C760" s="81"/>
      <c r="D760" s="81"/>
      <c r="E760" s="81"/>
      <c r="F760" s="81"/>
      <c r="G760" s="81"/>
      <c r="H760" s="81"/>
      <c r="I760" s="81"/>
    </row>
    <row r="761" spans="1:9" ht="13" hidden="1">
      <c r="A761" s="81"/>
      <c r="B761" s="81"/>
      <c r="C761" s="81"/>
      <c r="D761" s="81"/>
      <c r="E761" s="81"/>
      <c r="F761" s="81"/>
      <c r="G761" s="81"/>
      <c r="H761" s="81"/>
      <c r="I761" s="81"/>
    </row>
    <row r="762" spans="1:9" ht="13" hidden="1">
      <c r="A762" s="81"/>
      <c r="B762" s="81"/>
      <c r="C762" s="81"/>
      <c r="D762" s="81"/>
      <c r="E762" s="81"/>
      <c r="F762" s="81"/>
      <c r="G762" s="81"/>
      <c r="H762" s="81"/>
      <c r="I762" s="81"/>
    </row>
    <row r="763" spans="1:9" ht="13" hidden="1">
      <c r="A763" s="81"/>
      <c r="B763" s="81"/>
      <c r="C763" s="81"/>
      <c r="D763" s="81"/>
      <c r="E763" s="81"/>
      <c r="F763" s="81"/>
      <c r="G763" s="81"/>
      <c r="H763" s="81"/>
      <c r="I763" s="81"/>
    </row>
    <row r="764" spans="1:9" ht="13" hidden="1">
      <c r="A764" s="81"/>
      <c r="B764" s="81"/>
      <c r="C764" s="81"/>
      <c r="D764" s="81"/>
      <c r="E764" s="81"/>
      <c r="F764" s="81"/>
      <c r="G764" s="81"/>
      <c r="H764" s="81"/>
      <c r="I764" s="81"/>
    </row>
    <row r="765" spans="1:9" ht="13" hidden="1">
      <c r="A765" s="81"/>
      <c r="B765" s="81"/>
      <c r="C765" s="81"/>
      <c r="D765" s="81"/>
      <c r="E765" s="81"/>
      <c r="F765" s="81"/>
      <c r="G765" s="81"/>
      <c r="H765" s="81"/>
      <c r="I765" s="81"/>
    </row>
    <row r="766" spans="1:9" ht="13" hidden="1">
      <c r="A766" s="81"/>
      <c r="B766" s="81"/>
      <c r="C766" s="81"/>
      <c r="D766" s="81"/>
      <c r="E766" s="81"/>
      <c r="F766" s="81"/>
      <c r="G766" s="81"/>
      <c r="H766" s="81"/>
      <c r="I766" s="81"/>
    </row>
    <row r="767" spans="1:9" ht="13" hidden="1">
      <c r="A767" s="81"/>
      <c r="B767" s="81"/>
      <c r="C767" s="81"/>
      <c r="D767" s="81"/>
      <c r="E767" s="81"/>
      <c r="F767" s="81"/>
      <c r="G767" s="81"/>
      <c r="H767" s="81"/>
      <c r="I767" s="81"/>
    </row>
    <row r="768" spans="1:9" ht="13" hidden="1">
      <c r="A768" s="81"/>
      <c r="B768" s="81"/>
      <c r="C768" s="81"/>
      <c r="D768" s="81"/>
      <c r="E768" s="81"/>
      <c r="F768" s="81"/>
      <c r="G768" s="81"/>
      <c r="H768" s="81"/>
      <c r="I768" s="81"/>
    </row>
    <row r="769" spans="1:9" ht="13" hidden="1">
      <c r="A769" s="81"/>
      <c r="B769" s="81"/>
      <c r="C769" s="81"/>
      <c r="D769" s="81"/>
      <c r="E769" s="81"/>
      <c r="F769" s="81"/>
      <c r="G769" s="81"/>
      <c r="H769" s="81"/>
      <c r="I769" s="81"/>
    </row>
    <row r="770" spans="1:9" ht="13" hidden="1">
      <c r="A770" s="81"/>
      <c r="B770" s="81"/>
      <c r="C770" s="81"/>
      <c r="D770" s="81"/>
      <c r="E770" s="81"/>
      <c r="F770" s="81"/>
      <c r="G770" s="81"/>
      <c r="H770" s="81"/>
      <c r="I770" s="81"/>
    </row>
    <row r="771" spans="1:9" ht="13" hidden="1">
      <c r="A771" s="81"/>
      <c r="B771" s="81"/>
      <c r="C771" s="81"/>
      <c r="D771" s="81"/>
      <c r="E771" s="81"/>
      <c r="F771" s="81"/>
      <c r="G771" s="81"/>
      <c r="H771" s="81"/>
      <c r="I771" s="81"/>
    </row>
    <row r="772" spans="1:9" ht="13" hidden="1">
      <c r="A772" s="81"/>
      <c r="B772" s="81"/>
      <c r="C772" s="81"/>
      <c r="D772" s="81"/>
      <c r="E772" s="81"/>
      <c r="F772" s="81"/>
      <c r="G772" s="81"/>
      <c r="H772" s="81"/>
      <c r="I772" s="81"/>
    </row>
    <row r="773" spans="1:9" ht="13" hidden="1">
      <c r="A773" s="81"/>
      <c r="B773" s="81"/>
      <c r="C773" s="81"/>
      <c r="D773" s="81"/>
      <c r="E773" s="81"/>
      <c r="F773" s="81"/>
      <c r="G773" s="81"/>
      <c r="H773" s="81"/>
      <c r="I773" s="81"/>
    </row>
    <row r="774" spans="1:9" ht="13" hidden="1">
      <c r="A774" s="81"/>
      <c r="B774" s="81"/>
      <c r="C774" s="81"/>
      <c r="D774" s="81"/>
      <c r="E774" s="81"/>
      <c r="F774" s="81"/>
      <c r="G774" s="81"/>
      <c r="H774" s="81"/>
      <c r="I774" s="81"/>
    </row>
    <row r="775" spans="1:9" ht="13" hidden="1">
      <c r="A775" s="81"/>
      <c r="B775" s="81"/>
      <c r="C775" s="81"/>
      <c r="D775" s="81"/>
      <c r="E775" s="81"/>
      <c r="F775" s="81"/>
      <c r="G775" s="81"/>
      <c r="H775" s="81"/>
      <c r="I775" s="81"/>
    </row>
    <row r="776" spans="1:9" ht="13" hidden="1">
      <c r="A776" s="81"/>
      <c r="B776" s="81"/>
      <c r="C776" s="81"/>
      <c r="D776" s="81"/>
      <c r="E776" s="81"/>
      <c r="F776" s="81"/>
      <c r="G776" s="81"/>
      <c r="H776" s="81"/>
      <c r="I776" s="81"/>
    </row>
    <row r="777" spans="1:9" ht="13" hidden="1">
      <c r="A777" s="81"/>
      <c r="B777" s="81"/>
      <c r="C777" s="81"/>
      <c r="D777" s="81"/>
      <c r="E777" s="81"/>
      <c r="F777" s="81"/>
      <c r="G777" s="81"/>
      <c r="H777" s="81"/>
      <c r="I777" s="81"/>
    </row>
    <row r="778" spans="1:9" ht="13" hidden="1">
      <c r="A778" s="81"/>
      <c r="B778" s="81"/>
      <c r="C778" s="81"/>
      <c r="D778" s="81"/>
      <c r="E778" s="81"/>
      <c r="F778" s="81"/>
      <c r="G778" s="81"/>
      <c r="H778" s="81"/>
      <c r="I778" s="81"/>
    </row>
    <row r="779" spans="1:9" ht="13" hidden="1">
      <c r="A779" s="81"/>
      <c r="B779" s="81"/>
      <c r="C779" s="81"/>
      <c r="D779" s="81"/>
      <c r="E779" s="81"/>
      <c r="F779" s="81"/>
      <c r="G779" s="81"/>
      <c r="H779" s="81"/>
      <c r="I779" s="81"/>
    </row>
    <row r="780" spans="1:9" ht="13" hidden="1">
      <c r="A780" s="81"/>
      <c r="B780" s="81"/>
      <c r="C780" s="81"/>
      <c r="D780" s="81"/>
      <c r="E780" s="81"/>
      <c r="F780" s="81"/>
      <c r="G780" s="81"/>
      <c r="H780" s="81"/>
      <c r="I780" s="81"/>
    </row>
    <row r="781" spans="1:9" ht="13" hidden="1">
      <c r="A781" s="81"/>
      <c r="B781" s="81"/>
      <c r="C781" s="81"/>
      <c r="D781" s="81"/>
      <c r="E781" s="81"/>
      <c r="F781" s="81"/>
      <c r="G781" s="81"/>
      <c r="H781" s="81"/>
      <c r="I781" s="81"/>
    </row>
    <row r="782" spans="1:9" ht="13" hidden="1">
      <c r="A782" s="81"/>
      <c r="B782" s="81"/>
      <c r="C782" s="81"/>
      <c r="D782" s="81"/>
      <c r="E782" s="81"/>
      <c r="F782" s="81"/>
      <c r="G782" s="81"/>
      <c r="H782" s="81"/>
      <c r="I782" s="81"/>
    </row>
    <row r="783" spans="1:9" ht="13" hidden="1">
      <c r="A783" s="81"/>
      <c r="B783" s="81"/>
      <c r="C783" s="81"/>
      <c r="D783" s="81"/>
      <c r="E783" s="81"/>
      <c r="F783" s="81"/>
      <c r="G783" s="81"/>
      <c r="H783" s="81"/>
      <c r="I783" s="81"/>
    </row>
    <row r="784" spans="1:9" ht="13" hidden="1">
      <c r="A784" s="81"/>
      <c r="B784" s="81"/>
      <c r="C784" s="81"/>
      <c r="D784" s="81"/>
      <c r="E784" s="81"/>
      <c r="F784" s="81"/>
      <c r="G784" s="81"/>
      <c r="H784" s="81"/>
      <c r="I784" s="81"/>
    </row>
    <row r="785" spans="1:9" ht="13" hidden="1">
      <c r="A785" s="81"/>
      <c r="B785" s="81"/>
      <c r="C785" s="81"/>
      <c r="D785" s="81"/>
      <c r="E785" s="81"/>
      <c r="F785" s="81"/>
      <c r="G785" s="81"/>
      <c r="H785" s="81"/>
      <c r="I785" s="81"/>
    </row>
    <row r="786" spans="1:9" ht="13" hidden="1">
      <c r="A786" s="81"/>
      <c r="B786" s="81"/>
      <c r="C786" s="81"/>
      <c r="D786" s="81"/>
      <c r="E786" s="81"/>
      <c r="F786" s="81"/>
      <c r="G786" s="81"/>
      <c r="H786" s="81"/>
      <c r="I786" s="81"/>
    </row>
    <row r="787" spans="1:9" ht="13" hidden="1">
      <c r="A787" s="81"/>
      <c r="B787" s="81"/>
      <c r="C787" s="81"/>
      <c r="D787" s="81"/>
      <c r="E787" s="81"/>
      <c r="F787" s="81"/>
      <c r="G787" s="81"/>
      <c r="H787" s="81"/>
      <c r="I787" s="81"/>
    </row>
    <row r="788" spans="1:9" ht="13" hidden="1">
      <c r="A788" s="81"/>
      <c r="B788" s="81"/>
      <c r="C788" s="81"/>
      <c r="D788" s="81"/>
      <c r="E788" s="81"/>
      <c r="F788" s="81"/>
      <c r="G788" s="81"/>
      <c r="H788" s="81"/>
      <c r="I788" s="81"/>
    </row>
    <row r="789" spans="1:9" ht="13" hidden="1">
      <c r="A789" s="81"/>
      <c r="B789" s="81"/>
      <c r="C789" s="81"/>
      <c r="D789" s="81"/>
      <c r="E789" s="81"/>
      <c r="F789" s="81"/>
      <c r="G789" s="81"/>
      <c r="H789" s="81"/>
      <c r="I789" s="81"/>
    </row>
    <row r="790" spans="1:9" ht="13" hidden="1">
      <c r="A790" s="81"/>
      <c r="B790" s="81"/>
      <c r="C790" s="81"/>
      <c r="D790" s="81"/>
      <c r="E790" s="81"/>
      <c r="F790" s="81"/>
      <c r="G790" s="81"/>
      <c r="H790" s="81"/>
      <c r="I790" s="81"/>
    </row>
    <row r="791" spans="1:9" ht="13" hidden="1">
      <c r="A791" s="81"/>
      <c r="B791" s="81"/>
      <c r="C791" s="81"/>
      <c r="D791" s="81"/>
      <c r="E791" s="81"/>
      <c r="F791" s="81"/>
      <c r="G791" s="81"/>
      <c r="H791" s="81"/>
      <c r="I791" s="81"/>
    </row>
    <row r="792" spans="1:9" ht="13" hidden="1">
      <c r="A792" s="81"/>
      <c r="B792" s="81"/>
      <c r="C792" s="81"/>
      <c r="D792" s="81"/>
      <c r="E792" s="81"/>
      <c r="F792" s="81"/>
      <c r="G792" s="81"/>
      <c r="H792" s="81"/>
      <c r="I792" s="81"/>
    </row>
    <row r="793" spans="1:9" ht="13" hidden="1">
      <c r="A793" s="81"/>
      <c r="B793" s="81"/>
      <c r="C793" s="81"/>
      <c r="D793" s="81"/>
      <c r="E793" s="81"/>
      <c r="F793" s="81"/>
      <c r="G793" s="81"/>
      <c r="H793" s="81"/>
      <c r="I793" s="81"/>
    </row>
    <row r="794" spans="1:9" ht="13" hidden="1">
      <c r="A794" s="81"/>
      <c r="B794" s="81"/>
      <c r="C794" s="81"/>
      <c r="D794" s="81"/>
      <c r="E794" s="81"/>
      <c r="F794" s="81"/>
      <c r="G794" s="81"/>
      <c r="H794" s="81"/>
      <c r="I794" s="81"/>
    </row>
    <row r="795" spans="1:9" ht="13" hidden="1">
      <c r="A795" s="81"/>
      <c r="B795" s="81"/>
      <c r="C795" s="81"/>
      <c r="D795" s="81"/>
      <c r="E795" s="81"/>
      <c r="F795" s="81"/>
      <c r="G795" s="81"/>
      <c r="H795" s="81"/>
      <c r="I795" s="81"/>
    </row>
    <row r="796" spans="1:9" ht="13" hidden="1">
      <c r="A796" s="81"/>
      <c r="B796" s="81"/>
      <c r="C796" s="81"/>
      <c r="D796" s="81"/>
      <c r="E796" s="81"/>
      <c r="F796" s="81"/>
      <c r="G796" s="81"/>
      <c r="H796" s="81"/>
      <c r="I796" s="81"/>
    </row>
    <row r="797" spans="1:9" ht="13" hidden="1">
      <c r="A797" s="81"/>
      <c r="B797" s="81"/>
      <c r="C797" s="81"/>
      <c r="D797" s="81"/>
      <c r="E797" s="81"/>
      <c r="F797" s="81"/>
      <c r="G797" s="81"/>
      <c r="H797" s="81"/>
      <c r="I797" s="81"/>
    </row>
    <row r="798" spans="1:9" ht="13" hidden="1">
      <c r="A798" s="81"/>
      <c r="B798" s="81"/>
      <c r="C798" s="81"/>
      <c r="D798" s="81"/>
      <c r="E798" s="81"/>
      <c r="F798" s="81"/>
      <c r="G798" s="81"/>
      <c r="H798" s="81"/>
      <c r="I798" s="81"/>
    </row>
    <row r="799" spans="1:9" ht="13" hidden="1">
      <c r="A799" s="81"/>
      <c r="B799" s="81"/>
      <c r="C799" s="81"/>
      <c r="D799" s="81"/>
      <c r="E799" s="81"/>
      <c r="F799" s="81"/>
      <c r="G799" s="81"/>
      <c r="H799" s="81"/>
      <c r="I799" s="81"/>
    </row>
    <row r="800" spans="1:9" ht="13" hidden="1">
      <c r="A800" s="81"/>
      <c r="B800" s="81"/>
      <c r="C800" s="81"/>
      <c r="D800" s="81"/>
      <c r="E800" s="81"/>
      <c r="F800" s="81"/>
      <c r="G800" s="81"/>
      <c r="H800" s="81"/>
      <c r="I800" s="81"/>
    </row>
    <row r="801" spans="1:9" ht="13" hidden="1">
      <c r="A801" s="81"/>
      <c r="B801" s="81"/>
      <c r="C801" s="81"/>
      <c r="D801" s="81"/>
      <c r="E801" s="81"/>
      <c r="F801" s="81"/>
      <c r="G801" s="81"/>
      <c r="H801" s="81"/>
      <c r="I801" s="81"/>
    </row>
    <row r="802" spans="1:9" ht="13" hidden="1">
      <c r="A802" s="81"/>
      <c r="B802" s="81"/>
      <c r="C802" s="81"/>
      <c r="D802" s="81"/>
      <c r="E802" s="81"/>
      <c r="F802" s="81"/>
      <c r="G802" s="81"/>
      <c r="H802" s="81"/>
      <c r="I802" s="81"/>
    </row>
    <row r="803" spans="1:9" ht="13" hidden="1">
      <c r="A803" s="81"/>
      <c r="B803" s="81"/>
      <c r="C803" s="81"/>
      <c r="D803" s="81"/>
      <c r="E803" s="81"/>
      <c r="F803" s="81"/>
      <c r="G803" s="81"/>
      <c r="H803" s="81"/>
      <c r="I803" s="81"/>
    </row>
    <row r="804" spans="1:9" ht="13" hidden="1">
      <c r="A804" s="81"/>
      <c r="B804" s="81"/>
      <c r="C804" s="81"/>
      <c r="D804" s="81"/>
      <c r="E804" s="81"/>
      <c r="F804" s="81"/>
      <c r="G804" s="81"/>
      <c r="H804" s="81"/>
      <c r="I804" s="81"/>
    </row>
    <row r="805" spans="1:9" ht="13" hidden="1">
      <c r="A805" s="81"/>
      <c r="B805" s="81"/>
      <c r="C805" s="81"/>
      <c r="D805" s="81"/>
      <c r="E805" s="81"/>
      <c r="F805" s="81"/>
      <c r="G805" s="81"/>
      <c r="H805" s="81"/>
      <c r="I805" s="81"/>
    </row>
    <row r="806" spans="1:9" ht="13" hidden="1">
      <c r="A806" s="81"/>
      <c r="B806" s="81"/>
      <c r="C806" s="81"/>
      <c r="D806" s="81"/>
      <c r="E806" s="81"/>
      <c r="F806" s="81"/>
      <c r="G806" s="81"/>
      <c r="H806" s="81"/>
      <c r="I806" s="81"/>
    </row>
    <row r="807" spans="1:9" ht="13" hidden="1">
      <c r="A807" s="81"/>
      <c r="B807" s="81"/>
      <c r="C807" s="81"/>
      <c r="D807" s="81"/>
      <c r="E807" s="81"/>
      <c r="F807" s="81"/>
      <c r="G807" s="81"/>
      <c r="H807" s="81"/>
      <c r="I807" s="81"/>
    </row>
    <row r="808" spans="1:9" ht="13" hidden="1">
      <c r="A808" s="81"/>
      <c r="B808" s="81"/>
      <c r="C808" s="81"/>
      <c r="D808" s="81"/>
      <c r="E808" s="81"/>
      <c r="F808" s="81"/>
      <c r="G808" s="81"/>
      <c r="H808" s="81"/>
      <c r="I808" s="81"/>
    </row>
    <row r="809" spans="1:9" ht="13" hidden="1">
      <c r="A809" s="81"/>
      <c r="B809" s="81"/>
      <c r="C809" s="81"/>
      <c r="D809" s="81"/>
      <c r="E809" s="81"/>
      <c r="F809" s="81"/>
      <c r="G809" s="81"/>
      <c r="H809" s="81"/>
      <c r="I809" s="81"/>
    </row>
    <row r="810" spans="1:9" ht="13" hidden="1">
      <c r="A810" s="81"/>
      <c r="B810" s="81"/>
      <c r="C810" s="81"/>
      <c r="D810" s="81"/>
      <c r="E810" s="81"/>
      <c r="F810" s="81"/>
      <c r="G810" s="81"/>
      <c r="H810" s="81"/>
      <c r="I810" s="81"/>
    </row>
    <row r="811" spans="1:9" ht="13" hidden="1">
      <c r="A811" s="81"/>
      <c r="B811" s="81"/>
      <c r="C811" s="81"/>
      <c r="D811" s="81"/>
      <c r="E811" s="81"/>
      <c r="F811" s="81"/>
      <c r="G811" s="81"/>
      <c r="H811" s="81"/>
      <c r="I811" s="81"/>
    </row>
    <row r="812" spans="1:9" ht="13" hidden="1">
      <c r="A812" s="81"/>
      <c r="B812" s="81"/>
      <c r="C812" s="81"/>
      <c r="D812" s="81"/>
      <c r="E812" s="81"/>
      <c r="F812" s="81"/>
      <c r="G812" s="81"/>
      <c r="H812" s="81"/>
      <c r="I812" s="81"/>
    </row>
    <row r="813" spans="1:9" ht="13" hidden="1">
      <c r="A813" s="81"/>
      <c r="B813" s="81"/>
      <c r="C813" s="81"/>
      <c r="D813" s="81"/>
      <c r="E813" s="81"/>
      <c r="F813" s="81"/>
      <c r="G813" s="81"/>
      <c r="H813" s="81"/>
      <c r="I813" s="81"/>
    </row>
    <row r="814" spans="1:9" ht="13" hidden="1">
      <c r="A814" s="81"/>
      <c r="B814" s="81"/>
      <c r="C814" s="81"/>
      <c r="D814" s="81"/>
      <c r="E814" s="81"/>
      <c r="F814" s="81"/>
      <c r="G814" s="81"/>
      <c r="H814" s="81"/>
      <c r="I814" s="81"/>
    </row>
    <row r="815" spans="1:9" ht="13" hidden="1">
      <c r="A815" s="81"/>
      <c r="B815" s="81"/>
      <c r="C815" s="81"/>
      <c r="D815" s="81"/>
      <c r="E815" s="81"/>
      <c r="F815" s="81"/>
      <c r="G815" s="81"/>
      <c r="H815" s="81"/>
      <c r="I815" s="81"/>
    </row>
    <row r="816" spans="1:9" ht="13" hidden="1">
      <c r="A816" s="81"/>
      <c r="B816" s="81"/>
      <c r="C816" s="81"/>
      <c r="D816" s="81"/>
      <c r="E816" s="81"/>
      <c r="F816" s="81"/>
      <c r="G816" s="81"/>
      <c r="H816" s="81"/>
      <c r="I816" s="81"/>
    </row>
    <row r="817" spans="1:9" ht="13" hidden="1">
      <c r="A817" s="81"/>
      <c r="B817" s="81"/>
      <c r="C817" s="81"/>
      <c r="D817" s="81"/>
      <c r="E817" s="81"/>
      <c r="F817" s="81"/>
      <c r="G817" s="81"/>
      <c r="H817" s="81"/>
      <c r="I817" s="81"/>
    </row>
    <row r="818" spans="1:9" ht="13" hidden="1">
      <c r="A818" s="81"/>
      <c r="B818" s="81"/>
      <c r="C818" s="81"/>
      <c r="D818" s="81"/>
      <c r="E818" s="81"/>
      <c r="F818" s="81"/>
      <c r="G818" s="81"/>
      <c r="H818" s="81"/>
      <c r="I818" s="81"/>
    </row>
    <row r="819" spans="1:9" ht="13" hidden="1">
      <c r="A819" s="81"/>
      <c r="B819" s="81"/>
      <c r="C819" s="81"/>
      <c r="D819" s="81"/>
      <c r="E819" s="81"/>
      <c r="F819" s="81"/>
      <c r="G819" s="81"/>
      <c r="H819" s="81"/>
      <c r="I819" s="81"/>
    </row>
    <row r="820" spans="1:9" ht="13" hidden="1">
      <c r="A820" s="81"/>
      <c r="B820" s="81"/>
      <c r="C820" s="81"/>
      <c r="D820" s="81"/>
      <c r="E820" s="81"/>
      <c r="F820" s="81"/>
      <c r="G820" s="81"/>
      <c r="H820" s="81"/>
      <c r="I820" s="81"/>
    </row>
    <row r="821" spans="1:9" ht="13" hidden="1">
      <c r="A821" s="81"/>
      <c r="B821" s="81"/>
      <c r="C821" s="81"/>
      <c r="D821" s="81"/>
      <c r="E821" s="81"/>
      <c r="F821" s="81"/>
      <c r="G821" s="81"/>
      <c r="H821" s="81"/>
      <c r="I821" s="81"/>
    </row>
    <row r="822" spans="1:9" ht="13" hidden="1">
      <c r="A822" s="81"/>
      <c r="B822" s="81"/>
      <c r="C822" s="81"/>
      <c r="D822" s="81"/>
      <c r="E822" s="81"/>
      <c r="F822" s="81"/>
      <c r="G822" s="81"/>
      <c r="H822" s="81"/>
      <c r="I822" s="81"/>
    </row>
    <row r="823" spans="1:9" ht="13" hidden="1">
      <c r="A823" s="81"/>
      <c r="B823" s="81"/>
      <c r="C823" s="81"/>
      <c r="D823" s="81"/>
      <c r="E823" s="81"/>
      <c r="F823" s="81"/>
      <c r="G823" s="81"/>
      <c r="H823" s="81"/>
      <c r="I823" s="81"/>
    </row>
    <row r="824" spans="1:9" ht="13" hidden="1">
      <c r="A824" s="81"/>
      <c r="B824" s="81"/>
      <c r="C824" s="81"/>
      <c r="D824" s="81"/>
      <c r="E824" s="81"/>
      <c r="F824" s="81"/>
      <c r="G824" s="81"/>
      <c r="H824" s="81"/>
      <c r="I824" s="81"/>
    </row>
    <row r="825" spans="1:9" ht="13" hidden="1">
      <c r="A825" s="81"/>
      <c r="B825" s="81"/>
      <c r="C825" s="81"/>
      <c r="D825" s="81"/>
      <c r="E825" s="81"/>
      <c r="F825" s="81"/>
      <c r="G825" s="81"/>
      <c r="H825" s="81"/>
      <c r="I825" s="81"/>
    </row>
    <row r="826" spans="1:9" ht="13" hidden="1">
      <c r="A826" s="81"/>
      <c r="B826" s="81"/>
      <c r="C826" s="81"/>
      <c r="D826" s="81"/>
      <c r="E826" s="81"/>
      <c r="F826" s="81"/>
      <c r="G826" s="81"/>
      <c r="H826" s="81"/>
      <c r="I826" s="81"/>
    </row>
    <row r="827" spans="1:9" ht="13" hidden="1">
      <c r="A827" s="81"/>
      <c r="B827" s="81"/>
      <c r="C827" s="81"/>
      <c r="D827" s="81"/>
      <c r="E827" s="81"/>
      <c r="F827" s="81"/>
      <c r="G827" s="81"/>
      <c r="H827" s="81"/>
      <c r="I827" s="81"/>
    </row>
    <row r="828" spans="1:9" ht="13" hidden="1">
      <c r="A828" s="81"/>
      <c r="B828" s="81"/>
      <c r="C828" s="81"/>
      <c r="D828" s="81"/>
      <c r="E828" s="81"/>
      <c r="F828" s="81"/>
      <c r="G828" s="81"/>
      <c r="H828" s="81"/>
      <c r="I828" s="81"/>
    </row>
    <row r="829" spans="1:9" ht="13" hidden="1">
      <c r="A829" s="81"/>
      <c r="B829" s="81"/>
      <c r="C829" s="81"/>
      <c r="D829" s="81"/>
      <c r="E829" s="81"/>
      <c r="F829" s="81"/>
      <c r="G829" s="81"/>
      <c r="H829" s="81"/>
      <c r="I829" s="81"/>
    </row>
    <row r="830" spans="1:9" ht="13" hidden="1">
      <c r="A830" s="81"/>
      <c r="B830" s="81"/>
      <c r="C830" s="81"/>
      <c r="D830" s="81"/>
      <c r="E830" s="81"/>
      <c r="F830" s="81"/>
      <c r="G830" s="81"/>
      <c r="H830" s="81"/>
      <c r="I830" s="81"/>
    </row>
    <row r="831" spans="1:9" ht="13" hidden="1">
      <c r="A831" s="81"/>
      <c r="B831" s="81"/>
      <c r="C831" s="81"/>
      <c r="D831" s="81"/>
      <c r="E831" s="81"/>
      <c r="F831" s="81"/>
      <c r="G831" s="81"/>
      <c r="H831" s="81"/>
      <c r="I831" s="81"/>
    </row>
    <row r="832" spans="1:9" ht="13" hidden="1">
      <c r="A832" s="81"/>
      <c r="B832" s="81"/>
      <c r="C832" s="81"/>
      <c r="D832" s="81"/>
      <c r="E832" s="81"/>
      <c r="F832" s="81"/>
      <c r="G832" s="81"/>
      <c r="H832" s="81"/>
      <c r="I832" s="81"/>
    </row>
    <row r="833" spans="1:9" ht="13" hidden="1">
      <c r="A833" s="81"/>
      <c r="B833" s="81"/>
      <c r="C833" s="81"/>
      <c r="D833" s="81"/>
      <c r="E833" s="81"/>
      <c r="F833" s="81"/>
      <c r="G833" s="81"/>
      <c r="H833" s="81"/>
      <c r="I833" s="81"/>
    </row>
    <row r="834" spans="1:9" ht="13" hidden="1">
      <c r="A834" s="81"/>
      <c r="B834" s="81"/>
      <c r="C834" s="81"/>
      <c r="D834" s="81"/>
      <c r="E834" s="81"/>
      <c r="F834" s="81"/>
      <c r="G834" s="81"/>
      <c r="H834" s="81"/>
      <c r="I834" s="81"/>
    </row>
    <row r="835" spans="1:9" ht="13" hidden="1">
      <c r="A835" s="81"/>
      <c r="B835" s="81"/>
      <c r="C835" s="81"/>
      <c r="D835" s="81"/>
      <c r="E835" s="81"/>
      <c r="F835" s="81"/>
      <c r="G835" s="81"/>
      <c r="H835" s="81"/>
      <c r="I835" s="81"/>
    </row>
    <row r="836" spans="1:9" ht="13" hidden="1">
      <c r="A836" s="81"/>
      <c r="B836" s="81"/>
      <c r="C836" s="81"/>
      <c r="D836" s="81"/>
      <c r="E836" s="81"/>
      <c r="F836" s="81"/>
      <c r="G836" s="81"/>
      <c r="H836" s="81"/>
      <c r="I836" s="81"/>
    </row>
    <row r="837" spans="1:9" ht="13" hidden="1">
      <c r="A837" s="81"/>
      <c r="B837" s="81"/>
      <c r="C837" s="81"/>
      <c r="D837" s="81"/>
      <c r="E837" s="81"/>
      <c r="F837" s="81"/>
      <c r="G837" s="81"/>
      <c r="H837" s="81"/>
      <c r="I837" s="81"/>
    </row>
    <row r="838" spans="1:9" ht="13" hidden="1">
      <c r="A838" s="81"/>
      <c r="B838" s="81"/>
      <c r="C838" s="81"/>
      <c r="D838" s="81"/>
      <c r="E838" s="81"/>
      <c r="F838" s="81"/>
      <c r="G838" s="81"/>
      <c r="H838" s="81"/>
      <c r="I838" s="81"/>
    </row>
    <row r="839" spans="1:9" ht="13" hidden="1">
      <c r="A839" s="81"/>
      <c r="B839" s="81"/>
      <c r="C839" s="81"/>
      <c r="D839" s="81"/>
      <c r="E839" s="81"/>
      <c r="F839" s="81"/>
      <c r="G839" s="81"/>
      <c r="H839" s="81"/>
      <c r="I839" s="81"/>
    </row>
    <row r="840" spans="1:9" ht="13" hidden="1">
      <c r="A840" s="81"/>
      <c r="B840" s="81"/>
      <c r="C840" s="81"/>
      <c r="D840" s="81"/>
      <c r="E840" s="81"/>
      <c r="F840" s="81"/>
      <c r="G840" s="81"/>
      <c r="H840" s="81"/>
      <c r="I840" s="81"/>
    </row>
    <row r="841" spans="1:9" ht="13" hidden="1">
      <c r="A841" s="81"/>
      <c r="B841" s="81"/>
      <c r="C841" s="81"/>
      <c r="D841" s="81"/>
      <c r="E841" s="81"/>
      <c r="F841" s="81"/>
      <c r="G841" s="81"/>
      <c r="H841" s="81"/>
      <c r="I841" s="81"/>
    </row>
    <row r="842" spans="1:9" ht="13" hidden="1">
      <c r="A842" s="81"/>
      <c r="B842" s="81"/>
      <c r="C842" s="81"/>
      <c r="D842" s="81"/>
      <c r="E842" s="81"/>
      <c r="F842" s="81"/>
      <c r="G842" s="81"/>
      <c r="H842" s="81"/>
      <c r="I842" s="81"/>
    </row>
    <row r="843" spans="1:9" ht="13" hidden="1">
      <c r="A843" s="81"/>
      <c r="B843" s="81"/>
      <c r="C843" s="81"/>
      <c r="D843" s="81"/>
      <c r="E843" s="81"/>
      <c r="F843" s="81"/>
      <c r="G843" s="81"/>
      <c r="H843" s="81"/>
      <c r="I843" s="81"/>
    </row>
    <row r="844" spans="1:9" ht="13" hidden="1">
      <c r="A844" s="81"/>
      <c r="B844" s="81"/>
      <c r="C844" s="81"/>
      <c r="D844" s="81"/>
      <c r="E844" s="81"/>
      <c r="F844" s="81"/>
      <c r="G844" s="81"/>
      <c r="H844" s="81"/>
      <c r="I844" s="81"/>
    </row>
    <row r="845" spans="1:9" ht="13" hidden="1">
      <c r="A845" s="81"/>
      <c r="B845" s="81"/>
      <c r="C845" s="81"/>
      <c r="D845" s="81"/>
      <c r="E845" s="81"/>
      <c r="F845" s="81"/>
      <c r="G845" s="81"/>
      <c r="H845" s="81"/>
      <c r="I845" s="81"/>
    </row>
    <row r="846" spans="1:9" ht="13" hidden="1">
      <c r="A846" s="81"/>
      <c r="B846" s="81"/>
      <c r="C846" s="81"/>
      <c r="D846" s="81"/>
      <c r="E846" s="81"/>
      <c r="F846" s="81"/>
      <c r="G846" s="81"/>
      <c r="H846" s="81"/>
      <c r="I846" s="81"/>
    </row>
    <row r="847" spans="1:9" ht="13" hidden="1">
      <c r="A847" s="81"/>
      <c r="B847" s="81"/>
      <c r="C847" s="81"/>
      <c r="D847" s="81"/>
      <c r="E847" s="81"/>
      <c r="F847" s="81"/>
      <c r="G847" s="81"/>
      <c r="H847" s="81"/>
      <c r="I847" s="81"/>
    </row>
    <row r="848" spans="1:9" ht="13" hidden="1">
      <c r="A848" s="81"/>
      <c r="B848" s="81"/>
      <c r="C848" s="81"/>
      <c r="D848" s="81"/>
      <c r="E848" s="81"/>
      <c r="F848" s="81"/>
      <c r="G848" s="81"/>
      <c r="H848" s="81"/>
      <c r="I848" s="81"/>
    </row>
    <row r="849" spans="1:9" ht="13" hidden="1">
      <c r="A849" s="81"/>
      <c r="B849" s="81"/>
      <c r="C849" s="81"/>
      <c r="D849" s="81"/>
      <c r="E849" s="81"/>
      <c r="F849" s="81"/>
      <c r="G849" s="81"/>
      <c r="H849" s="81"/>
      <c r="I849" s="81"/>
    </row>
    <row r="850" spans="1:9" ht="13" hidden="1">
      <c r="A850" s="81"/>
      <c r="B850" s="81"/>
      <c r="C850" s="81"/>
      <c r="D850" s="81"/>
      <c r="E850" s="81"/>
      <c r="F850" s="81"/>
      <c r="G850" s="81"/>
      <c r="H850" s="81"/>
      <c r="I850" s="81"/>
    </row>
    <row r="851" spans="1:9" ht="13" hidden="1">
      <c r="A851" s="81"/>
      <c r="B851" s="81"/>
      <c r="C851" s="81"/>
      <c r="D851" s="81"/>
      <c r="E851" s="81"/>
      <c r="F851" s="81"/>
      <c r="G851" s="81"/>
      <c r="H851" s="81"/>
      <c r="I851" s="81"/>
    </row>
    <row r="852" spans="1:9" ht="13" hidden="1">
      <c r="A852" s="81"/>
      <c r="B852" s="81"/>
      <c r="C852" s="81"/>
      <c r="D852" s="81"/>
      <c r="E852" s="81"/>
      <c r="F852" s="81"/>
      <c r="G852" s="81"/>
      <c r="H852" s="81"/>
      <c r="I852" s="81"/>
    </row>
    <row r="853" spans="1:9" ht="13" hidden="1">
      <c r="A853" s="81"/>
      <c r="B853" s="81"/>
      <c r="C853" s="81"/>
      <c r="D853" s="81"/>
      <c r="E853" s="81"/>
      <c r="F853" s="81"/>
      <c r="G853" s="81"/>
      <c r="H853" s="81"/>
      <c r="I853" s="81"/>
    </row>
    <row r="854" spans="1:9" ht="13" hidden="1">
      <c r="A854" s="81"/>
      <c r="B854" s="81"/>
      <c r="C854" s="81"/>
      <c r="D854" s="81"/>
      <c r="E854" s="81"/>
      <c r="F854" s="81"/>
      <c r="G854" s="81"/>
      <c r="H854" s="81"/>
      <c r="I854" s="81"/>
    </row>
    <row r="855" spans="1:9" ht="13" hidden="1">
      <c r="A855" s="81"/>
      <c r="B855" s="81"/>
      <c r="C855" s="81"/>
      <c r="D855" s="81"/>
      <c r="E855" s="81"/>
      <c r="F855" s="81"/>
      <c r="G855" s="81"/>
      <c r="H855" s="81"/>
      <c r="I855" s="81"/>
    </row>
    <row r="856" spans="1:9" ht="13" hidden="1">
      <c r="A856" s="81"/>
      <c r="B856" s="81"/>
      <c r="C856" s="81"/>
      <c r="D856" s="81"/>
      <c r="E856" s="81"/>
      <c r="F856" s="81"/>
      <c r="G856" s="81"/>
      <c r="H856" s="81"/>
      <c r="I856" s="81"/>
    </row>
    <row r="857" spans="1:9" ht="13" hidden="1">
      <c r="A857" s="81"/>
      <c r="B857" s="81"/>
      <c r="C857" s="81"/>
      <c r="D857" s="81"/>
      <c r="E857" s="81"/>
      <c r="F857" s="81"/>
      <c r="G857" s="81"/>
      <c r="H857" s="81"/>
      <c r="I857" s="81"/>
    </row>
    <row r="858" spans="1:9" ht="13" hidden="1">
      <c r="A858" s="81"/>
      <c r="B858" s="81"/>
      <c r="C858" s="81"/>
      <c r="D858" s="81"/>
      <c r="E858" s="81"/>
      <c r="F858" s="81"/>
      <c r="G858" s="81"/>
      <c r="H858" s="81"/>
      <c r="I858" s="81"/>
    </row>
    <row r="859" spans="1:9" ht="13" hidden="1">
      <c r="A859" s="81"/>
      <c r="B859" s="81"/>
      <c r="C859" s="81"/>
      <c r="D859" s="81"/>
      <c r="E859" s="81"/>
      <c r="F859" s="81"/>
      <c r="G859" s="81"/>
      <c r="H859" s="81"/>
      <c r="I859" s="81"/>
    </row>
    <row r="860" spans="1:9" ht="13" hidden="1">
      <c r="A860" s="81"/>
      <c r="B860" s="81"/>
      <c r="C860" s="81"/>
      <c r="D860" s="81"/>
      <c r="E860" s="81"/>
      <c r="F860" s="81"/>
      <c r="G860" s="81"/>
      <c r="H860" s="81"/>
      <c r="I860" s="81"/>
    </row>
    <row r="861" spans="1:9" ht="13" hidden="1">
      <c r="A861" s="81"/>
      <c r="B861" s="81"/>
      <c r="C861" s="81"/>
      <c r="D861" s="81"/>
      <c r="E861" s="81"/>
      <c r="F861" s="81"/>
      <c r="G861" s="81"/>
      <c r="H861" s="81"/>
      <c r="I861" s="81"/>
    </row>
    <row r="862" spans="1:9" ht="13" hidden="1">
      <c r="A862" s="81"/>
      <c r="B862" s="81"/>
      <c r="C862" s="81"/>
      <c r="D862" s="81"/>
      <c r="E862" s="81"/>
      <c r="F862" s="81"/>
      <c r="G862" s="81"/>
      <c r="H862" s="81"/>
      <c r="I862" s="81"/>
    </row>
    <row r="863" spans="1:9" ht="13" hidden="1">
      <c r="A863" s="81"/>
      <c r="B863" s="81"/>
      <c r="C863" s="81"/>
      <c r="D863" s="81"/>
      <c r="E863" s="81"/>
      <c r="F863" s="81"/>
      <c r="G863" s="81"/>
      <c r="H863" s="81"/>
      <c r="I863" s="81"/>
    </row>
    <row r="864" spans="1:9" ht="13" hidden="1">
      <c r="A864" s="81"/>
      <c r="B864" s="81"/>
      <c r="C864" s="81"/>
      <c r="D864" s="81"/>
      <c r="E864" s="81"/>
      <c r="F864" s="81"/>
      <c r="G864" s="81"/>
      <c r="H864" s="81"/>
      <c r="I864" s="81"/>
    </row>
    <row r="865" spans="1:9" ht="13" hidden="1">
      <c r="A865" s="81"/>
      <c r="B865" s="81"/>
      <c r="C865" s="81"/>
      <c r="D865" s="81"/>
      <c r="E865" s="81"/>
      <c r="F865" s="81"/>
      <c r="G865" s="81"/>
      <c r="H865" s="81"/>
      <c r="I865" s="81"/>
    </row>
    <row r="866" spans="1:9" ht="13" hidden="1">
      <c r="A866" s="81"/>
      <c r="B866" s="81"/>
      <c r="C866" s="81"/>
      <c r="D866" s="81"/>
      <c r="E866" s="81"/>
      <c r="F866" s="81"/>
      <c r="G866" s="81"/>
      <c r="H866" s="81"/>
      <c r="I866" s="81"/>
    </row>
    <row r="867" spans="1:9" ht="13" hidden="1">
      <c r="A867" s="81"/>
      <c r="B867" s="81"/>
      <c r="C867" s="81"/>
      <c r="D867" s="81"/>
      <c r="E867" s="81"/>
      <c r="F867" s="81"/>
      <c r="G867" s="81"/>
      <c r="H867" s="81"/>
      <c r="I867" s="81"/>
    </row>
    <row r="868" spans="1:9" ht="13" hidden="1">
      <c r="A868" s="81"/>
      <c r="B868" s="81"/>
      <c r="C868" s="81"/>
      <c r="D868" s="81"/>
      <c r="E868" s="81"/>
      <c r="F868" s="81"/>
      <c r="G868" s="81"/>
      <c r="H868" s="81"/>
      <c r="I868" s="81"/>
    </row>
    <row r="869" spans="1:9" ht="13" hidden="1">
      <c r="A869" s="81"/>
      <c r="B869" s="81"/>
      <c r="C869" s="81"/>
      <c r="D869" s="81"/>
      <c r="E869" s="81"/>
      <c r="F869" s="81"/>
      <c r="G869" s="81"/>
      <c r="H869" s="81"/>
      <c r="I869" s="81"/>
    </row>
    <row r="870" spans="1:9" ht="13" hidden="1">
      <c r="A870" s="81"/>
      <c r="B870" s="81"/>
      <c r="C870" s="81"/>
      <c r="D870" s="81"/>
      <c r="E870" s="81"/>
      <c r="F870" s="81"/>
      <c r="G870" s="81"/>
      <c r="H870" s="81"/>
      <c r="I870" s="81"/>
    </row>
    <row r="871" spans="1:9" ht="13" hidden="1">
      <c r="A871" s="81"/>
      <c r="B871" s="81"/>
      <c r="C871" s="81"/>
      <c r="D871" s="81"/>
      <c r="E871" s="81"/>
      <c r="F871" s="81"/>
      <c r="G871" s="81"/>
      <c r="H871" s="81"/>
      <c r="I871" s="81"/>
    </row>
    <row r="872" spans="1:9" ht="13" hidden="1">
      <c r="A872" s="81"/>
      <c r="B872" s="81"/>
      <c r="C872" s="81"/>
      <c r="D872" s="81"/>
      <c r="E872" s="81"/>
      <c r="F872" s="81"/>
      <c r="G872" s="81"/>
      <c r="H872" s="81"/>
      <c r="I872" s="81"/>
    </row>
    <row r="873" spans="1:9" ht="13" hidden="1">
      <c r="A873" s="81"/>
      <c r="B873" s="81"/>
      <c r="C873" s="81"/>
      <c r="D873" s="81"/>
      <c r="E873" s="81"/>
      <c r="F873" s="81"/>
      <c r="G873" s="81"/>
      <c r="H873" s="81"/>
      <c r="I873" s="81"/>
    </row>
    <row r="874" spans="1:9" ht="13" hidden="1">
      <c r="A874" s="81"/>
      <c r="B874" s="81"/>
      <c r="C874" s="81"/>
      <c r="D874" s="81"/>
      <c r="E874" s="81"/>
      <c r="F874" s="81"/>
      <c r="G874" s="81"/>
      <c r="H874" s="81"/>
      <c r="I874" s="81"/>
    </row>
    <row r="875" spans="1:9" ht="13" hidden="1">
      <c r="A875" s="81"/>
      <c r="B875" s="81"/>
      <c r="C875" s="81"/>
      <c r="D875" s="81"/>
      <c r="E875" s="81"/>
      <c r="F875" s="81"/>
      <c r="G875" s="81"/>
      <c r="H875" s="81"/>
      <c r="I875" s="81"/>
    </row>
    <row r="876" spans="1:9" ht="13" hidden="1">
      <c r="A876" s="81"/>
      <c r="B876" s="81"/>
      <c r="C876" s="81"/>
      <c r="D876" s="81"/>
      <c r="E876" s="81"/>
      <c r="F876" s="81"/>
      <c r="G876" s="81"/>
      <c r="H876" s="81"/>
      <c r="I876" s="81"/>
    </row>
    <row r="877" spans="1:9" ht="13" hidden="1">
      <c r="A877" s="81"/>
      <c r="B877" s="81"/>
      <c r="C877" s="81"/>
      <c r="D877" s="81"/>
      <c r="E877" s="81"/>
      <c r="F877" s="81"/>
      <c r="G877" s="81"/>
      <c r="H877" s="81"/>
      <c r="I877" s="81"/>
    </row>
    <row r="878" spans="1:9" ht="13" hidden="1">
      <c r="A878" s="81"/>
      <c r="B878" s="81"/>
      <c r="C878" s="81"/>
      <c r="D878" s="81"/>
      <c r="E878" s="81"/>
      <c r="F878" s="81"/>
      <c r="G878" s="81"/>
      <c r="H878" s="81"/>
      <c r="I878" s="81"/>
    </row>
    <row r="879" spans="1:9" ht="13" hidden="1">
      <c r="A879" s="81"/>
      <c r="B879" s="81"/>
      <c r="C879" s="81"/>
      <c r="D879" s="81"/>
      <c r="E879" s="81"/>
      <c r="F879" s="81"/>
      <c r="G879" s="81"/>
      <c r="H879" s="81"/>
      <c r="I879" s="81"/>
    </row>
    <row r="880" spans="1:9" ht="13" hidden="1">
      <c r="A880" s="81"/>
      <c r="B880" s="81"/>
      <c r="C880" s="81"/>
      <c r="D880" s="81"/>
      <c r="E880" s="81"/>
      <c r="F880" s="81"/>
      <c r="G880" s="81"/>
      <c r="H880" s="81"/>
      <c r="I880" s="81"/>
    </row>
    <row r="881" spans="1:9" ht="13" hidden="1">
      <c r="A881" s="81"/>
      <c r="B881" s="81"/>
      <c r="C881" s="81"/>
      <c r="D881" s="81"/>
      <c r="E881" s="81"/>
      <c r="F881" s="81"/>
      <c r="G881" s="81"/>
      <c r="H881" s="81"/>
      <c r="I881" s="81"/>
    </row>
    <row r="882" spans="1:9" ht="13" hidden="1">
      <c r="A882" s="81"/>
      <c r="B882" s="81"/>
      <c r="C882" s="81"/>
      <c r="D882" s="81"/>
      <c r="E882" s="81"/>
      <c r="F882" s="81"/>
      <c r="G882" s="81"/>
      <c r="H882" s="81"/>
      <c r="I882" s="81"/>
    </row>
    <row r="883" spans="1:9" ht="13" hidden="1">
      <c r="A883" s="81"/>
      <c r="B883" s="81"/>
      <c r="C883" s="81"/>
      <c r="D883" s="81"/>
      <c r="E883" s="81"/>
      <c r="F883" s="81"/>
      <c r="G883" s="81"/>
      <c r="H883" s="81"/>
      <c r="I883" s="81"/>
    </row>
    <row r="884" spans="1:9" ht="13" hidden="1">
      <c r="A884" s="81"/>
      <c r="B884" s="81"/>
      <c r="C884" s="81"/>
      <c r="D884" s="81"/>
      <c r="E884" s="81"/>
      <c r="F884" s="81"/>
      <c r="G884" s="81"/>
      <c r="H884" s="81"/>
      <c r="I884" s="81"/>
    </row>
    <row r="885" spans="1:9" ht="13" hidden="1">
      <c r="A885" s="81"/>
      <c r="B885" s="81"/>
      <c r="C885" s="81"/>
      <c r="D885" s="81"/>
      <c r="E885" s="81"/>
      <c r="F885" s="81"/>
      <c r="G885" s="81"/>
      <c r="H885" s="81"/>
      <c r="I885" s="81"/>
    </row>
    <row r="886" spans="1:9" ht="13" hidden="1">
      <c r="A886" s="81"/>
      <c r="B886" s="81"/>
      <c r="C886" s="81"/>
      <c r="D886" s="81"/>
      <c r="E886" s="81"/>
      <c r="F886" s="81"/>
      <c r="G886" s="81"/>
      <c r="H886" s="81"/>
      <c r="I886" s="81"/>
    </row>
    <row r="887" spans="1:9" ht="13" hidden="1">
      <c r="A887" s="81"/>
      <c r="B887" s="81"/>
      <c r="C887" s="81"/>
      <c r="D887" s="81"/>
      <c r="E887" s="81"/>
      <c r="F887" s="81"/>
      <c r="G887" s="81"/>
      <c r="H887" s="81"/>
      <c r="I887" s="81"/>
    </row>
    <row r="888" spans="1:9" ht="13" hidden="1">
      <c r="A888" s="81"/>
      <c r="B888" s="81"/>
      <c r="C888" s="81"/>
      <c r="D888" s="81"/>
      <c r="E888" s="81"/>
      <c r="F888" s="81"/>
      <c r="G888" s="81"/>
      <c r="H888" s="81"/>
      <c r="I888" s="81"/>
    </row>
    <row r="889" spans="1:9" ht="13" hidden="1">
      <c r="A889" s="81"/>
      <c r="B889" s="81"/>
      <c r="C889" s="81"/>
      <c r="D889" s="81"/>
      <c r="E889" s="81"/>
      <c r="F889" s="81"/>
      <c r="G889" s="81"/>
      <c r="H889" s="81"/>
      <c r="I889" s="81"/>
    </row>
    <row r="890" spans="1:9" ht="13" hidden="1">
      <c r="A890" s="81"/>
      <c r="B890" s="81"/>
      <c r="C890" s="81"/>
      <c r="D890" s="81"/>
      <c r="E890" s="81"/>
      <c r="F890" s="81"/>
      <c r="G890" s="81"/>
      <c r="H890" s="81"/>
      <c r="I890" s="81"/>
    </row>
    <row r="891" spans="1:9" ht="13" hidden="1">
      <c r="A891" s="81"/>
      <c r="B891" s="81"/>
      <c r="C891" s="81"/>
      <c r="D891" s="81"/>
      <c r="E891" s="81"/>
      <c r="F891" s="81"/>
      <c r="G891" s="81"/>
      <c r="H891" s="81"/>
      <c r="I891" s="81"/>
    </row>
    <row r="892" spans="1:9" ht="13" hidden="1">
      <c r="A892" s="81"/>
      <c r="B892" s="81"/>
      <c r="C892" s="81"/>
      <c r="D892" s="81"/>
      <c r="E892" s="81"/>
      <c r="F892" s="81"/>
      <c r="G892" s="81"/>
      <c r="H892" s="81"/>
      <c r="I892" s="81"/>
    </row>
    <row r="893" spans="1:9" ht="13" hidden="1">
      <c r="A893" s="81"/>
      <c r="B893" s="81"/>
      <c r="C893" s="81"/>
      <c r="D893" s="81"/>
      <c r="E893" s="81"/>
      <c r="F893" s="81"/>
      <c r="G893" s="81"/>
      <c r="H893" s="81"/>
      <c r="I893" s="81"/>
    </row>
    <row r="894" spans="1:9" ht="13" hidden="1">
      <c r="A894" s="81"/>
      <c r="B894" s="81"/>
      <c r="C894" s="81"/>
      <c r="D894" s="81"/>
      <c r="E894" s="81"/>
      <c r="F894" s="81"/>
      <c r="G894" s="81"/>
      <c r="H894" s="81"/>
      <c r="I894" s="81"/>
    </row>
    <row r="895" spans="1:9" ht="13" hidden="1">
      <c r="A895" s="81"/>
      <c r="B895" s="81"/>
      <c r="C895" s="81"/>
      <c r="D895" s="81"/>
      <c r="E895" s="81"/>
      <c r="F895" s="81"/>
      <c r="G895" s="81"/>
      <c r="H895" s="81"/>
      <c r="I895" s="81"/>
    </row>
    <row r="896" spans="1:9" ht="13" hidden="1">
      <c r="A896" s="81"/>
      <c r="B896" s="81"/>
      <c r="C896" s="81"/>
      <c r="D896" s="81"/>
      <c r="E896" s="81"/>
      <c r="F896" s="81"/>
      <c r="G896" s="81"/>
      <c r="H896" s="81"/>
      <c r="I896" s="81"/>
    </row>
    <row r="897" spans="1:9" ht="13" hidden="1">
      <c r="A897" s="81"/>
      <c r="B897" s="81"/>
      <c r="C897" s="81"/>
      <c r="D897" s="81"/>
      <c r="E897" s="81"/>
      <c r="F897" s="81"/>
      <c r="G897" s="81"/>
      <c r="H897" s="81"/>
      <c r="I897" s="81"/>
    </row>
    <row r="898" spans="1:9" ht="13" hidden="1">
      <c r="A898" s="81"/>
      <c r="B898" s="81"/>
      <c r="C898" s="81"/>
      <c r="D898" s="81"/>
      <c r="E898" s="81"/>
      <c r="F898" s="81"/>
      <c r="G898" s="81"/>
      <c r="H898" s="81"/>
      <c r="I898" s="81"/>
    </row>
    <row r="899" spans="1:9" ht="13" hidden="1">
      <c r="A899" s="81"/>
      <c r="B899" s="81"/>
      <c r="C899" s="81"/>
      <c r="D899" s="81"/>
      <c r="E899" s="81"/>
      <c r="F899" s="81"/>
      <c r="G899" s="81"/>
      <c r="H899" s="81"/>
      <c r="I899" s="81"/>
    </row>
    <row r="900" spans="1:9" ht="13" hidden="1">
      <c r="A900" s="81"/>
      <c r="B900" s="81"/>
      <c r="C900" s="81"/>
      <c r="D900" s="81"/>
      <c r="E900" s="81"/>
      <c r="F900" s="81"/>
      <c r="G900" s="81"/>
      <c r="H900" s="81"/>
      <c r="I900" s="81"/>
    </row>
    <row r="901" spans="1:9" ht="13" hidden="1">
      <c r="A901" s="81"/>
      <c r="B901" s="81"/>
      <c r="C901" s="81"/>
      <c r="D901" s="81"/>
      <c r="E901" s="81"/>
      <c r="F901" s="81"/>
      <c r="G901" s="81"/>
      <c r="H901" s="81"/>
      <c r="I901" s="81"/>
    </row>
    <row r="902" spans="1:9" ht="13" hidden="1">
      <c r="A902" s="81"/>
      <c r="B902" s="81"/>
      <c r="C902" s="81"/>
      <c r="D902" s="81"/>
      <c r="E902" s="81"/>
      <c r="F902" s="81"/>
      <c r="G902" s="81"/>
      <c r="H902" s="81"/>
      <c r="I902" s="81"/>
    </row>
    <row r="903" spans="1:9" ht="13" hidden="1">
      <c r="A903" s="81"/>
      <c r="B903" s="81"/>
      <c r="C903" s="81"/>
      <c r="D903" s="81"/>
      <c r="E903" s="81"/>
      <c r="F903" s="81"/>
      <c r="G903" s="81"/>
      <c r="H903" s="81"/>
      <c r="I903" s="81"/>
    </row>
    <row r="904" spans="1:9" ht="13" hidden="1">
      <c r="A904" s="81"/>
      <c r="B904" s="81"/>
      <c r="C904" s="81"/>
      <c r="D904" s="81"/>
      <c r="E904" s="81"/>
      <c r="F904" s="81"/>
      <c r="G904" s="81"/>
      <c r="H904" s="81"/>
      <c r="I904" s="81"/>
    </row>
    <row r="905" spans="1:9" ht="13" hidden="1">
      <c r="A905" s="81"/>
      <c r="B905" s="81"/>
      <c r="C905" s="81"/>
      <c r="D905" s="81"/>
      <c r="E905" s="81"/>
      <c r="F905" s="81"/>
      <c r="G905" s="81"/>
      <c r="H905" s="81"/>
      <c r="I905" s="81"/>
    </row>
    <row r="906" spans="1:9" ht="13" hidden="1">
      <c r="A906" s="81"/>
      <c r="B906" s="81"/>
      <c r="C906" s="81"/>
      <c r="D906" s="81"/>
      <c r="E906" s="81"/>
      <c r="F906" s="81"/>
      <c r="G906" s="81"/>
      <c r="H906" s="81"/>
      <c r="I906" s="81"/>
    </row>
    <row r="907" spans="1:9" ht="13" hidden="1">
      <c r="A907" s="81"/>
      <c r="B907" s="81"/>
      <c r="C907" s="81"/>
      <c r="D907" s="81"/>
      <c r="E907" s="81"/>
      <c r="F907" s="81"/>
      <c r="G907" s="81"/>
      <c r="H907" s="81"/>
      <c r="I907" s="81"/>
    </row>
    <row r="908" spans="1:9" ht="13" hidden="1">
      <c r="A908" s="81"/>
      <c r="B908" s="81"/>
      <c r="C908" s="81"/>
      <c r="D908" s="81"/>
      <c r="E908" s="81"/>
      <c r="F908" s="81"/>
      <c r="G908" s="81"/>
      <c r="H908" s="81"/>
      <c r="I908" s="81"/>
    </row>
    <row r="909" spans="1:9" ht="13" hidden="1">
      <c r="A909" s="81"/>
      <c r="B909" s="81"/>
      <c r="C909" s="81"/>
      <c r="D909" s="81"/>
      <c r="E909" s="81"/>
      <c r="F909" s="81"/>
      <c r="G909" s="81"/>
      <c r="H909" s="81"/>
      <c r="I909" s="81"/>
    </row>
    <row r="910" spans="1:9" ht="13" hidden="1">
      <c r="A910" s="81"/>
      <c r="B910" s="81"/>
      <c r="C910" s="81"/>
      <c r="D910" s="81"/>
      <c r="E910" s="81"/>
      <c r="F910" s="81"/>
      <c r="G910" s="81"/>
      <c r="H910" s="81"/>
      <c r="I910" s="81"/>
    </row>
    <row r="911" spans="1:9" ht="13" hidden="1">
      <c r="A911" s="81"/>
      <c r="B911" s="81"/>
      <c r="C911" s="81"/>
      <c r="D911" s="81"/>
      <c r="E911" s="81"/>
      <c r="F911" s="81"/>
      <c r="G911" s="81"/>
      <c r="H911" s="81"/>
      <c r="I911" s="81"/>
    </row>
    <row r="912" spans="1:9" ht="13" hidden="1">
      <c r="A912" s="81"/>
      <c r="B912" s="81"/>
      <c r="C912" s="81"/>
      <c r="D912" s="81"/>
      <c r="E912" s="81"/>
      <c r="F912" s="81"/>
      <c r="G912" s="81"/>
      <c r="H912" s="81"/>
      <c r="I912" s="81"/>
    </row>
    <row r="913" spans="1:9" ht="13" hidden="1">
      <c r="A913" s="81"/>
      <c r="B913" s="81"/>
      <c r="C913" s="81"/>
      <c r="D913" s="81"/>
      <c r="E913" s="81"/>
      <c r="F913" s="81"/>
      <c r="G913" s="81"/>
      <c r="H913" s="81"/>
      <c r="I913" s="81"/>
    </row>
    <row r="914" spans="1:9" ht="13" hidden="1">
      <c r="A914" s="81"/>
      <c r="B914" s="81"/>
      <c r="C914" s="81"/>
      <c r="D914" s="81"/>
      <c r="E914" s="81"/>
      <c r="F914" s="81"/>
      <c r="G914" s="81"/>
      <c r="H914" s="81"/>
      <c r="I914" s="81"/>
    </row>
    <row r="915" spans="1:9" ht="13" hidden="1">
      <c r="A915" s="81"/>
      <c r="B915" s="81"/>
      <c r="C915" s="81"/>
      <c r="D915" s="81"/>
      <c r="E915" s="81"/>
      <c r="F915" s="81"/>
      <c r="G915" s="81"/>
      <c r="H915" s="81"/>
      <c r="I915" s="81"/>
    </row>
    <row r="916" spans="1:9" ht="13" hidden="1">
      <c r="A916" s="81"/>
      <c r="B916" s="81"/>
      <c r="C916" s="81"/>
      <c r="D916" s="81"/>
      <c r="E916" s="81"/>
      <c r="F916" s="81"/>
      <c r="G916" s="81"/>
      <c r="H916" s="81"/>
      <c r="I916" s="81"/>
    </row>
    <row r="917" spans="1:9" ht="13" hidden="1">
      <c r="A917" s="81"/>
      <c r="B917" s="81"/>
      <c r="C917" s="81"/>
      <c r="D917" s="81"/>
      <c r="E917" s="81"/>
      <c r="F917" s="81"/>
      <c r="G917" s="81"/>
      <c r="H917" s="81"/>
      <c r="I917" s="81"/>
    </row>
    <row r="918" spans="1:9" ht="13" hidden="1">
      <c r="A918" s="81"/>
      <c r="B918" s="81"/>
      <c r="C918" s="81"/>
      <c r="D918" s="81"/>
      <c r="E918" s="81"/>
      <c r="F918" s="81"/>
      <c r="G918" s="81"/>
      <c r="H918" s="81"/>
      <c r="I918" s="81"/>
    </row>
    <row r="919" spans="1:9" ht="13" hidden="1">
      <c r="A919" s="81"/>
      <c r="B919" s="81"/>
      <c r="C919" s="81"/>
      <c r="D919" s="81"/>
      <c r="E919" s="81"/>
      <c r="F919" s="81"/>
      <c r="G919" s="81"/>
      <c r="H919" s="81"/>
      <c r="I919" s="81"/>
    </row>
    <row r="920" spans="1:9" ht="13" hidden="1">
      <c r="A920" s="81"/>
      <c r="B920" s="81"/>
      <c r="C920" s="81"/>
      <c r="D920" s="81"/>
      <c r="E920" s="81"/>
      <c r="F920" s="81"/>
      <c r="G920" s="81"/>
      <c r="H920" s="81"/>
      <c r="I920" s="81"/>
    </row>
    <row r="921" spans="1:9" ht="13" hidden="1">
      <c r="A921" s="81"/>
      <c r="B921" s="81"/>
      <c r="C921" s="81"/>
      <c r="D921" s="81"/>
      <c r="E921" s="81"/>
      <c r="F921" s="81"/>
      <c r="G921" s="81"/>
      <c r="H921" s="81"/>
      <c r="I921" s="81"/>
    </row>
    <row r="922" spans="1:9" ht="13" hidden="1">
      <c r="A922" s="81"/>
      <c r="B922" s="81"/>
      <c r="C922" s="81"/>
      <c r="D922" s="81"/>
      <c r="E922" s="81"/>
      <c r="F922" s="81"/>
      <c r="G922" s="81"/>
      <c r="H922" s="81"/>
      <c r="I922" s="81"/>
    </row>
    <row r="923" spans="1:9" ht="13" hidden="1">
      <c r="A923" s="81"/>
      <c r="B923" s="81"/>
      <c r="C923" s="81"/>
      <c r="D923" s="81"/>
      <c r="E923" s="81"/>
      <c r="F923" s="81"/>
      <c r="G923" s="81"/>
      <c r="H923" s="81"/>
      <c r="I923" s="81"/>
    </row>
    <row r="924" spans="1:9" ht="13" hidden="1">
      <c r="A924" s="81"/>
      <c r="B924" s="81"/>
      <c r="C924" s="81"/>
      <c r="D924" s="81"/>
      <c r="E924" s="81"/>
      <c r="F924" s="81"/>
      <c r="G924" s="81"/>
      <c r="H924" s="81"/>
      <c r="I924" s="81"/>
    </row>
    <row r="925" spans="1:9" ht="13" hidden="1">
      <c r="A925" s="81"/>
      <c r="B925" s="81"/>
      <c r="C925" s="81"/>
      <c r="D925" s="81"/>
      <c r="E925" s="81"/>
      <c r="F925" s="81"/>
      <c r="G925" s="81"/>
      <c r="H925" s="81"/>
      <c r="I925" s="81"/>
    </row>
    <row r="926" spans="1:9" ht="13" hidden="1">
      <c r="A926" s="81"/>
      <c r="B926" s="81"/>
      <c r="C926" s="81"/>
      <c r="D926" s="81"/>
      <c r="E926" s="81"/>
      <c r="F926" s="81"/>
      <c r="G926" s="81"/>
      <c r="H926" s="81"/>
      <c r="I926" s="81"/>
    </row>
    <row r="927" spans="1:9" ht="13" hidden="1">
      <c r="A927" s="81"/>
      <c r="B927" s="81"/>
      <c r="C927" s="81"/>
      <c r="D927" s="81"/>
      <c r="E927" s="81"/>
      <c r="F927" s="81"/>
      <c r="G927" s="81"/>
      <c r="H927" s="81"/>
      <c r="I927" s="81"/>
    </row>
    <row r="928" spans="1:9" ht="13" hidden="1">
      <c r="A928" s="81"/>
      <c r="B928" s="81"/>
      <c r="C928" s="81"/>
      <c r="D928" s="81"/>
      <c r="E928" s="81"/>
      <c r="F928" s="81"/>
      <c r="G928" s="81"/>
      <c r="H928" s="81"/>
      <c r="I928" s="81"/>
    </row>
    <row r="929" spans="1:9" ht="13" hidden="1">
      <c r="A929" s="81"/>
      <c r="B929" s="81"/>
      <c r="C929" s="81"/>
      <c r="D929" s="81"/>
      <c r="E929" s="81"/>
      <c r="F929" s="81"/>
      <c r="G929" s="81"/>
      <c r="H929" s="81"/>
      <c r="I929" s="81"/>
    </row>
    <row r="930" spans="1:9" ht="13" hidden="1">
      <c r="A930" s="81"/>
      <c r="B930" s="81"/>
      <c r="C930" s="81"/>
      <c r="D930" s="81"/>
      <c r="E930" s="81"/>
      <c r="F930" s="81"/>
      <c r="G930" s="81"/>
      <c r="H930" s="81"/>
      <c r="I930" s="81"/>
    </row>
    <row r="931" spans="1:9" ht="13" hidden="1">
      <c r="A931" s="81"/>
      <c r="B931" s="81"/>
      <c r="C931" s="81"/>
      <c r="D931" s="81"/>
      <c r="E931" s="81"/>
      <c r="F931" s="81"/>
      <c r="G931" s="81"/>
      <c r="H931" s="81"/>
      <c r="I931" s="81"/>
    </row>
    <row r="932" spans="1:9" ht="13" hidden="1">
      <c r="A932" s="81"/>
      <c r="B932" s="81"/>
      <c r="C932" s="81"/>
      <c r="D932" s="81"/>
      <c r="E932" s="81"/>
      <c r="F932" s="81"/>
      <c r="G932" s="81"/>
      <c r="H932" s="81"/>
      <c r="I932" s="81"/>
    </row>
    <row r="933" spans="1:9" ht="13" hidden="1">
      <c r="A933" s="81"/>
      <c r="B933" s="81"/>
      <c r="C933" s="81"/>
      <c r="D933" s="81"/>
      <c r="E933" s="81"/>
      <c r="F933" s="81"/>
      <c r="G933" s="81"/>
      <c r="H933" s="81"/>
      <c r="I933" s="81"/>
    </row>
    <row r="934" spans="1:9" ht="13" hidden="1">
      <c r="A934" s="81"/>
      <c r="B934" s="81"/>
      <c r="C934" s="81"/>
      <c r="D934" s="81"/>
      <c r="E934" s="81"/>
      <c r="F934" s="81"/>
      <c r="G934" s="81"/>
      <c r="H934" s="81"/>
      <c r="I934" s="81"/>
    </row>
    <row r="935" spans="1:9" ht="13" hidden="1">
      <c r="A935" s="81"/>
      <c r="B935" s="81"/>
      <c r="C935" s="81"/>
      <c r="D935" s="81"/>
      <c r="E935" s="81"/>
      <c r="F935" s="81"/>
      <c r="G935" s="81"/>
      <c r="H935" s="81"/>
      <c r="I935" s="81"/>
    </row>
    <row r="936" spans="1:9" ht="13" hidden="1">
      <c r="A936" s="81"/>
      <c r="B936" s="81"/>
      <c r="C936" s="81"/>
      <c r="D936" s="81"/>
      <c r="E936" s="81"/>
      <c r="F936" s="81"/>
      <c r="G936" s="81"/>
      <c r="H936" s="81"/>
      <c r="I936" s="81"/>
    </row>
    <row r="937" spans="1:9" ht="13" hidden="1">
      <c r="A937" s="81"/>
      <c r="B937" s="81"/>
      <c r="C937" s="81"/>
      <c r="D937" s="81"/>
      <c r="E937" s="81"/>
      <c r="F937" s="81"/>
      <c r="G937" s="81"/>
      <c r="H937" s="81"/>
      <c r="I937" s="81"/>
    </row>
    <row r="938" spans="1:9" ht="13" hidden="1">
      <c r="A938" s="81"/>
      <c r="B938" s="81"/>
      <c r="C938" s="81"/>
      <c r="D938" s="81"/>
      <c r="E938" s="81"/>
      <c r="F938" s="81"/>
      <c r="G938" s="81"/>
      <c r="H938" s="81"/>
      <c r="I938" s="81"/>
    </row>
    <row r="939" spans="1:9" ht="13" hidden="1">
      <c r="A939" s="81"/>
      <c r="B939" s="81"/>
      <c r="C939" s="81"/>
      <c r="D939" s="81"/>
      <c r="E939" s="81"/>
      <c r="F939" s="81"/>
      <c r="G939" s="81"/>
      <c r="H939" s="81"/>
      <c r="I939" s="81"/>
    </row>
    <row r="940" spans="1:9" ht="13" hidden="1">
      <c r="A940" s="81"/>
      <c r="B940" s="81"/>
      <c r="C940" s="81"/>
      <c r="D940" s="81"/>
      <c r="E940" s="81"/>
      <c r="F940" s="81"/>
      <c r="G940" s="81"/>
      <c r="H940" s="81"/>
      <c r="I940" s="81"/>
    </row>
    <row r="941" spans="1:9" ht="13" hidden="1">
      <c r="A941" s="81"/>
      <c r="B941" s="81"/>
      <c r="C941" s="81"/>
      <c r="D941" s="81"/>
      <c r="E941" s="81"/>
      <c r="F941" s="81"/>
      <c r="G941" s="81"/>
      <c r="H941" s="81"/>
      <c r="I941" s="81"/>
    </row>
    <row r="942" spans="1:9" ht="13" hidden="1">
      <c r="A942" s="81"/>
      <c r="B942" s="81"/>
      <c r="C942" s="81"/>
      <c r="D942" s="81"/>
      <c r="E942" s="81"/>
      <c r="F942" s="81"/>
      <c r="G942" s="81"/>
      <c r="H942" s="81"/>
      <c r="I942" s="81"/>
    </row>
    <row r="943" spans="1:9" ht="13" hidden="1">
      <c r="A943" s="81"/>
      <c r="B943" s="81"/>
      <c r="C943" s="81"/>
      <c r="D943" s="81"/>
      <c r="E943" s="81"/>
      <c r="F943" s="81"/>
      <c r="G943" s="81"/>
      <c r="H943" s="81"/>
      <c r="I943" s="81"/>
    </row>
    <row r="944" spans="1:9" ht="13" hidden="1">
      <c r="A944" s="81"/>
      <c r="B944" s="81"/>
      <c r="C944" s="81"/>
      <c r="D944" s="81"/>
      <c r="E944" s="81"/>
      <c r="F944" s="81"/>
      <c r="G944" s="81"/>
      <c r="H944" s="81"/>
      <c r="I944" s="81"/>
    </row>
    <row r="945" spans="1:9" ht="13" hidden="1">
      <c r="A945" s="81"/>
      <c r="B945" s="81"/>
      <c r="C945" s="81"/>
      <c r="D945" s="81"/>
      <c r="E945" s="81"/>
      <c r="F945" s="81"/>
      <c r="G945" s="81"/>
      <c r="H945" s="81"/>
      <c r="I945" s="81"/>
    </row>
    <row r="946" spans="1:9" ht="13" hidden="1">
      <c r="A946" s="81"/>
      <c r="B946" s="81"/>
      <c r="C946" s="81"/>
      <c r="D946" s="81"/>
      <c r="E946" s="81"/>
      <c r="F946" s="81"/>
      <c r="G946" s="81"/>
      <c r="H946" s="81"/>
      <c r="I946" s="81"/>
    </row>
    <row r="947" spans="1:9" ht="13" hidden="1">
      <c r="A947" s="81"/>
      <c r="B947" s="81"/>
      <c r="C947" s="81"/>
      <c r="D947" s="81"/>
      <c r="E947" s="81"/>
      <c r="F947" s="81"/>
      <c r="G947" s="81"/>
      <c r="H947" s="81"/>
      <c r="I947" s="81"/>
    </row>
    <row r="948" spans="1:9" ht="13" hidden="1">
      <c r="A948" s="81"/>
      <c r="B948" s="81"/>
      <c r="C948" s="81"/>
      <c r="D948" s="81"/>
      <c r="E948" s="81"/>
      <c r="F948" s="81"/>
      <c r="G948" s="81"/>
      <c r="H948" s="81"/>
      <c r="I948" s="81"/>
    </row>
    <row r="949" spans="1:9" ht="13" hidden="1">
      <c r="A949" s="81"/>
      <c r="B949" s="81"/>
      <c r="C949" s="81"/>
      <c r="D949" s="81"/>
      <c r="E949" s="81"/>
      <c r="F949" s="81"/>
      <c r="G949" s="81"/>
      <c r="H949" s="81"/>
      <c r="I949" s="81"/>
    </row>
    <row r="950" spans="1:9" ht="13" hidden="1">
      <c r="A950" s="81"/>
      <c r="B950" s="81"/>
      <c r="C950" s="81"/>
      <c r="D950" s="81"/>
      <c r="E950" s="81"/>
      <c r="F950" s="81"/>
      <c r="G950" s="81"/>
      <c r="H950" s="81"/>
      <c r="I950" s="81"/>
    </row>
    <row r="951" spans="1:9" ht="13" hidden="1">
      <c r="A951" s="81"/>
      <c r="B951" s="81"/>
      <c r="C951" s="81"/>
      <c r="D951" s="81"/>
      <c r="E951" s="81"/>
      <c r="F951" s="81"/>
      <c r="G951" s="81"/>
      <c r="H951" s="81"/>
      <c r="I951" s="81"/>
    </row>
    <row r="952" spans="1:9" ht="13" hidden="1">
      <c r="A952" s="81"/>
      <c r="B952" s="81"/>
      <c r="C952" s="81"/>
      <c r="D952" s="81"/>
      <c r="E952" s="81"/>
      <c r="F952" s="81"/>
      <c r="G952" s="81"/>
      <c r="H952" s="81"/>
      <c r="I952" s="81"/>
    </row>
    <row r="953" spans="1:9" ht="13" hidden="1">
      <c r="A953" s="81"/>
      <c r="B953" s="81"/>
      <c r="C953" s="81"/>
      <c r="D953" s="81"/>
      <c r="E953" s="81"/>
      <c r="F953" s="81"/>
      <c r="G953" s="81"/>
      <c r="H953" s="81"/>
      <c r="I953" s="81"/>
    </row>
    <row r="954" spans="1:9" ht="13" hidden="1">
      <c r="A954" s="81"/>
      <c r="B954" s="81"/>
      <c r="C954" s="81"/>
      <c r="D954" s="81"/>
      <c r="E954" s="81"/>
      <c r="F954" s="81"/>
      <c r="G954" s="81"/>
      <c r="H954" s="81"/>
      <c r="I954" s="81"/>
    </row>
    <row r="955" spans="1:9" ht="13" hidden="1">
      <c r="A955" s="81"/>
      <c r="B955" s="81"/>
      <c r="C955" s="81"/>
      <c r="D955" s="81"/>
      <c r="E955" s="81"/>
      <c r="F955" s="81"/>
      <c r="G955" s="81"/>
      <c r="H955" s="81"/>
      <c r="I955" s="81"/>
    </row>
    <row r="956" spans="1:9" ht="13" hidden="1">
      <c r="A956" s="81"/>
      <c r="B956" s="81"/>
      <c r="C956" s="81"/>
      <c r="D956" s="81"/>
      <c r="E956" s="81"/>
      <c r="F956" s="81"/>
      <c r="G956" s="81"/>
      <c r="H956" s="81"/>
      <c r="I956" s="81"/>
    </row>
    <row r="957" spans="1:9" ht="13" hidden="1">
      <c r="A957" s="81"/>
      <c r="B957" s="81"/>
      <c r="C957" s="81"/>
      <c r="D957" s="81"/>
      <c r="E957" s="81"/>
      <c r="F957" s="81"/>
      <c r="G957" s="81"/>
      <c r="H957" s="81"/>
      <c r="I957" s="81"/>
    </row>
    <row r="958" spans="1:9" ht="13" hidden="1">
      <c r="A958" s="81"/>
      <c r="B958" s="81"/>
      <c r="C958" s="81"/>
      <c r="D958" s="81"/>
      <c r="E958" s="81"/>
      <c r="F958" s="81"/>
      <c r="G958" s="81"/>
      <c r="H958" s="81"/>
      <c r="I958" s="81"/>
    </row>
    <row r="959" spans="1:9" ht="13" hidden="1">
      <c r="A959" s="81"/>
      <c r="B959" s="81"/>
      <c r="C959" s="81"/>
      <c r="D959" s="81"/>
      <c r="E959" s="81"/>
      <c r="F959" s="81"/>
      <c r="G959" s="81"/>
      <c r="H959" s="81"/>
      <c r="I959" s="81"/>
    </row>
    <row r="960" spans="1:9" ht="13" hidden="1">
      <c r="A960" s="81"/>
      <c r="B960" s="81"/>
      <c r="C960" s="81"/>
      <c r="D960" s="81"/>
      <c r="E960" s="81"/>
      <c r="F960" s="81"/>
      <c r="G960" s="81"/>
      <c r="H960" s="81"/>
      <c r="I960" s="81"/>
    </row>
    <row r="961" spans="1:9" ht="13" hidden="1">
      <c r="A961" s="81"/>
      <c r="B961" s="81"/>
      <c r="C961" s="81"/>
      <c r="D961" s="81"/>
      <c r="E961" s="81"/>
      <c r="F961" s="81"/>
      <c r="G961" s="81"/>
      <c r="H961" s="81"/>
      <c r="I961" s="81"/>
    </row>
    <row r="962" spans="1:9" ht="13" hidden="1">
      <c r="A962" s="81"/>
      <c r="B962" s="81"/>
      <c r="C962" s="81"/>
      <c r="D962" s="81"/>
      <c r="E962" s="81"/>
      <c r="F962" s="81"/>
      <c r="G962" s="81"/>
      <c r="H962" s="81"/>
      <c r="I962" s="81"/>
    </row>
    <row r="963" spans="1:9" ht="13" hidden="1">
      <c r="A963" s="81"/>
      <c r="B963" s="81"/>
      <c r="C963" s="81"/>
      <c r="D963" s="81"/>
      <c r="E963" s="81"/>
      <c r="F963" s="81"/>
      <c r="G963" s="81"/>
      <c r="H963" s="81"/>
      <c r="I963" s="81"/>
    </row>
    <row r="964" spans="1:9" ht="13" hidden="1">
      <c r="A964" s="81"/>
      <c r="B964" s="81"/>
      <c r="C964" s="81"/>
      <c r="D964" s="81"/>
      <c r="E964" s="81"/>
      <c r="F964" s="81"/>
      <c r="G964" s="81"/>
      <c r="H964" s="81"/>
      <c r="I964" s="81"/>
    </row>
    <row r="965" spans="1:9" ht="13" hidden="1">
      <c r="A965" s="81"/>
      <c r="B965" s="81"/>
      <c r="C965" s="81"/>
      <c r="D965" s="81"/>
      <c r="E965" s="81"/>
      <c r="F965" s="81"/>
      <c r="G965" s="81"/>
      <c r="H965" s="81"/>
      <c r="I965" s="81"/>
    </row>
    <row r="966" spans="1:9" ht="13" hidden="1">
      <c r="A966" s="81"/>
      <c r="B966" s="81"/>
      <c r="C966" s="81"/>
      <c r="D966" s="81"/>
      <c r="E966" s="81"/>
      <c r="F966" s="81"/>
      <c r="G966" s="81"/>
      <c r="H966" s="81"/>
      <c r="I966" s="81"/>
    </row>
    <row r="967" spans="1:9" ht="13" hidden="1">
      <c r="A967" s="81"/>
      <c r="B967" s="81"/>
      <c r="C967" s="81"/>
      <c r="D967" s="81"/>
      <c r="E967" s="81"/>
      <c r="F967" s="81"/>
      <c r="G967" s="81"/>
      <c r="H967" s="81"/>
      <c r="I967" s="81"/>
    </row>
    <row r="968" spans="1:9" ht="13" hidden="1">
      <c r="A968" s="81"/>
      <c r="B968" s="81"/>
      <c r="C968" s="81"/>
      <c r="D968" s="81"/>
      <c r="E968" s="81"/>
      <c r="F968" s="81"/>
      <c r="G968" s="81"/>
      <c r="H968" s="81"/>
      <c r="I968" s="81"/>
    </row>
    <row r="969" spans="1:9" ht="13" hidden="1">
      <c r="A969" s="81"/>
      <c r="B969" s="81"/>
      <c r="C969" s="81"/>
      <c r="D969" s="81"/>
      <c r="E969" s="81"/>
      <c r="F969" s="81"/>
      <c r="G969" s="81"/>
      <c r="H969" s="81"/>
      <c r="I969" s="81"/>
    </row>
    <row r="970" spans="1:9" ht="13" hidden="1">
      <c r="A970" s="81"/>
      <c r="B970" s="81"/>
      <c r="C970" s="81"/>
      <c r="D970" s="81"/>
      <c r="E970" s="81"/>
      <c r="F970" s="81"/>
      <c r="G970" s="81"/>
      <c r="H970" s="81"/>
      <c r="I970" s="81"/>
    </row>
    <row r="971" spans="1:9" ht="13" hidden="1">
      <c r="A971" s="81"/>
      <c r="B971" s="81"/>
      <c r="C971" s="81"/>
      <c r="D971" s="81"/>
      <c r="E971" s="81"/>
      <c r="F971" s="81"/>
      <c r="G971" s="81"/>
      <c r="H971" s="81"/>
      <c r="I971" s="81"/>
    </row>
    <row r="972" spans="1:9" ht="13" hidden="1">
      <c r="A972" s="81"/>
      <c r="B972" s="81"/>
      <c r="C972" s="81"/>
      <c r="D972" s="81"/>
      <c r="E972" s="81"/>
      <c r="F972" s="81"/>
      <c r="G972" s="81"/>
      <c r="H972" s="81"/>
      <c r="I972" s="81"/>
    </row>
    <row r="973" spans="1:9" ht="13" hidden="1">
      <c r="A973" s="81"/>
      <c r="B973" s="81"/>
      <c r="C973" s="81"/>
      <c r="D973" s="81"/>
      <c r="E973" s="81"/>
      <c r="F973" s="81"/>
      <c r="G973" s="81"/>
      <c r="H973" s="81"/>
      <c r="I973" s="81"/>
    </row>
    <row r="974" spans="1:9" ht="13" hidden="1">
      <c r="A974" s="81"/>
      <c r="B974" s="81"/>
      <c r="C974" s="81"/>
      <c r="D974" s="81"/>
      <c r="E974" s="81"/>
      <c r="F974" s="81"/>
      <c r="G974" s="81"/>
      <c r="H974" s="81"/>
      <c r="I974" s="81"/>
    </row>
    <row r="975" spans="1:9" ht="13" hidden="1">
      <c r="A975" s="81"/>
      <c r="B975" s="81"/>
      <c r="C975" s="81"/>
      <c r="D975" s="81"/>
      <c r="E975" s="81"/>
      <c r="F975" s="81"/>
      <c r="G975" s="81"/>
      <c r="H975" s="81"/>
      <c r="I975" s="81"/>
    </row>
    <row r="976" spans="1:9" ht="13" hidden="1">
      <c r="A976" s="81"/>
      <c r="B976" s="81"/>
      <c r="C976" s="81"/>
      <c r="D976" s="81"/>
      <c r="E976" s="81"/>
      <c r="F976" s="81"/>
      <c r="G976" s="81"/>
      <c r="H976" s="81"/>
      <c r="I976" s="81"/>
    </row>
    <row r="977" spans="1:9" ht="13" hidden="1">
      <c r="A977" s="81"/>
      <c r="B977" s="81"/>
      <c r="C977" s="81"/>
      <c r="D977" s="81"/>
      <c r="E977" s="81"/>
      <c r="F977" s="81"/>
      <c r="G977" s="81"/>
      <c r="H977" s="81"/>
      <c r="I977" s="81"/>
    </row>
    <row r="978" spans="1:9" ht="13" hidden="1">
      <c r="A978" s="81"/>
      <c r="B978" s="81"/>
      <c r="C978" s="81"/>
      <c r="D978" s="81"/>
      <c r="E978" s="81"/>
      <c r="F978" s="81"/>
      <c r="G978" s="81"/>
      <c r="H978" s="81"/>
      <c r="I978" s="81"/>
    </row>
    <row r="979" spans="1:9" ht="13" hidden="1">
      <c r="A979" s="81"/>
      <c r="B979" s="81"/>
      <c r="C979" s="81"/>
      <c r="D979" s="81"/>
      <c r="E979" s="81"/>
      <c r="F979" s="81"/>
      <c r="G979" s="81"/>
      <c r="H979" s="81"/>
      <c r="I979" s="81"/>
    </row>
    <row r="980" spans="1:9" ht="13" hidden="1">
      <c r="A980" s="81"/>
      <c r="B980" s="81"/>
      <c r="C980" s="81"/>
      <c r="D980" s="81"/>
      <c r="E980" s="81"/>
      <c r="F980" s="81"/>
      <c r="G980" s="81"/>
      <c r="H980" s="81"/>
      <c r="I980" s="81"/>
    </row>
    <row r="981" spans="1:9" ht="13" hidden="1">
      <c r="A981" s="81"/>
      <c r="B981" s="81"/>
      <c r="C981" s="81"/>
      <c r="D981" s="81"/>
      <c r="E981" s="81"/>
      <c r="F981" s="81"/>
      <c r="G981" s="81"/>
      <c r="H981" s="81"/>
      <c r="I981" s="81"/>
    </row>
    <row r="982" spans="1:9" ht="13" hidden="1">
      <c r="A982" s="81"/>
      <c r="B982" s="81"/>
      <c r="C982" s="81"/>
      <c r="D982" s="81"/>
      <c r="E982" s="81"/>
      <c r="F982" s="81"/>
      <c r="G982" s="81"/>
      <c r="H982" s="81"/>
      <c r="I982" s="81"/>
    </row>
    <row r="983" spans="1:9" ht="13" hidden="1">
      <c r="A983" s="81"/>
      <c r="B983" s="81"/>
      <c r="C983" s="81"/>
      <c r="D983" s="81"/>
      <c r="E983" s="81"/>
      <c r="F983" s="81"/>
      <c r="G983" s="81"/>
      <c r="H983" s="81"/>
      <c r="I983" s="81"/>
    </row>
    <row r="984" spans="1:9" ht="13" hidden="1">
      <c r="A984" s="81"/>
      <c r="B984" s="81"/>
      <c r="C984" s="81"/>
      <c r="D984" s="81"/>
      <c r="E984" s="81"/>
      <c r="F984" s="81"/>
      <c r="G984" s="81"/>
      <c r="H984" s="81"/>
      <c r="I984" s="81"/>
    </row>
    <row r="985" spans="1:9" ht="13" hidden="1">
      <c r="A985" s="81"/>
      <c r="B985" s="81"/>
      <c r="C985" s="81"/>
      <c r="D985" s="81"/>
      <c r="E985" s="81"/>
      <c r="F985" s="81"/>
      <c r="G985" s="81"/>
      <c r="H985" s="81"/>
      <c r="I985" s="81"/>
    </row>
    <row r="986" spans="1:9" ht="13" hidden="1">
      <c r="A986" s="81"/>
      <c r="B986" s="81"/>
      <c r="C986" s="81"/>
      <c r="D986" s="81"/>
      <c r="E986" s="81"/>
      <c r="F986" s="81"/>
      <c r="G986" s="81"/>
      <c r="H986" s="81"/>
      <c r="I986" s="81"/>
    </row>
    <row r="987" spans="1:9" ht="13" hidden="1">
      <c r="A987" s="81"/>
      <c r="B987" s="81"/>
      <c r="C987" s="81"/>
      <c r="D987" s="81"/>
      <c r="E987" s="81"/>
      <c r="F987" s="81"/>
      <c r="G987" s="81"/>
      <c r="H987" s="81"/>
      <c r="I987" s="81"/>
    </row>
    <row r="988" spans="1:9" ht="13" hidden="1">
      <c r="A988" s="81"/>
      <c r="B988" s="81"/>
      <c r="C988" s="81"/>
      <c r="D988" s="81"/>
      <c r="E988" s="81"/>
      <c r="F988" s="81"/>
      <c r="G988" s="81"/>
      <c r="H988" s="81"/>
      <c r="I988" s="81"/>
    </row>
    <row r="989" spans="1:9" ht="13" hidden="1">
      <c r="A989" s="81"/>
      <c r="B989" s="81"/>
      <c r="C989" s="81"/>
      <c r="D989" s="81"/>
      <c r="E989" s="81"/>
      <c r="F989" s="81"/>
      <c r="G989" s="81"/>
      <c r="H989" s="81"/>
      <c r="I989" s="81"/>
    </row>
    <row r="990" spans="1:9" ht="13" hidden="1">
      <c r="A990" s="81"/>
      <c r="B990" s="81"/>
      <c r="C990" s="81"/>
      <c r="D990" s="81"/>
      <c r="E990" s="81"/>
      <c r="F990" s="81"/>
      <c r="G990" s="81"/>
      <c r="H990" s="81"/>
      <c r="I990" s="81"/>
    </row>
    <row r="991" spans="1:9" ht="13" hidden="1">
      <c r="A991" s="81"/>
      <c r="B991" s="81"/>
      <c r="C991" s="81"/>
      <c r="D991" s="81"/>
      <c r="E991" s="81"/>
      <c r="F991" s="81"/>
      <c r="G991" s="81"/>
      <c r="H991" s="81"/>
      <c r="I991" s="81"/>
    </row>
    <row r="992" spans="1:9" ht="13" hidden="1">
      <c r="A992" s="81"/>
      <c r="B992" s="81"/>
      <c r="C992" s="81"/>
      <c r="D992" s="81"/>
      <c r="E992" s="81"/>
      <c r="F992" s="81"/>
      <c r="G992" s="81"/>
      <c r="H992" s="81"/>
      <c r="I992" s="81"/>
    </row>
    <row r="993" spans="1:9" ht="13" hidden="1">
      <c r="A993" s="81"/>
      <c r="B993" s="81"/>
      <c r="C993" s="81"/>
      <c r="D993" s="81"/>
      <c r="E993" s="81"/>
      <c r="F993" s="81"/>
      <c r="G993" s="81"/>
      <c r="H993" s="81"/>
      <c r="I993" s="81"/>
    </row>
    <row r="994" spans="1:9" ht="13" hidden="1">
      <c r="A994" s="81"/>
      <c r="B994" s="81"/>
      <c r="C994" s="81"/>
      <c r="D994" s="81"/>
      <c r="E994" s="81"/>
      <c r="F994" s="81"/>
      <c r="G994" s="81"/>
      <c r="H994" s="81"/>
      <c r="I994" s="81"/>
    </row>
    <row r="995" spans="1:9" ht="13" hidden="1">
      <c r="A995" s="81"/>
      <c r="B995" s="81"/>
      <c r="C995" s="81"/>
      <c r="D995" s="81"/>
      <c r="E995" s="81"/>
      <c r="F995" s="81"/>
      <c r="G995" s="81"/>
      <c r="H995" s="81"/>
      <c r="I995" s="81"/>
    </row>
    <row r="996" spans="1:9" ht="13" hidden="1">
      <c r="A996" s="81"/>
      <c r="B996" s="81"/>
      <c r="C996" s="81"/>
      <c r="D996" s="81"/>
      <c r="E996" s="81"/>
      <c r="F996" s="81"/>
      <c r="G996" s="81"/>
      <c r="H996" s="81"/>
      <c r="I996" s="81"/>
    </row>
    <row r="997" spans="1:9" ht="13" hidden="1">
      <c r="A997" s="81"/>
      <c r="B997" s="81"/>
      <c r="C997" s="81"/>
      <c r="D997" s="81"/>
      <c r="E997" s="81"/>
      <c r="F997" s="81"/>
      <c r="G997" s="81"/>
      <c r="H997" s="81"/>
      <c r="I997" s="81"/>
    </row>
    <row r="998" spans="1:9" ht="13" hidden="1">
      <c r="A998" s="81"/>
      <c r="B998" s="81"/>
      <c r="C998" s="81"/>
      <c r="D998" s="81"/>
      <c r="E998" s="81"/>
      <c r="F998" s="81"/>
      <c r="G998" s="81"/>
      <c r="H998" s="81"/>
      <c r="I998" s="81"/>
    </row>
    <row r="999" spans="1:9" ht="13" hidden="1">
      <c r="A999" s="81"/>
      <c r="B999" s="81"/>
      <c r="C999" s="81"/>
      <c r="D999" s="81"/>
      <c r="E999" s="81"/>
      <c r="F999" s="81"/>
      <c r="G999" s="81"/>
      <c r="H999" s="81"/>
      <c r="I999" s="81"/>
    </row>
    <row r="1000" spans="1:9" ht="13" hidden="1">
      <c r="A1000" s="81"/>
      <c r="B1000" s="81"/>
      <c r="C1000" s="81"/>
      <c r="D1000" s="81"/>
      <c r="E1000" s="81"/>
      <c r="F1000" s="81"/>
      <c r="G1000" s="81"/>
      <c r="H1000" s="81"/>
      <c r="I1000" s="81"/>
    </row>
  </sheetData>
  <autoFilter ref="H1:H1000" xr:uid="{00000000-0009-0000-0000-000008000000}">
    <filterColumn colId="0">
      <filters>
        <filter val="1"/>
        <filter val="2"/>
      </filters>
    </filterColumn>
  </autoFilter>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H1000"/>
  <sheetViews>
    <sheetView workbookViewId="0">
      <pane ySplit="1" topLeftCell="A2" activePane="bottomLeft" state="frozen"/>
      <selection pane="bottomLeft" activeCell="B3" sqref="B3"/>
    </sheetView>
  </sheetViews>
  <sheetFormatPr baseColWidth="10" defaultColWidth="14.5" defaultRowHeight="15" customHeight="1"/>
  <sheetData>
    <row r="1" spans="1:8" ht="15" customHeight="1">
      <c r="A1" s="81" t="s">
        <v>430</v>
      </c>
      <c r="B1" s="81" t="s">
        <v>898</v>
      </c>
      <c r="C1" s="81" t="s">
        <v>899</v>
      </c>
      <c r="D1" s="81" t="s">
        <v>900</v>
      </c>
      <c r="E1" s="81" t="s">
        <v>901</v>
      </c>
      <c r="F1" s="81" t="s">
        <v>902</v>
      </c>
      <c r="G1" s="81" t="s">
        <v>903</v>
      </c>
      <c r="H1" s="81" t="s">
        <v>904</v>
      </c>
    </row>
    <row r="2" spans="1:8" ht="15" customHeight="1">
      <c r="A2" s="81" t="s">
        <v>78</v>
      </c>
      <c r="B2" s="81" t="s">
        <v>905</v>
      </c>
      <c r="C2" s="81"/>
      <c r="D2" s="81" t="s">
        <v>906</v>
      </c>
      <c r="E2" s="81"/>
      <c r="F2" s="81" t="s">
        <v>907</v>
      </c>
      <c r="G2" s="81"/>
      <c r="H2" s="84">
        <v>3</v>
      </c>
    </row>
    <row r="3" spans="1:8" ht="15" customHeight="1">
      <c r="A3" s="81" t="s">
        <v>73</v>
      </c>
      <c r="B3" s="81" t="s">
        <v>908</v>
      </c>
      <c r="C3" s="81"/>
      <c r="D3" s="81" t="s">
        <v>905</v>
      </c>
      <c r="E3" s="81"/>
      <c r="F3" s="81" t="s">
        <v>907</v>
      </c>
      <c r="G3" s="81"/>
      <c r="H3" s="84">
        <v>3</v>
      </c>
    </row>
    <row r="4" spans="1:8" ht="15" customHeight="1">
      <c r="A4" s="81" t="s">
        <v>353</v>
      </c>
      <c r="B4" s="81" t="s">
        <v>909</v>
      </c>
      <c r="C4" s="81"/>
      <c r="D4" s="81" t="s">
        <v>910</v>
      </c>
      <c r="E4" s="81"/>
      <c r="F4" s="81" t="s">
        <v>911</v>
      </c>
      <c r="G4" s="81"/>
      <c r="H4" s="84">
        <v>3</v>
      </c>
    </row>
    <row r="5" spans="1:8" ht="15" customHeight="1">
      <c r="A5" s="81" t="s">
        <v>79</v>
      </c>
      <c r="B5" s="81" t="s">
        <v>912</v>
      </c>
      <c r="C5" s="81"/>
      <c r="D5" s="81" t="s">
        <v>906</v>
      </c>
      <c r="E5" s="81"/>
      <c r="F5" s="81" t="s">
        <v>907</v>
      </c>
      <c r="G5" s="81"/>
      <c r="H5" s="84">
        <v>3</v>
      </c>
    </row>
    <row r="6" spans="1:8" ht="15" customHeight="1">
      <c r="A6" s="81" t="s">
        <v>80</v>
      </c>
      <c r="B6" s="92" t="s">
        <v>913</v>
      </c>
      <c r="C6" s="81"/>
      <c r="D6" s="81" t="s">
        <v>914</v>
      </c>
      <c r="E6" s="81"/>
      <c r="F6" s="81" t="s">
        <v>907</v>
      </c>
      <c r="G6" s="81"/>
      <c r="H6" s="84">
        <v>3</v>
      </c>
    </row>
    <row r="7" spans="1:8" ht="15" customHeight="1">
      <c r="A7" s="81" t="s">
        <v>81</v>
      </c>
      <c r="B7" s="81" t="s">
        <v>909</v>
      </c>
      <c r="C7" s="81"/>
      <c r="D7" s="81" t="s">
        <v>907</v>
      </c>
      <c r="E7" s="81"/>
      <c r="F7" s="92" t="s">
        <v>915</v>
      </c>
      <c r="G7" s="81"/>
      <c r="H7" s="84">
        <v>3</v>
      </c>
    </row>
    <row r="8" spans="1:8" ht="15" customHeight="1">
      <c r="A8" s="81" t="s">
        <v>82</v>
      </c>
      <c r="B8" s="81" t="s">
        <v>908</v>
      </c>
      <c r="C8" s="81"/>
      <c r="D8" s="81" t="s">
        <v>914</v>
      </c>
      <c r="E8" s="81"/>
      <c r="F8" s="81" t="s">
        <v>906</v>
      </c>
      <c r="G8" s="81"/>
      <c r="H8" s="84">
        <v>3</v>
      </c>
    </row>
    <row r="9" spans="1:8" ht="15" customHeight="1">
      <c r="A9" s="81" t="s">
        <v>83</v>
      </c>
      <c r="B9" s="92" t="s">
        <v>913</v>
      </c>
      <c r="C9" s="81"/>
      <c r="D9" s="81" t="s">
        <v>908</v>
      </c>
      <c r="E9" s="81"/>
      <c r="F9" s="81" t="s">
        <v>916</v>
      </c>
      <c r="G9" s="81"/>
      <c r="H9" s="84">
        <v>3</v>
      </c>
    </row>
    <row r="10" spans="1:8" ht="15" customHeight="1">
      <c r="A10" s="81" t="s">
        <v>84</v>
      </c>
      <c r="B10" s="92" t="s">
        <v>913</v>
      </c>
      <c r="C10" s="81"/>
      <c r="D10" s="81" t="s">
        <v>908</v>
      </c>
      <c r="E10" s="81"/>
      <c r="F10" s="81" t="s">
        <v>917</v>
      </c>
      <c r="G10" s="81"/>
      <c r="H10" s="84">
        <v>3</v>
      </c>
    </row>
    <row r="11" spans="1:8" ht="15" customHeight="1">
      <c r="A11" s="81" t="s">
        <v>85</v>
      </c>
      <c r="B11" s="81" t="s">
        <v>909</v>
      </c>
      <c r="C11" s="81"/>
      <c r="D11" s="81" t="s">
        <v>916</v>
      </c>
      <c r="E11" s="81"/>
      <c r="F11" s="81" t="s">
        <v>907</v>
      </c>
      <c r="G11" s="81"/>
      <c r="H11" s="84">
        <v>3</v>
      </c>
    </row>
    <row r="12" spans="1:8" ht="15" customHeight="1">
      <c r="A12" s="81" t="s">
        <v>86</v>
      </c>
      <c r="B12" s="81" t="s">
        <v>912</v>
      </c>
      <c r="C12" s="81"/>
      <c r="D12" s="81" t="s">
        <v>916</v>
      </c>
      <c r="E12" s="81"/>
      <c r="F12" s="81" t="s">
        <v>907</v>
      </c>
      <c r="G12" s="81"/>
      <c r="H12" s="84">
        <v>3</v>
      </c>
    </row>
    <row r="13" spans="1:8" ht="15" customHeight="1">
      <c r="A13" s="81" t="s">
        <v>87</v>
      </c>
      <c r="B13" s="81" t="s">
        <v>918</v>
      </c>
      <c r="C13" s="81"/>
      <c r="D13" s="81" t="s">
        <v>914</v>
      </c>
      <c r="E13" s="81"/>
      <c r="F13" s="81" t="s">
        <v>907</v>
      </c>
      <c r="G13" s="81"/>
      <c r="H13" s="84">
        <v>3</v>
      </c>
    </row>
    <row r="14" spans="1:8" ht="15" customHeight="1">
      <c r="A14" s="81" t="s">
        <v>88</v>
      </c>
      <c r="B14" s="81" t="s">
        <v>919</v>
      </c>
      <c r="C14" s="81"/>
      <c r="D14" s="81" t="s">
        <v>906</v>
      </c>
      <c r="E14" s="81"/>
      <c r="F14" s="81" t="s">
        <v>907</v>
      </c>
      <c r="G14" s="81"/>
      <c r="H14" s="84">
        <v>3</v>
      </c>
    </row>
    <row r="15" spans="1:8" ht="15" customHeight="1">
      <c r="A15" s="81" t="s">
        <v>89</v>
      </c>
      <c r="B15" s="92" t="s">
        <v>913</v>
      </c>
      <c r="C15" s="81"/>
      <c r="D15" s="81" t="s">
        <v>911</v>
      </c>
      <c r="E15" s="81"/>
      <c r="F15" s="81" t="s">
        <v>914</v>
      </c>
      <c r="G15" s="81"/>
      <c r="H15" s="84">
        <v>3</v>
      </c>
    </row>
    <row r="16" spans="1:8" ht="15" customHeight="1">
      <c r="A16" s="81" t="s">
        <v>91</v>
      </c>
      <c r="B16" s="81" t="s">
        <v>919</v>
      </c>
      <c r="C16" s="81"/>
      <c r="D16" s="81" t="s">
        <v>918</v>
      </c>
      <c r="E16" s="81"/>
      <c r="F16" s="81" t="s">
        <v>914</v>
      </c>
      <c r="G16" s="81"/>
      <c r="H16" s="84">
        <v>3</v>
      </c>
    </row>
    <row r="17" spans="1:8" ht="15" customHeight="1">
      <c r="A17" s="81" t="s">
        <v>92</v>
      </c>
      <c r="B17" s="92" t="s">
        <v>913</v>
      </c>
      <c r="C17" s="81"/>
      <c r="D17" s="81" t="s">
        <v>911</v>
      </c>
      <c r="E17" s="81"/>
      <c r="F17" s="81" t="s">
        <v>905</v>
      </c>
      <c r="G17" s="81"/>
      <c r="H17" s="84">
        <v>3</v>
      </c>
    </row>
    <row r="18" spans="1:8" ht="15" customHeight="1">
      <c r="A18" s="81" t="s">
        <v>93</v>
      </c>
      <c r="B18" s="81" t="s">
        <v>909</v>
      </c>
      <c r="C18" s="81"/>
      <c r="D18" s="81" t="s">
        <v>911</v>
      </c>
      <c r="E18" s="81"/>
      <c r="F18" s="81" t="s">
        <v>907</v>
      </c>
      <c r="G18" s="81"/>
      <c r="H18" s="84">
        <v>3</v>
      </c>
    </row>
    <row r="19" spans="1:8" ht="15" customHeight="1">
      <c r="A19" s="81" t="s">
        <v>95</v>
      </c>
      <c r="B19" s="81" t="s">
        <v>914</v>
      </c>
      <c r="C19" s="81"/>
      <c r="D19" s="81" t="s">
        <v>906</v>
      </c>
      <c r="E19" s="81"/>
      <c r="F19" s="81" t="s">
        <v>907</v>
      </c>
      <c r="G19" s="81"/>
      <c r="H19" s="84">
        <v>3</v>
      </c>
    </row>
    <row r="20" spans="1:8" ht="15" customHeight="1">
      <c r="A20" s="81" t="s">
        <v>96</v>
      </c>
      <c r="B20" s="92" t="s">
        <v>913</v>
      </c>
      <c r="C20" s="81"/>
      <c r="D20" s="81" t="s">
        <v>911</v>
      </c>
      <c r="E20" s="81"/>
      <c r="F20" s="81" t="s">
        <v>914</v>
      </c>
      <c r="G20" s="81"/>
      <c r="H20" s="84">
        <v>3</v>
      </c>
    </row>
    <row r="21" spans="1:8" ht="15" customHeight="1">
      <c r="A21" s="81" t="s">
        <v>97</v>
      </c>
      <c r="B21" s="81" t="s">
        <v>919</v>
      </c>
      <c r="C21" s="81"/>
      <c r="D21" s="81" t="s">
        <v>920</v>
      </c>
      <c r="E21" s="81"/>
      <c r="F21" s="81" t="s">
        <v>907</v>
      </c>
      <c r="G21" s="81"/>
      <c r="H21" s="84">
        <v>3</v>
      </c>
    </row>
    <row r="22" spans="1:8" ht="15" customHeight="1">
      <c r="A22" s="81" t="s">
        <v>101</v>
      </c>
      <c r="B22" s="81" t="s">
        <v>912</v>
      </c>
      <c r="C22" s="81"/>
      <c r="D22" s="81" t="s">
        <v>920</v>
      </c>
      <c r="E22" s="81"/>
      <c r="F22" s="81" t="s">
        <v>907</v>
      </c>
      <c r="G22" s="81"/>
      <c r="H22" s="84">
        <v>3</v>
      </c>
    </row>
    <row r="23" spans="1:8" ht="15" customHeight="1">
      <c r="A23" s="81" t="s">
        <v>102</v>
      </c>
      <c r="B23" s="81" t="s">
        <v>911</v>
      </c>
      <c r="C23" s="81"/>
      <c r="D23" s="81" t="s">
        <v>905</v>
      </c>
      <c r="E23" s="81"/>
      <c r="F23" s="92" t="s">
        <v>915</v>
      </c>
      <c r="G23" s="81"/>
      <c r="H23" s="84">
        <v>3</v>
      </c>
    </row>
    <row r="24" spans="1:8" ht="15" customHeight="1">
      <c r="A24" s="81" t="s">
        <v>103</v>
      </c>
      <c r="B24" s="81" t="s">
        <v>919</v>
      </c>
      <c r="C24" s="81"/>
      <c r="D24" s="81" t="s">
        <v>905</v>
      </c>
      <c r="E24" s="81"/>
      <c r="F24" s="81" t="s">
        <v>907</v>
      </c>
      <c r="G24" s="81"/>
      <c r="H24" s="84">
        <v>3</v>
      </c>
    </row>
    <row r="25" spans="1:8" ht="15" customHeight="1">
      <c r="A25" s="81" t="s">
        <v>105</v>
      </c>
      <c r="B25" s="81" t="s">
        <v>921</v>
      </c>
      <c r="C25" s="81"/>
      <c r="D25" s="81" t="s">
        <v>918</v>
      </c>
      <c r="E25" s="81"/>
      <c r="F25" s="92" t="s">
        <v>915</v>
      </c>
      <c r="G25" s="81"/>
      <c r="H25" s="84">
        <v>3</v>
      </c>
    </row>
    <row r="26" spans="1:8" ht="15" customHeight="1">
      <c r="A26" s="81" t="s">
        <v>106</v>
      </c>
      <c r="B26" s="81" t="s">
        <v>921</v>
      </c>
      <c r="C26" s="81"/>
      <c r="D26" s="81" t="s">
        <v>918</v>
      </c>
      <c r="E26" s="81"/>
      <c r="F26" s="92" t="s">
        <v>915</v>
      </c>
      <c r="G26" s="81"/>
      <c r="H26" s="84">
        <v>3</v>
      </c>
    </row>
    <row r="27" spans="1:8" ht="15" customHeight="1">
      <c r="A27" s="81" t="s">
        <v>107</v>
      </c>
      <c r="B27" s="81" t="s">
        <v>909</v>
      </c>
      <c r="C27" s="81"/>
      <c r="D27" s="81" t="s">
        <v>918</v>
      </c>
      <c r="E27" s="81"/>
      <c r="F27" s="92" t="s">
        <v>915</v>
      </c>
      <c r="G27" s="81"/>
      <c r="H27" s="84">
        <v>3</v>
      </c>
    </row>
    <row r="28" spans="1:8" ht="15" customHeight="1">
      <c r="A28" s="81" t="s">
        <v>108</v>
      </c>
      <c r="B28" s="81" t="s">
        <v>918</v>
      </c>
      <c r="C28" s="81"/>
      <c r="D28" s="81" t="s">
        <v>914</v>
      </c>
      <c r="E28" s="81"/>
      <c r="F28" s="92" t="s">
        <v>915</v>
      </c>
      <c r="G28" s="81"/>
      <c r="H28" s="84">
        <v>3</v>
      </c>
    </row>
    <row r="29" spans="1:8" ht="15" customHeight="1">
      <c r="A29" s="81" t="s">
        <v>109</v>
      </c>
      <c r="B29" s="81" t="s">
        <v>914</v>
      </c>
      <c r="C29" s="81"/>
      <c r="D29" s="92" t="s">
        <v>915</v>
      </c>
      <c r="E29" s="81"/>
      <c r="F29" s="81"/>
      <c r="G29" s="81"/>
      <c r="H29" s="84">
        <v>2</v>
      </c>
    </row>
    <row r="30" spans="1:8" ht="15" customHeight="1">
      <c r="A30" s="81" t="s">
        <v>110</v>
      </c>
      <c r="B30" s="81" t="s">
        <v>909</v>
      </c>
      <c r="C30" s="81"/>
      <c r="D30" s="81" t="s">
        <v>918</v>
      </c>
      <c r="E30" s="81"/>
      <c r="F30" s="92" t="s">
        <v>915</v>
      </c>
      <c r="G30" s="81"/>
      <c r="H30" s="84">
        <v>3</v>
      </c>
    </row>
    <row r="31" spans="1:8" ht="15" customHeight="1">
      <c r="A31" s="81" t="s">
        <v>111</v>
      </c>
      <c r="B31" s="81" t="s">
        <v>912</v>
      </c>
      <c r="C31" s="81"/>
      <c r="D31" s="81" t="s">
        <v>918</v>
      </c>
      <c r="E31" s="81"/>
      <c r="F31" s="81" t="s">
        <v>914</v>
      </c>
      <c r="G31" s="81"/>
      <c r="H31" s="84">
        <v>3</v>
      </c>
    </row>
    <row r="32" spans="1:8" ht="15" customHeight="1">
      <c r="A32" s="81" t="s">
        <v>112</v>
      </c>
      <c r="B32" s="81" t="s">
        <v>921</v>
      </c>
      <c r="C32" s="81"/>
      <c r="D32" s="81" t="s">
        <v>909</v>
      </c>
      <c r="E32" s="81"/>
      <c r="F32" s="81" t="s">
        <v>918</v>
      </c>
      <c r="G32" s="81"/>
      <c r="H32" s="84">
        <v>3</v>
      </c>
    </row>
    <row r="33" spans="1:8" ht="15" customHeight="1">
      <c r="A33" s="81" t="s">
        <v>113</v>
      </c>
      <c r="B33" s="81" t="s">
        <v>919</v>
      </c>
      <c r="C33" s="81"/>
      <c r="D33" s="81" t="s">
        <v>921</v>
      </c>
      <c r="E33" s="81"/>
      <c r="F33" s="81" t="s">
        <v>914</v>
      </c>
      <c r="G33" s="81"/>
      <c r="H33" s="84">
        <v>3</v>
      </c>
    </row>
    <row r="34" spans="1:8" ht="15" customHeight="1">
      <c r="A34" s="81" t="s">
        <v>114</v>
      </c>
      <c r="B34" s="81" t="s">
        <v>914</v>
      </c>
      <c r="C34" s="81"/>
      <c r="D34" s="81" t="s">
        <v>907</v>
      </c>
      <c r="E34" s="81"/>
      <c r="F34" s="92" t="s">
        <v>922</v>
      </c>
      <c r="G34" s="81"/>
      <c r="H34" s="84">
        <v>3</v>
      </c>
    </row>
    <row r="35" spans="1:8" ht="15" customHeight="1">
      <c r="A35" s="81" t="s">
        <v>115</v>
      </c>
      <c r="B35" s="81" t="s">
        <v>911</v>
      </c>
      <c r="C35" s="81"/>
      <c r="D35" s="81" t="s">
        <v>914</v>
      </c>
      <c r="E35" s="81"/>
      <c r="F35" s="92" t="s">
        <v>922</v>
      </c>
      <c r="G35" s="81"/>
      <c r="H35" s="84">
        <v>3</v>
      </c>
    </row>
    <row r="36" spans="1:8" ht="15" customHeight="1">
      <c r="A36" s="81" t="s">
        <v>116</v>
      </c>
      <c r="B36" s="81" t="s">
        <v>909</v>
      </c>
      <c r="C36" s="81"/>
      <c r="D36" s="81" t="s">
        <v>907</v>
      </c>
      <c r="E36" s="81"/>
      <c r="F36" s="92" t="s">
        <v>922</v>
      </c>
      <c r="G36" s="81"/>
      <c r="H36" s="84">
        <v>3</v>
      </c>
    </row>
    <row r="37" spans="1:8" ht="15" customHeight="1">
      <c r="A37" s="81" t="s">
        <v>117</v>
      </c>
      <c r="B37" s="81" t="s">
        <v>919</v>
      </c>
      <c r="C37" s="81"/>
      <c r="D37" s="81" t="s">
        <v>911</v>
      </c>
      <c r="E37" s="81"/>
      <c r="F37" s="92" t="s">
        <v>922</v>
      </c>
      <c r="G37" s="81"/>
      <c r="H37" s="84">
        <v>3</v>
      </c>
    </row>
    <row r="38" spans="1:8" ht="15" customHeight="1">
      <c r="A38" s="81" t="s">
        <v>118</v>
      </c>
      <c r="B38" s="92" t="s">
        <v>913</v>
      </c>
      <c r="C38" s="81"/>
      <c r="D38" s="81" t="s">
        <v>921</v>
      </c>
      <c r="E38" s="81"/>
      <c r="F38" s="81" t="s">
        <v>905</v>
      </c>
      <c r="G38" s="81"/>
      <c r="H38" s="84">
        <v>3</v>
      </c>
    </row>
    <row r="39" spans="1:8" ht="15" customHeight="1">
      <c r="A39" s="81" t="s">
        <v>119</v>
      </c>
      <c r="B39" s="81" t="s">
        <v>920</v>
      </c>
      <c r="C39" s="81"/>
      <c r="D39" s="81" t="s">
        <v>907</v>
      </c>
      <c r="E39" s="81"/>
      <c r="F39" s="92" t="s">
        <v>915</v>
      </c>
      <c r="G39" s="81"/>
      <c r="H39" s="84">
        <v>3</v>
      </c>
    </row>
    <row r="40" spans="1:8" ht="15" customHeight="1">
      <c r="A40" s="81" t="s">
        <v>120</v>
      </c>
      <c r="B40" s="81" t="s">
        <v>920</v>
      </c>
      <c r="C40" s="81"/>
      <c r="D40" s="81" t="s">
        <v>907</v>
      </c>
      <c r="E40" s="81"/>
      <c r="F40" s="92" t="s">
        <v>915</v>
      </c>
      <c r="G40" s="81"/>
      <c r="H40" s="84">
        <v>3</v>
      </c>
    </row>
    <row r="41" spans="1:8" ht="15" customHeight="1">
      <c r="A41" s="81" t="s">
        <v>121</v>
      </c>
      <c r="B41" s="81" t="s">
        <v>920</v>
      </c>
      <c r="C41" s="81"/>
      <c r="D41" s="81" t="s">
        <v>905</v>
      </c>
      <c r="E41" s="81"/>
      <c r="F41" s="81" t="s">
        <v>907</v>
      </c>
      <c r="G41" s="81"/>
      <c r="H41" s="84">
        <v>3</v>
      </c>
    </row>
    <row r="42" spans="1:8" ht="15" customHeight="1">
      <c r="A42" s="81" t="s">
        <v>122</v>
      </c>
      <c r="B42" s="92" t="s">
        <v>913</v>
      </c>
      <c r="C42" s="81"/>
      <c r="D42" s="81" t="s">
        <v>921</v>
      </c>
      <c r="E42" s="81"/>
      <c r="F42" s="81" t="s">
        <v>905</v>
      </c>
      <c r="G42" s="81"/>
      <c r="H42" s="84">
        <v>3</v>
      </c>
    </row>
    <row r="43" spans="1:8" ht="15" customHeight="1">
      <c r="A43" s="81" t="s">
        <v>123</v>
      </c>
      <c r="B43" s="92" t="s">
        <v>913</v>
      </c>
      <c r="C43" s="81"/>
      <c r="D43" s="81" t="s">
        <v>921</v>
      </c>
      <c r="E43" s="81"/>
      <c r="F43" s="81" t="s">
        <v>905</v>
      </c>
      <c r="G43" s="81"/>
      <c r="H43" s="84">
        <v>3</v>
      </c>
    </row>
    <row r="44" spans="1:8" ht="15" customHeight="1">
      <c r="A44" s="81" t="s">
        <v>124</v>
      </c>
      <c r="B44" s="92" t="s">
        <v>913</v>
      </c>
      <c r="C44" s="81"/>
      <c r="D44" s="81" t="s">
        <v>921</v>
      </c>
      <c r="E44" s="81"/>
      <c r="F44" s="81" t="s">
        <v>905</v>
      </c>
      <c r="G44" s="81"/>
      <c r="H44" s="84">
        <v>3</v>
      </c>
    </row>
    <row r="45" spans="1:8" ht="15" customHeight="1">
      <c r="A45" s="81" t="s">
        <v>125</v>
      </c>
      <c r="B45" s="92" t="s">
        <v>913</v>
      </c>
      <c r="C45" s="81"/>
      <c r="D45" s="81" t="s">
        <v>921</v>
      </c>
      <c r="E45" s="81"/>
      <c r="F45" s="81" t="s">
        <v>905</v>
      </c>
      <c r="G45" s="81"/>
      <c r="H45" s="84">
        <v>3</v>
      </c>
    </row>
    <row r="46" spans="1:8" ht="15" customHeight="1">
      <c r="A46" s="81" t="s">
        <v>126</v>
      </c>
      <c r="B46" s="92" t="s">
        <v>913</v>
      </c>
      <c r="C46" s="81"/>
      <c r="D46" s="81" t="s">
        <v>921</v>
      </c>
      <c r="E46" s="81"/>
      <c r="F46" s="81" t="s">
        <v>905</v>
      </c>
      <c r="G46" s="81"/>
      <c r="H46" s="84">
        <v>3</v>
      </c>
    </row>
    <row r="47" spans="1:8" ht="15" customHeight="1">
      <c r="A47" s="81" t="s">
        <v>127</v>
      </c>
      <c r="B47" s="81" t="s">
        <v>919</v>
      </c>
      <c r="C47" s="81"/>
      <c r="D47" s="81" t="s">
        <v>920</v>
      </c>
      <c r="E47" s="81"/>
      <c r="F47" s="81" t="s">
        <v>907</v>
      </c>
      <c r="G47" s="81"/>
      <c r="H47" s="84">
        <v>3</v>
      </c>
    </row>
    <row r="48" spans="1:8" ht="15" customHeight="1">
      <c r="A48" s="81" t="s">
        <v>128</v>
      </c>
      <c r="B48" s="81" t="s">
        <v>920</v>
      </c>
      <c r="C48" s="81"/>
      <c r="D48" s="81" t="s">
        <v>914</v>
      </c>
      <c r="E48" s="81"/>
      <c r="F48" s="81" t="s">
        <v>906</v>
      </c>
      <c r="G48" s="81"/>
      <c r="H48" s="84">
        <v>3</v>
      </c>
    </row>
    <row r="49" spans="1:8" ht="15" customHeight="1">
      <c r="A49" s="81" t="s">
        <v>129</v>
      </c>
      <c r="B49" s="92" t="s">
        <v>913</v>
      </c>
      <c r="C49" s="81"/>
      <c r="D49" s="81" t="s">
        <v>918</v>
      </c>
      <c r="E49" s="81"/>
      <c r="F49" s="81" t="s">
        <v>914</v>
      </c>
      <c r="G49" s="81"/>
      <c r="H49" s="84">
        <v>3</v>
      </c>
    </row>
    <row r="50" spans="1:8" ht="13">
      <c r="A50" s="81" t="s">
        <v>130</v>
      </c>
      <c r="B50" s="92" t="s">
        <v>913</v>
      </c>
      <c r="C50" s="81"/>
      <c r="D50" s="81" t="s">
        <v>921</v>
      </c>
      <c r="E50" s="81"/>
      <c r="F50" s="81" t="s">
        <v>914</v>
      </c>
      <c r="G50" s="81"/>
      <c r="H50" s="84">
        <v>3</v>
      </c>
    </row>
    <row r="51" spans="1:8" ht="13">
      <c r="A51" s="81" t="s">
        <v>131</v>
      </c>
      <c r="B51" s="81" t="s">
        <v>914</v>
      </c>
      <c r="C51" s="81"/>
      <c r="D51" s="81" t="s">
        <v>906</v>
      </c>
      <c r="E51" s="81"/>
      <c r="F51" s="81" t="s">
        <v>907</v>
      </c>
      <c r="G51" s="81"/>
      <c r="H51" s="84">
        <v>3</v>
      </c>
    </row>
    <row r="52" spans="1:8" ht="13">
      <c r="A52" s="81" t="s">
        <v>132</v>
      </c>
      <c r="B52" s="92" t="s">
        <v>913</v>
      </c>
      <c r="C52" s="81"/>
      <c r="D52" s="81" t="s">
        <v>921</v>
      </c>
      <c r="E52" s="81"/>
      <c r="F52" s="81" t="s">
        <v>906</v>
      </c>
      <c r="G52" s="81"/>
      <c r="H52" s="84">
        <v>3</v>
      </c>
    </row>
    <row r="53" spans="1:8" ht="13">
      <c r="A53" s="81" t="s">
        <v>133</v>
      </c>
      <c r="B53" s="81" t="s">
        <v>919</v>
      </c>
      <c r="C53" s="81"/>
      <c r="D53" s="81" t="s">
        <v>920</v>
      </c>
      <c r="E53" s="81"/>
      <c r="F53" s="81" t="s">
        <v>907</v>
      </c>
      <c r="G53" s="81"/>
      <c r="H53" s="84">
        <v>3</v>
      </c>
    </row>
    <row r="54" spans="1:8" ht="13">
      <c r="A54" s="81" t="s">
        <v>134</v>
      </c>
      <c r="B54" s="81" t="s">
        <v>920</v>
      </c>
      <c r="C54" s="81"/>
      <c r="D54" s="81" t="s">
        <v>907</v>
      </c>
      <c r="E54" s="81"/>
      <c r="F54" s="92" t="s">
        <v>915</v>
      </c>
      <c r="G54" s="81"/>
      <c r="H54" s="84">
        <v>3</v>
      </c>
    </row>
    <row r="55" spans="1:8" ht="13">
      <c r="A55" s="81" t="s">
        <v>135</v>
      </c>
      <c r="B55" s="81" t="s">
        <v>919</v>
      </c>
      <c r="C55" s="81"/>
      <c r="D55" s="81" t="s">
        <v>920</v>
      </c>
      <c r="E55" s="81"/>
      <c r="F55" s="81" t="s">
        <v>907</v>
      </c>
      <c r="G55" s="81"/>
      <c r="H55" s="84">
        <v>3</v>
      </c>
    </row>
    <row r="56" spans="1:8" ht="13">
      <c r="A56" s="81" t="s">
        <v>136</v>
      </c>
      <c r="B56" s="92" t="s">
        <v>913</v>
      </c>
      <c r="C56" s="81"/>
      <c r="D56" s="81" t="s">
        <v>918</v>
      </c>
      <c r="E56" s="81"/>
      <c r="F56" s="81" t="s">
        <v>906</v>
      </c>
      <c r="G56" s="81"/>
      <c r="H56" s="84">
        <v>3</v>
      </c>
    </row>
    <row r="57" spans="1:8" ht="13">
      <c r="A57" s="81" t="s">
        <v>137</v>
      </c>
      <c r="B57" s="81" t="s">
        <v>918</v>
      </c>
      <c r="C57" s="81" t="s">
        <v>923</v>
      </c>
      <c r="D57" s="81" t="s">
        <v>914</v>
      </c>
      <c r="E57" s="81"/>
      <c r="F57" s="81"/>
      <c r="G57" s="81"/>
      <c r="H57" s="84">
        <v>1</v>
      </c>
    </row>
    <row r="58" spans="1:8" ht="13">
      <c r="A58" s="81" t="s">
        <v>138</v>
      </c>
      <c r="B58" s="92" t="s">
        <v>913</v>
      </c>
      <c r="C58" s="81"/>
      <c r="D58" s="81" t="s">
        <v>921</v>
      </c>
      <c r="E58" s="81"/>
      <c r="F58" s="81" t="s">
        <v>906</v>
      </c>
      <c r="G58" s="81"/>
      <c r="H58" s="84">
        <v>3</v>
      </c>
    </row>
    <row r="59" spans="1:8" ht="13">
      <c r="A59" s="81" t="s">
        <v>139</v>
      </c>
      <c r="B59" s="81" t="s">
        <v>910</v>
      </c>
      <c r="C59" s="81"/>
      <c r="D59" s="81" t="s">
        <v>918</v>
      </c>
      <c r="E59" s="81"/>
      <c r="F59" s="81" t="s">
        <v>907</v>
      </c>
      <c r="G59" s="81"/>
      <c r="H59" s="84">
        <v>3</v>
      </c>
    </row>
    <row r="60" spans="1:8" ht="13">
      <c r="A60" s="81" t="s">
        <v>140</v>
      </c>
      <c r="B60" s="92" t="s">
        <v>913</v>
      </c>
      <c r="C60" s="81"/>
      <c r="D60" s="81" t="s">
        <v>921</v>
      </c>
      <c r="E60" s="81"/>
      <c r="F60" s="81" t="s">
        <v>906</v>
      </c>
      <c r="G60" s="81"/>
      <c r="H60" s="84">
        <v>3</v>
      </c>
    </row>
    <row r="61" spans="1:8" ht="13">
      <c r="A61" s="81" t="s">
        <v>141</v>
      </c>
      <c r="B61" s="92" t="s">
        <v>913</v>
      </c>
      <c r="C61" s="81"/>
      <c r="D61" s="81" t="s">
        <v>909</v>
      </c>
      <c r="E61" s="81"/>
      <c r="F61" s="81" t="s">
        <v>906</v>
      </c>
      <c r="G61" s="81"/>
      <c r="H61" s="84">
        <v>3</v>
      </c>
    </row>
    <row r="62" spans="1:8" ht="13">
      <c r="A62" s="81" t="s">
        <v>142</v>
      </c>
      <c r="B62" s="81" t="s">
        <v>908</v>
      </c>
      <c r="C62" s="81"/>
      <c r="D62" s="81" t="s">
        <v>907</v>
      </c>
      <c r="E62" s="81"/>
      <c r="F62" s="92" t="s">
        <v>915</v>
      </c>
      <c r="G62" s="81"/>
      <c r="H62" s="84">
        <v>3</v>
      </c>
    </row>
    <row r="63" spans="1:8" ht="13">
      <c r="A63" s="81" t="s">
        <v>143</v>
      </c>
      <c r="B63" s="81" t="s">
        <v>908</v>
      </c>
      <c r="C63" s="81"/>
      <c r="D63" s="81" t="s">
        <v>907</v>
      </c>
      <c r="E63" s="81"/>
      <c r="F63" s="92" t="s">
        <v>915</v>
      </c>
      <c r="G63" s="81"/>
      <c r="H63" s="84">
        <v>3</v>
      </c>
    </row>
    <row r="64" spans="1:8" ht="13">
      <c r="A64" s="81" t="s">
        <v>144</v>
      </c>
      <c r="B64" s="81" t="s">
        <v>914</v>
      </c>
      <c r="C64" s="81"/>
      <c r="D64" s="81" t="s">
        <v>906</v>
      </c>
      <c r="E64" s="81"/>
      <c r="F64" s="81" t="s">
        <v>907</v>
      </c>
      <c r="G64" s="81"/>
      <c r="H64" s="84">
        <v>3</v>
      </c>
    </row>
    <row r="65" spans="1:8" ht="13">
      <c r="A65" s="81" t="s">
        <v>145</v>
      </c>
      <c r="B65" s="81" t="s">
        <v>917</v>
      </c>
      <c r="C65" s="81"/>
      <c r="D65" s="81" t="s">
        <v>914</v>
      </c>
      <c r="E65" s="81"/>
      <c r="F65" s="92" t="s">
        <v>915</v>
      </c>
      <c r="G65" s="81"/>
      <c r="H65" s="84">
        <v>3</v>
      </c>
    </row>
    <row r="66" spans="1:8" ht="13">
      <c r="A66" s="81" t="s">
        <v>146</v>
      </c>
      <c r="B66" s="81" t="s">
        <v>908</v>
      </c>
      <c r="C66" s="81"/>
      <c r="D66" s="81" t="s">
        <v>917</v>
      </c>
      <c r="E66" s="81"/>
      <c r="F66" s="92" t="s">
        <v>915</v>
      </c>
      <c r="G66" s="81"/>
      <c r="H66" s="84">
        <v>3</v>
      </c>
    </row>
    <row r="67" spans="1:8" ht="13">
      <c r="A67" s="81" t="s">
        <v>147</v>
      </c>
      <c r="B67" s="81" t="s">
        <v>908</v>
      </c>
      <c r="C67" s="81"/>
      <c r="D67" s="81" t="s">
        <v>917</v>
      </c>
      <c r="E67" s="81"/>
      <c r="F67" s="92" t="s">
        <v>915</v>
      </c>
      <c r="G67" s="81"/>
      <c r="H67" s="84">
        <v>3</v>
      </c>
    </row>
    <row r="68" spans="1:8" ht="13">
      <c r="A68" s="81" t="s">
        <v>148</v>
      </c>
      <c r="B68" s="81" t="s">
        <v>917</v>
      </c>
      <c r="C68" s="81"/>
      <c r="D68" s="81" t="s">
        <v>914</v>
      </c>
      <c r="E68" s="81"/>
      <c r="F68" s="92" t="s">
        <v>915</v>
      </c>
      <c r="G68" s="81"/>
      <c r="H68" s="84">
        <v>3</v>
      </c>
    </row>
    <row r="69" spans="1:8" ht="13">
      <c r="A69" s="81" t="s">
        <v>149</v>
      </c>
      <c r="B69" s="81" t="s">
        <v>921</v>
      </c>
      <c r="C69" s="81"/>
      <c r="D69" s="81" t="s">
        <v>917</v>
      </c>
      <c r="E69" s="81"/>
      <c r="F69" s="92" t="s">
        <v>915</v>
      </c>
      <c r="G69" s="81"/>
      <c r="H69" s="84">
        <v>3</v>
      </c>
    </row>
    <row r="70" spans="1:8" ht="13">
      <c r="A70" s="81" t="s">
        <v>150</v>
      </c>
      <c r="B70" s="81" t="s">
        <v>921</v>
      </c>
      <c r="C70" s="81"/>
      <c r="D70" s="81" t="s">
        <v>911</v>
      </c>
      <c r="E70" s="81"/>
      <c r="F70" s="92" t="s">
        <v>915</v>
      </c>
      <c r="G70" s="81"/>
      <c r="H70" s="84">
        <v>3</v>
      </c>
    </row>
    <row r="71" spans="1:8" ht="13">
      <c r="A71" s="81" t="s">
        <v>151</v>
      </c>
      <c r="B71" s="81" t="s">
        <v>917</v>
      </c>
      <c r="C71" s="81"/>
      <c r="D71" s="81" t="s">
        <v>914</v>
      </c>
      <c r="E71" s="81"/>
      <c r="F71" s="92" t="s">
        <v>915</v>
      </c>
      <c r="G71" s="81"/>
      <c r="H71" s="84">
        <v>3</v>
      </c>
    </row>
    <row r="72" spans="1:8" ht="13">
      <c r="A72" s="81" t="s">
        <v>152</v>
      </c>
      <c r="B72" s="81" t="s">
        <v>917</v>
      </c>
      <c r="C72" s="81"/>
      <c r="D72" s="81" t="s">
        <v>914</v>
      </c>
      <c r="E72" s="81"/>
      <c r="F72" s="92" t="s">
        <v>915</v>
      </c>
      <c r="G72" s="81"/>
      <c r="H72" s="84">
        <v>3</v>
      </c>
    </row>
    <row r="73" spans="1:8" ht="13">
      <c r="A73" s="81" t="s">
        <v>153</v>
      </c>
      <c r="B73" s="81" t="s">
        <v>908</v>
      </c>
      <c r="C73" s="81"/>
      <c r="D73" s="81" t="s">
        <v>914</v>
      </c>
      <c r="E73" s="81"/>
      <c r="F73" s="92" t="s">
        <v>915</v>
      </c>
      <c r="G73" s="81"/>
      <c r="H73" s="84">
        <v>3</v>
      </c>
    </row>
    <row r="74" spans="1:8" ht="13">
      <c r="A74" s="81" t="s">
        <v>154</v>
      </c>
      <c r="B74" s="81" t="s">
        <v>914</v>
      </c>
      <c r="C74" s="81" t="s">
        <v>924</v>
      </c>
      <c r="D74" s="92" t="s">
        <v>915</v>
      </c>
      <c r="E74" s="81"/>
      <c r="F74" s="81"/>
      <c r="G74" s="81"/>
      <c r="H74" s="84">
        <v>1</v>
      </c>
    </row>
    <row r="75" spans="1:8" ht="13">
      <c r="A75" s="81" t="s">
        <v>155</v>
      </c>
      <c r="B75" s="81" t="s">
        <v>914</v>
      </c>
      <c r="C75" s="81"/>
      <c r="D75" s="81" t="s">
        <v>928</v>
      </c>
      <c r="E75" s="81" t="s">
        <v>925</v>
      </c>
      <c r="F75" s="92" t="s">
        <v>915</v>
      </c>
      <c r="G75" s="81"/>
      <c r="H75" s="84">
        <v>2</v>
      </c>
    </row>
    <row r="76" spans="1:8" ht="13">
      <c r="A76" s="81" t="s">
        <v>156</v>
      </c>
      <c r="B76" s="81" t="s">
        <v>912</v>
      </c>
      <c r="C76" s="81"/>
      <c r="D76" s="81" t="s">
        <v>914</v>
      </c>
      <c r="E76" s="81"/>
      <c r="F76" s="92" t="s">
        <v>915</v>
      </c>
      <c r="G76" s="81"/>
      <c r="H76" s="84">
        <v>3</v>
      </c>
    </row>
    <row r="77" spans="1:8" ht="13">
      <c r="A77" s="81" t="s">
        <v>157</v>
      </c>
      <c r="B77" s="81" t="s">
        <v>921</v>
      </c>
      <c r="C77" s="81"/>
      <c r="D77" s="81" t="s">
        <v>908</v>
      </c>
      <c r="E77" s="81"/>
      <c r="F77" s="92" t="s">
        <v>915</v>
      </c>
      <c r="G77" s="81"/>
      <c r="H77" s="84">
        <v>3</v>
      </c>
    </row>
    <row r="78" spans="1:8" ht="13">
      <c r="A78" s="81" t="s">
        <v>158</v>
      </c>
      <c r="B78" s="81" t="s">
        <v>921</v>
      </c>
      <c r="C78" s="81"/>
      <c r="D78" s="81" t="s">
        <v>914</v>
      </c>
      <c r="E78" s="81"/>
      <c r="F78" s="81" t="s">
        <v>907</v>
      </c>
      <c r="G78" s="81"/>
      <c r="H78" s="84">
        <v>3</v>
      </c>
    </row>
    <row r="79" spans="1:8" ht="13">
      <c r="A79" s="81" t="s">
        <v>159</v>
      </c>
      <c r="B79" s="81" t="s">
        <v>911</v>
      </c>
      <c r="C79" s="81"/>
      <c r="D79" s="81" t="s">
        <v>907</v>
      </c>
      <c r="E79" s="81"/>
      <c r="F79" s="92" t="s">
        <v>915</v>
      </c>
      <c r="G79" s="81"/>
      <c r="H79" s="84">
        <v>3</v>
      </c>
    </row>
    <row r="80" spans="1:8" ht="13">
      <c r="A80" s="81" t="s">
        <v>160</v>
      </c>
      <c r="B80" s="81" t="s">
        <v>921</v>
      </c>
      <c r="C80" s="81"/>
      <c r="D80" s="81" t="s">
        <v>914</v>
      </c>
      <c r="E80" s="81"/>
      <c r="F80" s="92" t="s">
        <v>915</v>
      </c>
      <c r="G80" s="81"/>
      <c r="H80" s="84">
        <v>3</v>
      </c>
    </row>
    <row r="81" spans="1:8" ht="13">
      <c r="A81" s="81" t="s">
        <v>161</v>
      </c>
      <c r="B81" s="81" t="s">
        <v>911</v>
      </c>
      <c r="C81" s="81"/>
      <c r="D81" s="81" t="s">
        <v>907</v>
      </c>
      <c r="E81" s="81"/>
      <c r="F81" s="92" t="s">
        <v>915</v>
      </c>
      <c r="G81" s="81"/>
      <c r="H81" s="84">
        <v>3</v>
      </c>
    </row>
    <row r="82" spans="1:8" ht="13">
      <c r="A82" s="81" t="s">
        <v>162</v>
      </c>
      <c r="B82" s="81" t="s">
        <v>920</v>
      </c>
      <c r="C82" s="81"/>
      <c r="D82" s="81" t="s">
        <v>911</v>
      </c>
      <c r="E82" s="81"/>
      <c r="F82" s="81" t="s">
        <v>907</v>
      </c>
      <c r="G82" s="81"/>
      <c r="H82" s="84">
        <v>3</v>
      </c>
    </row>
    <row r="83" spans="1:8" ht="13">
      <c r="A83" s="81" t="s">
        <v>163</v>
      </c>
      <c r="B83" s="81" t="s">
        <v>920</v>
      </c>
      <c r="C83" s="81"/>
      <c r="D83" s="81" t="s">
        <v>921</v>
      </c>
      <c r="E83" s="81"/>
      <c r="F83" s="81" t="s">
        <v>914</v>
      </c>
      <c r="G83" s="81"/>
      <c r="H83" s="84">
        <v>3</v>
      </c>
    </row>
    <row r="84" spans="1:8" ht="13">
      <c r="A84" s="81" t="s">
        <v>164</v>
      </c>
      <c r="B84" s="92" t="s">
        <v>913</v>
      </c>
      <c r="C84" s="81"/>
      <c r="D84" s="81" t="s">
        <v>911</v>
      </c>
      <c r="E84" s="81"/>
      <c r="F84" s="81" t="s">
        <v>907</v>
      </c>
      <c r="G84" s="81"/>
      <c r="H84" s="84">
        <v>3</v>
      </c>
    </row>
    <row r="85" spans="1:8" ht="13">
      <c r="A85" s="81" t="s">
        <v>165</v>
      </c>
      <c r="B85" s="81" t="s">
        <v>921</v>
      </c>
      <c r="C85" s="81"/>
      <c r="D85" s="81" t="s">
        <v>918</v>
      </c>
      <c r="E85" s="81"/>
      <c r="F85" s="81" t="s">
        <v>914</v>
      </c>
      <c r="G85" s="81"/>
      <c r="H85" s="84">
        <v>3</v>
      </c>
    </row>
    <row r="86" spans="1:8" ht="13">
      <c r="A86" s="81" t="s">
        <v>166</v>
      </c>
      <c r="B86" s="92" t="s">
        <v>913</v>
      </c>
      <c r="C86" s="81"/>
      <c r="D86" s="81" t="s">
        <v>911</v>
      </c>
      <c r="E86" s="81"/>
      <c r="F86" s="81" t="s">
        <v>907</v>
      </c>
      <c r="G86" s="81"/>
      <c r="H86" s="84">
        <v>3</v>
      </c>
    </row>
    <row r="87" spans="1:8" ht="13">
      <c r="A87" s="81" t="s">
        <v>167</v>
      </c>
      <c r="B87" s="92" t="s">
        <v>913</v>
      </c>
      <c r="C87" s="81"/>
      <c r="D87" s="81" t="s">
        <v>921</v>
      </c>
      <c r="E87" s="81"/>
      <c r="F87" s="81" t="s">
        <v>916</v>
      </c>
      <c r="G87" s="81"/>
      <c r="H87" s="84">
        <v>3</v>
      </c>
    </row>
    <row r="88" spans="1:8" ht="13">
      <c r="A88" s="81" t="s">
        <v>168</v>
      </c>
      <c r="B88" s="92" t="s">
        <v>913</v>
      </c>
      <c r="C88" s="81"/>
      <c r="D88" s="81" t="s">
        <v>908</v>
      </c>
      <c r="E88" s="81"/>
      <c r="F88" s="81" t="s">
        <v>911</v>
      </c>
      <c r="G88" s="81"/>
      <c r="H88" s="84">
        <v>3</v>
      </c>
    </row>
    <row r="89" spans="1:8" ht="13">
      <c r="A89" s="81" t="s">
        <v>169</v>
      </c>
      <c r="B89" s="92" t="s">
        <v>913</v>
      </c>
      <c r="C89" s="81"/>
      <c r="D89" s="81" t="s">
        <v>908</v>
      </c>
      <c r="E89" s="81"/>
      <c r="F89" s="81" t="s">
        <v>911</v>
      </c>
      <c r="G89" s="81"/>
      <c r="H89" s="84">
        <v>3</v>
      </c>
    </row>
    <row r="90" spans="1:8" ht="13">
      <c r="A90" s="81" t="s">
        <v>170</v>
      </c>
      <c r="B90" s="92" t="s">
        <v>913</v>
      </c>
      <c r="C90" s="81"/>
      <c r="D90" s="81" t="s">
        <v>908</v>
      </c>
      <c r="E90" s="81"/>
      <c r="F90" s="81" t="s">
        <v>911</v>
      </c>
      <c r="G90" s="81"/>
      <c r="H90" s="84">
        <v>3</v>
      </c>
    </row>
    <row r="91" spans="1:8" ht="13">
      <c r="A91" s="81" t="s">
        <v>171</v>
      </c>
      <c r="B91" s="92" t="s">
        <v>913</v>
      </c>
      <c r="C91" s="81"/>
      <c r="D91" s="81" t="s">
        <v>908</v>
      </c>
      <c r="E91" s="81"/>
      <c r="F91" s="81" t="s">
        <v>911</v>
      </c>
      <c r="G91" s="81"/>
      <c r="H91" s="84">
        <v>3</v>
      </c>
    </row>
    <row r="92" spans="1:8" ht="13">
      <c r="A92" s="81" t="s">
        <v>172</v>
      </c>
      <c r="B92" s="92" t="s">
        <v>913</v>
      </c>
      <c r="C92" s="81"/>
      <c r="D92" s="81" t="s">
        <v>921</v>
      </c>
      <c r="E92" s="81"/>
      <c r="F92" s="81" t="s">
        <v>908</v>
      </c>
      <c r="G92" s="81"/>
      <c r="H92" s="84">
        <v>3</v>
      </c>
    </row>
    <row r="93" spans="1:8" ht="13">
      <c r="A93" s="81" t="s">
        <v>173</v>
      </c>
      <c r="B93" s="81" t="s">
        <v>912</v>
      </c>
      <c r="C93" s="81"/>
      <c r="D93" s="92" t="s">
        <v>913</v>
      </c>
      <c r="E93" s="81"/>
      <c r="F93" s="81" t="s">
        <v>907</v>
      </c>
      <c r="G93" s="81"/>
      <c r="H93" s="84">
        <v>3</v>
      </c>
    </row>
    <row r="94" spans="1:8" ht="13">
      <c r="A94" s="81" t="s">
        <v>174</v>
      </c>
      <c r="B94" s="81" t="s">
        <v>912</v>
      </c>
      <c r="C94" s="81"/>
      <c r="D94" s="92" t="s">
        <v>913</v>
      </c>
      <c r="E94" s="81"/>
      <c r="F94" s="81" t="s">
        <v>907</v>
      </c>
      <c r="G94" s="81"/>
      <c r="H94" s="84">
        <v>3</v>
      </c>
    </row>
    <row r="95" spans="1:8" ht="13">
      <c r="A95" s="81" t="s">
        <v>175</v>
      </c>
      <c r="B95" s="81" t="s">
        <v>912</v>
      </c>
      <c r="C95" s="81"/>
      <c r="D95" s="92" t="s">
        <v>913</v>
      </c>
      <c r="E95" s="81"/>
      <c r="F95" s="81" t="s">
        <v>907</v>
      </c>
      <c r="G95" s="81"/>
      <c r="H95" s="84">
        <v>3</v>
      </c>
    </row>
    <row r="96" spans="1:8" ht="13">
      <c r="A96" s="81" t="s">
        <v>176</v>
      </c>
      <c r="B96" s="81" t="s">
        <v>919</v>
      </c>
      <c r="C96" s="81"/>
      <c r="D96" s="81" t="s">
        <v>917</v>
      </c>
      <c r="E96" s="81"/>
      <c r="F96" s="81" t="s">
        <v>907</v>
      </c>
      <c r="G96" s="81"/>
      <c r="H96" s="84">
        <v>3</v>
      </c>
    </row>
    <row r="97" spans="1:8" ht="13">
      <c r="A97" s="81" t="s">
        <v>99</v>
      </c>
      <c r="B97" s="81" t="s">
        <v>920</v>
      </c>
      <c r="C97" s="81"/>
      <c r="D97" s="81" t="s">
        <v>916</v>
      </c>
      <c r="E97" s="81"/>
      <c r="F97" s="81" t="s">
        <v>907</v>
      </c>
      <c r="G97" s="81"/>
      <c r="H97" s="84">
        <v>3</v>
      </c>
    </row>
    <row r="98" spans="1:8" ht="13">
      <c r="A98" s="81" t="s">
        <v>177</v>
      </c>
      <c r="B98" s="81" t="s">
        <v>916</v>
      </c>
      <c r="C98" s="81"/>
      <c r="D98" s="81" t="s">
        <v>906</v>
      </c>
      <c r="E98" s="81"/>
      <c r="F98" s="92" t="s">
        <v>915</v>
      </c>
      <c r="G98" s="81"/>
      <c r="H98" s="84">
        <v>3</v>
      </c>
    </row>
    <row r="99" spans="1:8" ht="13">
      <c r="A99" s="81" t="s">
        <v>178</v>
      </c>
      <c r="B99" s="81" t="s">
        <v>917</v>
      </c>
      <c r="C99" s="81"/>
      <c r="D99" s="81" t="s">
        <v>914</v>
      </c>
      <c r="E99" s="81"/>
      <c r="F99" s="81" t="s">
        <v>906</v>
      </c>
      <c r="G99" s="81"/>
      <c r="H99" s="84">
        <v>3</v>
      </c>
    </row>
    <row r="100" spans="1:8" ht="13">
      <c r="A100" s="81" t="s">
        <v>179</v>
      </c>
      <c r="B100" s="81" t="s">
        <v>912</v>
      </c>
      <c r="C100" s="81"/>
      <c r="D100" s="81" t="s">
        <v>919</v>
      </c>
      <c r="E100" s="81"/>
      <c r="F100" s="81" t="s">
        <v>906</v>
      </c>
      <c r="G100" s="81"/>
      <c r="H100" s="84">
        <v>3</v>
      </c>
    </row>
    <row r="101" spans="1:8" ht="13">
      <c r="A101" s="81" t="s">
        <v>180</v>
      </c>
      <c r="B101" s="81" t="s">
        <v>912</v>
      </c>
      <c r="C101" s="81"/>
      <c r="D101" s="81" t="s">
        <v>919</v>
      </c>
      <c r="E101" s="81"/>
      <c r="F101" s="81" t="s">
        <v>906</v>
      </c>
      <c r="G101" s="81"/>
      <c r="H101" s="84">
        <v>3</v>
      </c>
    </row>
    <row r="102" spans="1:8" ht="13">
      <c r="A102" s="81" t="s">
        <v>188</v>
      </c>
      <c r="B102" s="81" t="s">
        <v>912</v>
      </c>
      <c r="C102" s="81"/>
      <c r="D102" s="81" t="s">
        <v>918</v>
      </c>
      <c r="E102" s="81"/>
      <c r="F102" s="81" t="s">
        <v>906</v>
      </c>
      <c r="G102" s="81"/>
      <c r="H102" s="84">
        <v>3</v>
      </c>
    </row>
    <row r="103" spans="1:8" ht="13">
      <c r="A103" s="81" t="s">
        <v>189</v>
      </c>
      <c r="B103" s="81" t="s">
        <v>912</v>
      </c>
      <c r="C103" s="81"/>
      <c r="D103" s="81" t="s">
        <v>918</v>
      </c>
      <c r="E103" s="81"/>
      <c r="F103" s="81" t="s">
        <v>906</v>
      </c>
      <c r="G103" s="81"/>
      <c r="H103" s="84">
        <v>3</v>
      </c>
    </row>
    <row r="104" spans="1:8" ht="13">
      <c r="A104" s="81" t="s">
        <v>181</v>
      </c>
      <c r="B104" s="81" t="s">
        <v>918</v>
      </c>
      <c r="C104" s="81"/>
      <c r="D104" s="81" t="s">
        <v>914</v>
      </c>
      <c r="E104" s="81"/>
      <c r="F104" s="81" t="s">
        <v>906</v>
      </c>
      <c r="G104" s="81"/>
      <c r="H104" s="84">
        <v>3</v>
      </c>
    </row>
    <row r="105" spans="1:8" ht="13">
      <c r="A105" s="81" t="s">
        <v>75</v>
      </c>
      <c r="B105" s="92" t="s">
        <v>913</v>
      </c>
      <c r="C105" s="81"/>
      <c r="D105" s="81" t="s">
        <v>908</v>
      </c>
      <c r="E105" s="81"/>
      <c r="F105" s="81" t="s">
        <v>907</v>
      </c>
      <c r="G105" s="81"/>
      <c r="H105" s="84">
        <v>3</v>
      </c>
    </row>
    <row r="106" spans="1:8" ht="13">
      <c r="A106" s="81" t="s">
        <v>76</v>
      </c>
      <c r="B106" s="92" t="s">
        <v>913</v>
      </c>
      <c r="C106" s="81"/>
      <c r="D106" s="81" t="s">
        <v>905</v>
      </c>
      <c r="E106" s="81"/>
      <c r="F106" s="81" t="s">
        <v>907</v>
      </c>
      <c r="G106" s="81"/>
      <c r="H106" s="84">
        <v>3</v>
      </c>
    </row>
    <row r="107" spans="1:8" ht="13">
      <c r="A107" s="81" t="s">
        <v>77</v>
      </c>
      <c r="B107" s="92" t="s">
        <v>913</v>
      </c>
      <c r="C107" s="81"/>
      <c r="D107" s="81" t="s">
        <v>908</v>
      </c>
      <c r="E107" s="81"/>
      <c r="F107" s="81" t="s">
        <v>905</v>
      </c>
      <c r="G107" s="81"/>
      <c r="H107" s="84">
        <v>3</v>
      </c>
    </row>
    <row r="108" spans="1:8" ht="13">
      <c r="A108" s="81" t="s">
        <v>182</v>
      </c>
      <c r="B108" s="81" t="s">
        <v>912</v>
      </c>
      <c r="C108" s="81"/>
      <c r="D108" s="81" t="s">
        <v>918</v>
      </c>
      <c r="E108" s="81"/>
      <c r="F108" s="81" t="s">
        <v>906</v>
      </c>
      <c r="G108" s="81"/>
      <c r="H108" s="84">
        <v>3</v>
      </c>
    </row>
    <row r="109" spans="1:8" ht="13">
      <c r="A109" s="81" t="s">
        <v>183</v>
      </c>
      <c r="B109" s="81" t="s">
        <v>912</v>
      </c>
      <c r="C109" s="81"/>
      <c r="D109" s="81" t="s">
        <v>911</v>
      </c>
      <c r="E109" s="81"/>
      <c r="F109" s="81" t="s">
        <v>906</v>
      </c>
      <c r="G109" s="81"/>
      <c r="H109" s="84">
        <v>3</v>
      </c>
    </row>
    <row r="110" spans="1:8" ht="13">
      <c r="A110" s="81" t="s">
        <v>184</v>
      </c>
      <c r="B110" s="81" t="s">
        <v>918</v>
      </c>
      <c r="C110" s="81"/>
      <c r="D110" s="81" t="s">
        <v>914</v>
      </c>
      <c r="E110" s="81"/>
      <c r="F110" s="81" t="s">
        <v>906</v>
      </c>
      <c r="G110" s="81"/>
      <c r="H110" s="84">
        <v>3</v>
      </c>
    </row>
    <row r="111" spans="1:8" ht="13">
      <c r="A111" s="81" t="s">
        <v>329</v>
      </c>
      <c r="B111" s="81" t="s">
        <v>920</v>
      </c>
      <c r="C111" s="81"/>
      <c r="D111" s="81" t="s">
        <v>909</v>
      </c>
      <c r="E111" s="81"/>
      <c r="F111" s="92" t="s">
        <v>922</v>
      </c>
      <c r="G111" s="81"/>
      <c r="H111" s="84">
        <v>3</v>
      </c>
    </row>
    <row r="112" spans="1:8" ht="13">
      <c r="A112" s="81" t="s">
        <v>330</v>
      </c>
      <c r="B112" s="81" t="s">
        <v>920</v>
      </c>
      <c r="C112" s="81"/>
      <c r="D112" s="81" t="s">
        <v>909</v>
      </c>
      <c r="E112" s="81"/>
      <c r="F112" s="92" t="s">
        <v>922</v>
      </c>
      <c r="G112" s="81"/>
      <c r="H112" s="84">
        <v>3</v>
      </c>
    </row>
    <row r="113" spans="1:8" ht="13">
      <c r="A113" s="81" t="s">
        <v>331</v>
      </c>
      <c r="B113" s="81" t="s">
        <v>909</v>
      </c>
      <c r="C113" s="81"/>
      <c r="D113" s="81" t="s">
        <v>914</v>
      </c>
      <c r="E113" s="81"/>
      <c r="F113" s="92" t="s">
        <v>922</v>
      </c>
      <c r="G113" s="81"/>
      <c r="H113" s="84">
        <v>3</v>
      </c>
    </row>
    <row r="114" spans="1:8" ht="13">
      <c r="A114" s="81" t="s">
        <v>332</v>
      </c>
      <c r="B114" s="81" t="s">
        <v>910</v>
      </c>
      <c r="C114" s="81"/>
      <c r="D114" s="92" t="s">
        <v>922</v>
      </c>
      <c r="E114" s="81"/>
      <c r="F114" s="92" t="s">
        <v>915</v>
      </c>
      <c r="G114" s="81"/>
      <c r="H114" s="84">
        <v>3</v>
      </c>
    </row>
    <row r="115" spans="1:8" ht="13">
      <c r="A115" s="81" t="s">
        <v>333</v>
      </c>
      <c r="B115" s="81" t="s">
        <v>918</v>
      </c>
      <c r="C115" s="81"/>
      <c r="D115" s="81" t="s">
        <v>914</v>
      </c>
      <c r="E115" s="81"/>
      <c r="F115" s="92" t="s">
        <v>915</v>
      </c>
      <c r="G115" s="81"/>
      <c r="H115" s="84">
        <v>3</v>
      </c>
    </row>
    <row r="116" spans="1:8" ht="13">
      <c r="A116" s="81" t="s">
        <v>334</v>
      </c>
      <c r="B116" s="81" t="s">
        <v>910</v>
      </c>
      <c r="C116" s="81"/>
      <c r="D116" s="81" t="s">
        <v>906</v>
      </c>
      <c r="E116" s="81"/>
      <c r="F116" s="92" t="s">
        <v>915</v>
      </c>
      <c r="G116" s="81"/>
      <c r="H116" s="84">
        <v>3</v>
      </c>
    </row>
    <row r="117" spans="1:8" ht="13">
      <c r="A117" s="81" t="s">
        <v>335</v>
      </c>
      <c r="B117" s="81" t="s">
        <v>910</v>
      </c>
      <c r="C117" s="81"/>
      <c r="D117" s="81" t="s">
        <v>928</v>
      </c>
      <c r="E117" s="81" t="s">
        <v>925</v>
      </c>
      <c r="F117" s="81" t="s">
        <v>906</v>
      </c>
      <c r="G117" s="81"/>
      <c r="H117" s="84">
        <v>2</v>
      </c>
    </row>
    <row r="118" spans="1:8" ht="13">
      <c r="A118" s="81" t="s">
        <v>336</v>
      </c>
      <c r="B118" s="81" t="s">
        <v>910</v>
      </c>
      <c r="C118" s="81"/>
      <c r="D118" s="81" t="s">
        <v>906</v>
      </c>
      <c r="E118" s="81"/>
      <c r="F118" s="92" t="s">
        <v>915</v>
      </c>
      <c r="G118" s="81"/>
      <c r="H118" s="84">
        <v>3</v>
      </c>
    </row>
    <row r="119" spans="1:8" ht="13">
      <c r="A119" s="81" t="s">
        <v>337</v>
      </c>
      <c r="B119" s="81" t="s">
        <v>918</v>
      </c>
      <c r="C119" s="81"/>
      <c r="D119" s="81" t="s">
        <v>906</v>
      </c>
      <c r="E119" s="81"/>
      <c r="F119" s="92" t="s">
        <v>915</v>
      </c>
      <c r="G119" s="81"/>
      <c r="H119" s="84">
        <v>3</v>
      </c>
    </row>
    <row r="120" spans="1:8" ht="13">
      <c r="A120" s="81" t="s">
        <v>186</v>
      </c>
      <c r="B120" s="81" t="s">
        <v>912</v>
      </c>
      <c r="C120" s="81"/>
      <c r="D120" s="81" t="s">
        <v>910</v>
      </c>
      <c r="E120" s="81"/>
      <c r="F120" s="81" t="s">
        <v>918</v>
      </c>
      <c r="G120" s="81"/>
      <c r="H120" s="84">
        <v>3</v>
      </c>
    </row>
    <row r="121" spans="1:8" ht="13">
      <c r="A121" s="81" t="s">
        <v>187</v>
      </c>
      <c r="B121" s="81" t="s">
        <v>912</v>
      </c>
      <c r="C121" s="81"/>
      <c r="D121" s="81" t="s">
        <v>918</v>
      </c>
      <c r="E121" s="81"/>
      <c r="F121" s="81" t="s">
        <v>906</v>
      </c>
      <c r="G121" s="81"/>
      <c r="H121" s="84">
        <v>3</v>
      </c>
    </row>
    <row r="122" spans="1:8" ht="13">
      <c r="A122" s="81" t="s">
        <v>190</v>
      </c>
      <c r="B122" s="81" t="s">
        <v>912</v>
      </c>
      <c r="C122" s="81"/>
      <c r="D122" s="81" t="s">
        <v>918</v>
      </c>
      <c r="E122" s="81"/>
      <c r="F122" s="81" t="s">
        <v>906</v>
      </c>
      <c r="G122" s="81"/>
      <c r="H122" s="84">
        <v>3</v>
      </c>
    </row>
    <row r="123" spans="1:8" ht="13">
      <c r="A123" s="81" t="s">
        <v>191</v>
      </c>
      <c r="B123" s="81" t="s">
        <v>912</v>
      </c>
      <c r="C123" s="81"/>
      <c r="D123" s="81" t="s">
        <v>911</v>
      </c>
      <c r="E123" s="81"/>
      <c r="F123" s="81" t="s">
        <v>906</v>
      </c>
      <c r="G123" s="81"/>
      <c r="H123" s="84">
        <v>3</v>
      </c>
    </row>
    <row r="124" spans="1:8" ht="13">
      <c r="A124" s="81" t="s">
        <v>192</v>
      </c>
      <c r="B124" s="81" t="s">
        <v>912</v>
      </c>
      <c r="C124" s="81"/>
      <c r="D124" s="81" t="s">
        <v>918</v>
      </c>
      <c r="E124" s="81"/>
      <c r="F124" s="81" t="s">
        <v>906</v>
      </c>
      <c r="G124" s="81"/>
      <c r="H124" s="84">
        <v>3</v>
      </c>
    </row>
    <row r="125" spans="1:8" ht="13">
      <c r="A125" s="81" t="s">
        <v>193</v>
      </c>
      <c r="B125" s="81" t="s">
        <v>912</v>
      </c>
      <c r="C125" s="81"/>
      <c r="D125" s="81" t="s">
        <v>906</v>
      </c>
      <c r="E125" s="81"/>
      <c r="F125" s="92" t="s">
        <v>915</v>
      </c>
      <c r="G125" s="81"/>
      <c r="H125" s="84">
        <v>3</v>
      </c>
    </row>
    <row r="126" spans="1:8" ht="13">
      <c r="A126" s="81" t="s">
        <v>194</v>
      </c>
      <c r="B126" s="81" t="s">
        <v>919</v>
      </c>
      <c r="C126" s="81"/>
      <c r="D126" s="81" t="s">
        <v>905</v>
      </c>
      <c r="E126" s="81"/>
      <c r="F126" s="81" t="s">
        <v>906</v>
      </c>
      <c r="G126" s="81"/>
      <c r="H126" s="84">
        <v>3</v>
      </c>
    </row>
    <row r="127" spans="1:8" ht="13">
      <c r="A127" s="81" t="s">
        <v>195</v>
      </c>
      <c r="B127" s="81" t="s">
        <v>919</v>
      </c>
      <c r="C127" s="81"/>
      <c r="D127" s="81" t="s">
        <v>905</v>
      </c>
      <c r="E127" s="81"/>
      <c r="F127" s="81" t="s">
        <v>906</v>
      </c>
      <c r="G127" s="81"/>
      <c r="H127" s="84">
        <v>3</v>
      </c>
    </row>
    <row r="128" spans="1:8" ht="13">
      <c r="A128" s="81" t="s">
        <v>196</v>
      </c>
      <c r="B128" s="81" t="s">
        <v>912</v>
      </c>
      <c r="C128" s="81"/>
      <c r="D128" s="81" t="s">
        <v>919</v>
      </c>
      <c r="E128" s="81"/>
      <c r="F128" s="81" t="s">
        <v>905</v>
      </c>
      <c r="G128" s="81"/>
      <c r="H128" s="84">
        <v>3</v>
      </c>
    </row>
    <row r="129" spans="1:8" ht="13">
      <c r="A129" s="81" t="s">
        <v>197</v>
      </c>
      <c r="B129" s="81" t="s">
        <v>912</v>
      </c>
      <c r="C129" s="81"/>
      <c r="D129" s="81" t="s">
        <v>919</v>
      </c>
      <c r="E129" s="81"/>
      <c r="F129" s="81" t="s">
        <v>906</v>
      </c>
      <c r="G129" s="81"/>
      <c r="H129" s="84">
        <v>3</v>
      </c>
    </row>
    <row r="130" spans="1:8" ht="13">
      <c r="A130" s="81" t="s">
        <v>198</v>
      </c>
      <c r="B130" s="81" t="s">
        <v>912</v>
      </c>
      <c r="C130" s="81"/>
      <c r="D130" s="81" t="s">
        <v>919</v>
      </c>
      <c r="E130" s="81"/>
      <c r="F130" s="81" t="s">
        <v>906</v>
      </c>
      <c r="G130" s="81"/>
      <c r="H130" s="84">
        <v>3</v>
      </c>
    </row>
    <row r="131" spans="1:8" ht="13">
      <c r="A131" s="81" t="s">
        <v>199</v>
      </c>
      <c r="B131" s="81" t="s">
        <v>910</v>
      </c>
      <c r="C131" s="81"/>
      <c r="D131" s="81" t="s">
        <v>914</v>
      </c>
      <c r="E131" s="81"/>
      <c r="F131" s="92" t="s">
        <v>915</v>
      </c>
      <c r="G131" s="81"/>
      <c r="H131" s="84">
        <v>3</v>
      </c>
    </row>
    <row r="132" spans="1:8" ht="13">
      <c r="A132" s="81" t="s">
        <v>200</v>
      </c>
      <c r="B132" s="81" t="s">
        <v>912</v>
      </c>
      <c r="C132" s="81"/>
      <c r="D132" s="81" t="s">
        <v>914</v>
      </c>
      <c r="E132" s="81"/>
      <c r="F132" s="92" t="s">
        <v>922</v>
      </c>
      <c r="G132" s="81"/>
      <c r="H132" s="84">
        <v>3</v>
      </c>
    </row>
    <row r="133" spans="1:8" ht="13">
      <c r="A133" s="81" t="s">
        <v>201</v>
      </c>
      <c r="B133" s="81" t="s">
        <v>912</v>
      </c>
      <c r="C133" s="81"/>
      <c r="D133" s="81" t="s">
        <v>906</v>
      </c>
      <c r="E133" s="81"/>
      <c r="F133" s="92" t="s">
        <v>922</v>
      </c>
      <c r="G133" s="81"/>
      <c r="H133" s="84">
        <v>3</v>
      </c>
    </row>
    <row r="134" spans="1:8" ht="13">
      <c r="A134" s="81" t="s">
        <v>202</v>
      </c>
      <c r="B134" s="81" t="s">
        <v>912</v>
      </c>
      <c r="C134" s="81"/>
      <c r="D134" s="81" t="s">
        <v>906</v>
      </c>
      <c r="E134" s="81"/>
      <c r="F134" s="92" t="s">
        <v>922</v>
      </c>
      <c r="G134" s="81"/>
      <c r="H134" s="84">
        <v>3</v>
      </c>
    </row>
    <row r="135" spans="1:8" ht="13">
      <c r="A135" s="81" t="s">
        <v>203</v>
      </c>
      <c r="B135" s="81" t="s">
        <v>912</v>
      </c>
      <c r="C135" s="81"/>
      <c r="D135" s="81" t="s">
        <v>917</v>
      </c>
      <c r="E135" s="81"/>
      <c r="F135" s="92" t="s">
        <v>922</v>
      </c>
      <c r="G135" s="81"/>
      <c r="H135" s="84">
        <v>3</v>
      </c>
    </row>
    <row r="136" spans="1:8" ht="13">
      <c r="A136" s="81" t="s">
        <v>204</v>
      </c>
      <c r="B136" s="81" t="s">
        <v>912</v>
      </c>
      <c r="C136" s="81"/>
      <c r="D136" s="81" t="s">
        <v>917</v>
      </c>
      <c r="E136" s="81"/>
      <c r="F136" s="92" t="s">
        <v>922</v>
      </c>
      <c r="G136" s="81"/>
      <c r="H136" s="84">
        <v>3</v>
      </c>
    </row>
    <row r="137" spans="1:8" ht="13">
      <c r="A137" s="81" t="s">
        <v>205</v>
      </c>
      <c r="B137" s="81" t="s">
        <v>912</v>
      </c>
      <c r="C137" s="81"/>
      <c r="D137" s="81" t="s">
        <v>917</v>
      </c>
      <c r="E137" s="81"/>
      <c r="F137" s="92" t="s">
        <v>922</v>
      </c>
      <c r="G137" s="81"/>
      <c r="H137" s="84">
        <v>3</v>
      </c>
    </row>
    <row r="138" spans="1:8" ht="13">
      <c r="A138" s="81" t="s">
        <v>206</v>
      </c>
      <c r="B138" s="81" t="s">
        <v>912</v>
      </c>
      <c r="C138" s="81"/>
      <c r="D138" s="81" t="s">
        <v>917</v>
      </c>
      <c r="E138" s="81"/>
      <c r="F138" s="92" t="s">
        <v>922</v>
      </c>
      <c r="G138" s="81"/>
      <c r="H138" s="84">
        <v>3</v>
      </c>
    </row>
    <row r="139" spans="1:8" ht="13">
      <c r="A139" s="81" t="s">
        <v>207</v>
      </c>
      <c r="B139" s="81" t="s">
        <v>912</v>
      </c>
      <c r="C139" s="81"/>
      <c r="D139" s="81" t="s">
        <v>917</v>
      </c>
      <c r="E139" s="81"/>
      <c r="F139" s="92" t="s">
        <v>922</v>
      </c>
      <c r="G139" s="81"/>
      <c r="H139" s="84">
        <v>3</v>
      </c>
    </row>
    <row r="140" spans="1:8" ht="13">
      <c r="A140" s="81" t="s">
        <v>208</v>
      </c>
      <c r="B140" s="81" t="s">
        <v>912</v>
      </c>
      <c r="C140" s="81"/>
      <c r="D140" s="81" t="s">
        <v>917</v>
      </c>
      <c r="E140" s="81"/>
      <c r="F140" s="92" t="s">
        <v>922</v>
      </c>
      <c r="G140" s="81"/>
      <c r="H140" s="84">
        <v>3</v>
      </c>
    </row>
    <row r="141" spans="1:8" ht="13">
      <c r="A141" s="81" t="s">
        <v>209</v>
      </c>
      <c r="B141" s="81" t="s">
        <v>912</v>
      </c>
      <c r="C141" s="81"/>
      <c r="D141" s="81" t="s">
        <v>917</v>
      </c>
      <c r="E141" s="81"/>
      <c r="F141" s="81" t="s">
        <v>906</v>
      </c>
      <c r="G141" s="81"/>
      <c r="H141" s="84">
        <v>3</v>
      </c>
    </row>
    <row r="142" spans="1:8" ht="13">
      <c r="A142" s="81" t="s">
        <v>210</v>
      </c>
      <c r="B142" s="81" t="s">
        <v>912</v>
      </c>
      <c r="C142" s="81"/>
      <c r="D142" s="81" t="s">
        <v>920</v>
      </c>
      <c r="E142" s="81"/>
      <c r="F142" s="81" t="s">
        <v>917</v>
      </c>
      <c r="G142" s="81"/>
      <c r="H142" s="84">
        <v>3</v>
      </c>
    </row>
    <row r="143" spans="1:8" ht="13">
      <c r="A143" s="81" t="s">
        <v>211</v>
      </c>
      <c r="B143" s="81" t="s">
        <v>912</v>
      </c>
      <c r="C143" s="81"/>
      <c r="D143" s="81" t="s">
        <v>920</v>
      </c>
      <c r="E143" s="81"/>
      <c r="F143" s="81" t="s">
        <v>906</v>
      </c>
      <c r="G143" s="81"/>
      <c r="H143" s="84">
        <v>3</v>
      </c>
    </row>
    <row r="144" spans="1:8" ht="13">
      <c r="A144" s="81" t="s">
        <v>212</v>
      </c>
      <c r="B144" s="81" t="s">
        <v>912</v>
      </c>
      <c r="C144" s="81"/>
      <c r="D144" s="81" t="s">
        <v>920</v>
      </c>
      <c r="E144" s="81"/>
      <c r="F144" s="81" t="s">
        <v>906</v>
      </c>
      <c r="G144" s="81"/>
      <c r="H144" s="84">
        <v>3</v>
      </c>
    </row>
    <row r="145" spans="1:8" ht="13">
      <c r="A145" s="81" t="s">
        <v>213</v>
      </c>
      <c r="B145" s="81" t="s">
        <v>912</v>
      </c>
      <c r="C145" s="81"/>
      <c r="D145" s="81" t="s">
        <v>920</v>
      </c>
      <c r="E145" s="81"/>
      <c r="F145" s="81" t="s">
        <v>906</v>
      </c>
      <c r="G145" s="81"/>
      <c r="H145" s="84">
        <v>3</v>
      </c>
    </row>
    <row r="146" spans="1:8" ht="13">
      <c r="A146" s="81" t="s">
        <v>214</v>
      </c>
      <c r="B146" s="81" t="s">
        <v>920</v>
      </c>
      <c r="C146" s="81"/>
      <c r="D146" s="81" t="s">
        <v>914</v>
      </c>
      <c r="E146" s="81"/>
      <c r="F146" s="81" t="s">
        <v>906</v>
      </c>
      <c r="G146" s="81"/>
      <c r="H146" s="84">
        <v>3</v>
      </c>
    </row>
    <row r="147" spans="1:8" ht="13">
      <c r="A147" s="81" t="s">
        <v>215</v>
      </c>
      <c r="B147" s="81" t="s">
        <v>912</v>
      </c>
      <c r="C147" s="81"/>
      <c r="D147" s="81" t="s">
        <v>920</v>
      </c>
      <c r="E147" s="81"/>
      <c r="F147" s="81" t="s">
        <v>906</v>
      </c>
      <c r="G147" s="81"/>
      <c r="H147" s="84">
        <v>3</v>
      </c>
    </row>
    <row r="148" spans="1:8" ht="13">
      <c r="A148" s="81" t="s">
        <v>216</v>
      </c>
      <c r="B148" s="81" t="s">
        <v>912</v>
      </c>
      <c r="C148" s="81"/>
      <c r="D148" s="81" t="s">
        <v>920</v>
      </c>
      <c r="E148" s="81"/>
      <c r="F148" s="81" t="s">
        <v>906</v>
      </c>
      <c r="G148" s="81"/>
      <c r="H148" s="84">
        <v>3</v>
      </c>
    </row>
    <row r="149" spans="1:8" ht="13">
      <c r="A149" s="81" t="s">
        <v>217</v>
      </c>
      <c r="B149" s="81" t="s">
        <v>912</v>
      </c>
      <c r="C149" s="81"/>
      <c r="D149" s="81" t="s">
        <v>920</v>
      </c>
      <c r="E149" s="81"/>
      <c r="F149" s="81" t="s">
        <v>906</v>
      </c>
      <c r="G149" s="81"/>
      <c r="H149" s="84">
        <v>3</v>
      </c>
    </row>
    <row r="150" spans="1:8" ht="13">
      <c r="A150" s="81" t="s">
        <v>218</v>
      </c>
      <c r="B150" s="81" t="s">
        <v>912</v>
      </c>
      <c r="C150" s="81"/>
      <c r="D150" s="81" t="s">
        <v>920</v>
      </c>
      <c r="E150" s="81"/>
      <c r="F150" s="81" t="s">
        <v>905</v>
      </c>
      <c r="G150" s="81"/>
      <c r="H150" s="84">
        <v>3</v>
      </c>
    </row>
    <row r="151" spans="1:8" ht="13">
      <c r="A151" s="81" t="s">
        <v>219</v>
      </c>
      <c r="B151" s="81" t="s">
        <v>920</v>
      </c>
      <c r="C151" s="81"/>
      <c r="D151" s="81" t="s">
        <v>905</v>
      </c>
      <c r="E151" s="81"/>
      <c r="F151" s="81" t="s">
        <v>906</v>
      </c>
      <c r="G151" s="81"/>
      <c r="H151" s="84">
        <v>3</v>
      </c>
    </row>
    <row r="152" spans="1:8" ht="13">
      <c r="A152" s="81" t="s">
        <v>220</v>
      </c>
      <c r="B152" s="81" t="s">
        <v>912</v>
      </c>
      <c r="C152" s="81"/>
      <c r="D152" s="81" t="s">
        <v>920</v>
      </c>
      <c r="E152" s="81"/>
      <c r="F152" s="81" t="s">
        <v>905</v>
      </c>
      <c r="G152" s="81"/>
      <c r="H152" s="84">
        <v>3</v>
      </c>
    </row>
    <row r="153" spans="1:8" ht="13">
      <c r="A153" s="81" t="s">
        <v>221</v>
      </c>
      <c r="B153" s="81" t="s">
        <v>912</v>
      </c>
      <c r="C153" s="81"/>
      <c r="D153" s="81" t="s">
        <v>920</v>
      </c>
      <c r="E153" s="81"/>
      <c r="F153" s="81" t="s">
        <v>905</v>
      </c>
      <c r="G153" s="81"/>
      <c r="H153" s="84">
        <v>3</v>
      </c>
    </row>
    <row r="154" spans="1:8" ht="13">
      <c r="A154" s="81" t="s">
        <v>222</v>
      </c>
      <c r="B154" s="81" t="s">
        <v>912</v>
      </c>
      <c r="C154" s="81"/>
      <c r="D154" s="81" t="s">
        <v>920</v>
      </c>
      <c r="E154" s="81"/>
      <c r="F154" s="81" t="s">
        <v>918</v>
      </c>
      <c r="G154" s="81"/>
      <c r="H154" s="84">
        <v>3</v>
      </c>
    </row>
    <row r="155" spans="1:8" ht="13">
      <c r="A155" s="81" t="s">
        <v>223</v>
      </c>
      <c r="B155" s="81" t="s">
        <v>912</v>
      </c>
      <c r="C155" s="81"/>
      <c r="D155" s="81" t="s">
        <v>920</v>
      </c>
      <c r="E155" s="81"/>
      <c r="F155" s="81" t="s">
        <v>918</v>
      </c>
      <c r="G155" s="81"/>
      <c r="H155" s="84">
        <v>3</v>
      </c>
    </row>
    <row r="156" spans="1:8" ht="13">
      <c r="A156" s="81" t="s">
        <v>224</v>
      </c>
      <c r="B156" s="81" t="s">
        <v>912</v>
      </c>
      <c r="C156" s="81"/>
      <c r="D156" s="81" t="s">
        <v>918</v>
      </c>
      <c r="E156" s="81"/>
      <c r="F156" s="92" t="s">
        <v>922</v>
      </c>
      <c r="G156" s="81"/>
      <c r="H156" s="84">
        <v>3</v>
      </c>
    </row>
    <row r="157" spans="1:8" ht="13">
      <c r="A157" s="81" t="s">
        <v>225</v>
      </c>
      <c r="B157" s="81" t="s">
        <v>912</v>
      </c>
      <c r="C157" s="81"/>
      <c r="D157" s="81" t="s">
        <v>918</v>
      </c>
      <c r="E157" s="81"/>
      <c r="F157" s="92" t="s">
        <v>922</v>
      </c>
      <c r="G157" s="81"/>
      <c r="H157" s="84">
        <v>3</v>
      </c>
    </row>
    <row r="158" spans="1:8" ht="13">
      <c r="A158" s="81" t="s">
        <v>226</v>
      </c>
      <c r="B158" s="81" t="s">
        <v>912</v>
      </c>
      <c r="C158" s="81"/>
      <c r="D158" s="81" t="s">
        <v>918</v>
      </c>
      <c r="E158" s="81"/>
      <c r="F158" s="92" t="s">
        <v>922</v>
      </c>
      <c r="G158" s="81"/>
      <c r="H158" s="84">
        <v>3</v>
      </c>
    </row>
    <row r="159" spans="1:8" ht="13">
      <c r="A159" s="81" t="s">
        <v>227</v>
      </c>
      <c r="B159" s="81" t="s">
        <v>912</v>
      </c>
      <c r="C159" s="81"/>
      <c r="D159" s="81" t="s">
        <v>918</v>
      </c>
      <c r="E159" s="81"/>
      <c r="F159" s="92" t="s">
        <v>922</v>
      </c>
      <c r="G159" s="81"/>
      <c r="H159" s="84">
        <v>3</v>
      </c>
    </row>
    <row r="160" spans="1:8" ht="13">
      <c r="A160" s="81" t="s">
        <v>228</v>
      </c>
      <c r="B160" s="81" t="s">
        <v>912</v>
      </c>
      <c r="C160" s="81"/>
      <c r="D160" s="81" t="s">
        <v>918</v>
      </c>
      <c r="E160" s="81"/>
      <c r="F160" s="92" t="s">
        <v>922</v>
      </c>
      <c r="G160" s="81"/>
      <c r="H160" s="84">
        <v>3</v>
      </c>
    </row>
    <row r="161" spans="1:8" ht="13">
      <c r="A161" s="81" t="s">
        <v>229</v>
      </c>
      <c r="B161" s="81" t="s">
        <v>912</v>
      </c>
      <c r="C161" s="81"/>
      <c r="D161" s="81" t="s">
        <v>918</v>
      </c>
      <c r="E161" s="81"/>
      <c r="F161" s="92" t="s">
        <v>922</v>
      </c>
      <c r="G161" s="81"/>
      <c r="H161" s="84">
        <v>3</v>
      </c>
    </row>
    <row r="162" spans="1:8" ht="13">
      <c r="A162" s="81" t="s">
        <v>230</v>
      </c>
      <c r="B162" s="81" t="s">
        <v>912</v>
      </c>
      <c r="C162" s="81"/>
      <c r="D162" s="81" t="s">
        <v>918</v>
      </c>
      <c r="E162" s="81"/>
      <c r="F162" s="92" t="s">
        <v>922</v>
      </c>
      <c r="G162" s="81"/>
      <c r="H162" s="84">
        <v>3</v>
      </c>
    </row>
    <row r="163" spans="1:8" ht="13">
      <c r="A163" s="81" t="s">
        <v>231</v>
      </c>
      <c r="B163" s="81" t="s">
        <v>918</v>
      </c>
      <c r="C163" s="81"/>
      <c r="D163" s="81" t="s">
        <v>914</v>
      </c>
      <c r="E163" s="81"/>
      <c r="F163" s="81" t="s">
        <v>906</v>
      </c>
      <c r="G163" s="81"/>
      <c r="H163" s="84">
        <v>3</v>
      </c>
    </row>
    <row r="164" spans="1:8" ht="13">
      <c r="A164" s="81" t="s">
        <v>232</v>
      </c>
      <c r="B164" s="81" t="s">
        <v>918</v>
      </c>
      <c r="C164" s="81"/>
      <c r="D164" s="81" t="s">
        <v>917</v>
      </c>
      <c r="E164" s="81"/>
      <c r="F164" s="81" t="s">
        <v>906</v>
      </c>
      <c r="G164" s="81"/>
      <c r="H164" s="84">
        <v>3</v>
      </c>
    </row>
    <row r="165" spans="1:8" ht="13">
      <c r="A165" s="81" t="s">
        <v>233</v>
      </c>
      <c r="B165" s="81" t="s">
        <v>918</v>
      </c>
      <c r="C165" s="81"/>
      <c r="D165" s="81" t="s">
        <v>917</v>
      </c>
      <c r="E165" s="81"/>
      <c r="F165" s="92" t="s">
        <v>922</v>
      </c>
      <c r="G165" s="81"/>
      <c r="H165" s="84">
        <v>3</v>
      </c>
    </row>
    <row r="166" spans="1:8" ht="13">
      <c r="A166" s="81" t="s">
        <v>234</v>
      </c>
      <c r="B166" s="81" t="s">
        <v>909</v>
      </c>
      <c r="C166" s="81"/>
      <c r="D166" s="81" t="s">
        <v>918</v>
      </c>
      <c r="E166" s="81"/>
      <c r="F166" s="81" t="s">
        <v>917</v>
      </c>
      <c r="G166" s="81"/>
      <c r="H166" s="84">
        <v>3</v>
      </c>
    </row>
    <row r="167" spans="1:8" ht="13">
      <c r="A167" s="81" t="s">
        <v>235</v>
      </c>
      <c r="B167" s="81" t="s">
        <v>918</v>
      </c>
      <c r="C167" s="81"/>
      <c r="D167" s="81" t="s">
        <v>917</v>
      </c>
      <c r="E167" s="81"/>
      <c r="F167" s="81" t="s">
        <v>916</v>
      </c>
      <c r="G167" s="81"/>
      <c r="H167" s="84">
        <v>3</v>
      </c>
    </row>
    <row r="168" spans="1:8" ht="13">
      <c r="A168" s="81" t="s">
        <v>236</v>
      </c>
      <c r="B168" s="81" t="s">
        <v>919</v>
      </c>
      <c r="C168" s="81"/>
      <c r="D168" s="81" t="s">
        <v>917</v>
      </c>
      <c r="E168" s="81"/>
      <c r="F168" s="81" t="s">
        <v>906</v>
      </c>
      <c r="G168" s="81"/>
      <c r="H168" s="84">
        <v>3</v>
      </c>
    </row>
    <row r="169" spans="1:8" ht="13">
      <c r="A169" s="81" t="s">
        <v>237</v>
      </c>
      <c r="B169" s="81" t="s">
        <v>920</v>
      </c>
      <c r="C169" s="81"/>
      <c r="D169" s="81" t="s">
        <v>921</v>
      </c>
      <c r="E169" s="81"/>
      <c r="F169" s="81" t="s">
        <v>917</v>
      </c>
      <c r="G169" s="81"/>
      <c r="H169" s="84">
        <v>3</v>
      </c>
    </row>
    <row r="170" spans="1:8" ht="13">
      <c r="A170" s="81" t="s">
        <v>238</v>
      </c>
      <c r="B170" s="81" t="s">
        <v>919</v>
      </c>
      <c r="C170" s="81"/>
      <c r="D170" s="81" t="s">
        <v>916</v>
      </c>
      <c r="E170" s="81"/>
      <c r="F170" s="81" t="s">
        <v>907</v>
      </c>
      <c r="G170" s="81"/>
      <c r="H170" s="84">
        <v>3</v>
      </c>
    </row>
    <row r="171" spans="1:8" ht="13">
      <c r="A171" s="81" t="s">
        <v>239</v>
      </c>
      <c r="B171" s="81" t="s">
        <v>919</v>
      </c>
      <c r="C171" s="81"/>
      <c r="D171" s="81" t="s">
        <v>921</v>
      </c>
      <c r="E171" s="81"/>
      <c r="F171" s="81" t="s">
        <v>908</v>
      </c>
      <c r="G171" s="81"/>
      <c r="H171" s="84">
        <v>3</v>
      </c>
    </row>
    <row r="172" spans="1:8" ht="13">
      <c r="A172" s="81" t="s">
        <v>240</v>
      </c>
      <c r="B172" s="81" t="s">
        <v>919</v>
      </c>
      <c r="C172" s="81"/>
      <c r="D172" s="81" t="s">
        <v>908</v>
      </c>
      <c r="E172" s="81"/>
      <c r="F172" s="92" t="s">
        <v>915</v>
      </c>
      <c r="G172" s="81"/>
      <c r="H172" s="84">
        <v>3</v>
      </c>
    </row>
    <row r="173" spans="1:8" ht="13">
      <c r="A173" s="81" t="s">
        <v>241</v>
      </c>
      <c r="B173" s="81" t="s">
        <v>916</v>
      </c>
      <c r="C173" s="81"/>
      <c r="D173" s="81" t="s">
        <v>905</v>
      </c>
      <c r="E173" s="81"/>
      <c r="F173" s="81" t="s">
        <v>906</v>
      </c>
      <c r="G173" s="81"/>
      <c r="H173" s="84">
        <v>3</v>
      </c>
    </row>
    <row r="174" spans="1:8" ht="13">
      <c r="A174" s="81" t="s">
        <v>242</v>
      </c>
      <c r="B174" s="81" t="s">
        <v>916</v>
      </c>
      <c r="C174" s="81"/>
      <c r="D174" s="81" t="s">
        <v>905</v>
      </c>
      <c r="E174" s="81"/>
      <c r="F174" s="81" t="s">
        <v>906</v>
      </c>
      <c r="G174" s="81"/>
      <c r="H174" s="84">
        <v>3</v>
      </c>
    </row>
    <row r="175" spans="1:8" ht="13">
      <c r="A175" s="81" t="s">
        <v>243</v>
      </c>
      <c r="B175" s="81" t="s">
        <v>918</v>
      </c>
      <c r="C175" s="81"/>
      <c r="D175" s="81" t="s">
        <v>916</v>
      </c>
      <c r="E175" s="81"/>
      <c r="F175" s="81" t="s">
        <v>906</v>
      </c>
      <c r="G175" s="81"/>
      <c r="H175" s="84">
        <v>3</v>
      </c>
    </row>
    <row r="176" spans="1:8" ht="13">
      <c r="A176" s="81" t="s">
        <v>244</v>
      </c>
      <c r="B176" s="81" t="s">
        <v>916</v>
      </c>
      <c r="C176" s="81"/>
      <c r="D176" s="81" t="s">
        <v>905</v>
      </c>
      <c r="E176" s="81"/>
      <c r="F176" s="81" t="s">
        <v>906</v>
      </c>
      <c r="G176" s="81"/>
      <c r="H176" s="84">
        <v>3</v>
      </c>
    </row>
    <row r="177" spans="1:8" ht="13">
      <c r="A177" s="81" t="s">
        <v>245</v>
      </c>
      <c r="B177" s="81" t="s">
        <v>912</v>
      </c>
      <c r="C177" s="81"/>
      <c r="D177" s="81" t="s">
        <v>916</v>
      </c>
      <c r="E177" s="81"/>
      <c r="F177" s="81" t="s">
        <v>907</v>
      </c>
      <c r="G177" s="81"/>
      <c r="H177" s="84">
        <v>3</v>
      </c>
    </row>
    <row r="178" spans="1:8" ht="13">
      <c r="A178" s="81" t="s">
        <v>246</v>
      </c>
      <c r="B178" s="81" t="s">
        <v>912</v>
      </c>
      <c r="C178" s="81"/>
      <c r="D178" s="81" t="s">
        <v>905</v>
      </c>
      <c r="E178" s="81"/>
      <c r="F178" s="92" t="s">
        <v>915</v>
      </c>
      <c r="G178" s="81"/>
      <c r="H178" s="84">
        <v>3</v>
      </c>
    </row>
    <row r="179" spans="1:8" ht="13">
      <c r="A179" s="81" t="s">
        <v>247</v>
      </c>
      <c r="B179" s="81" t="s">
        <v>912</v>
      </c>
      <c r="C179" s="81"/>
      <c r="D179" s="81" t="s">
        <v>916</v>
      </c>
      <c r="E179" s="81"/>
      <c r="F179" s="81" t="s">
        <v>905</v>
      </c>
      <c r="G179" s="81"/>
      <c r="H179" s="84">
        <v>3</v>
      </c>
    </row>
    <row r="180" spans="1:8" ht="13">
      <c r="A180" s="81" t="s">
        <v>248</v>
      </c>
      <c r="B180" s="81" t="s">
        <v>912</v>
      </c>
      <c r="C180" s="81"/>
      <c r="D180" s="81" t="s">
        <v>916</v>
      </c>
      <c r="E180" s="81"/>
      <c r="F180" s="81" t="s">
        <v>905</v>
      </c>
      <c r="G180" s="81"/>
      <c r="H180" s="84">
        <v>3</v>
      </c>
    </row>
    <row r="181" spans="1:8" ht="13">
      <c r="A181" s="81" t="s">
        <v>249</v>
      </c>
      <c r="B181" s="81" t="s">
        <v>912</v>
      </c>
      <c r="C181" s="81"/>
      <c r="D181" s="81" t="s">
        <v>905</v>
      </c>
      <c r="E181" s="81"/>
      <c r="F181" s="92" t="s">
        <v>915</v>
      </c>
      <c r="G181" s="81"/>
      <c r="H181" s="84">
        <v>3</v>
      </c>
    </row>
    <row r="182" spans="1:8" ht="13">
      <c r="A182" s="81" t="s">
        <v>250</v>
      </c>
      <c r="B182" s="81" t="s">
        <v>912</v>
      </c>
      <c r="C182" s="81"/>
      <c r="D182" s="81" t="s">
        <v>916</v>
      </c>
      <c r="E182" s="81"/>
      <c r="F182" s="81" t="s">
        <v>905</v>
      </c>
      <c r="G182" s="81"/>
      <c r="H182" s="84">
        <v>3</v>
      </c>
    </row>
    <row r="183" spans="1:8" ht="13">
      <c r="A183" s="81" t="s">
        <v>251</v>
      </c>
      <c r="B183" s="81" t="s">
        <v>912</v>
      </c>
      <c r="C183" s="81"/>
      <c r="D183" s="81" t="s">
        <v>905</v>
      </c>
      <c r="E183" s="81"/>
      <c r="F183" s="92" t="s">
        <v>915</v>
      </c>
      <c r="G183" s="81"/>
      <c r="H183" s="84">
        <v>3</v>
      </c>
    </row>
    <row r="184" spans="1:8" ht="13">
      <c r="A184" s="81" t="s">
        <v>252</v>
      </c>
      <c r="B184" s="81" t="s">
        <v>912</v>
      </c>
      <c r="C184" s="81"/>
      <c r="D184" s="81" t="s">
        <v>918</v>
      </c>
      <c r="E184" s="81"/>
      <c r="F184" s="81" t="s">
        <v>905</v>
      </c>
      <c r="G184" s="81"/>
      <c r="H184" s="84">
        <v>3</v>
      </c>
    </row>
    <row r="185" spans="1:8" ht="13">
      <c r="A185" s="81" t="s">
        <v>253</v>
      </c>
      <c r="B185" s="81" t="s">
        <v>912</v>
      </c>
      <c r="C185" s="81"/>
      <c r="D185" s="81" t="s">
        <v>905</v>
      </c>
      <c r="E185" s="81"/>
      <c r="F185" s="92" t="s">
        <v>915</v>
      </c>
      <c r="G185" s="81"/>
      <c r="H185" s="84">
        <v>3</v>
      </c>
    </row>
    <row r="186" spans="1:8" ht="13">
      <c r="A186" s="81" t="s">
        <v>254</v>
      </c>
      <c r="B186" s="81" t="s">
        <v>912</v>
      </c>
      <c r="C186" s="81"/>
      <c r="D186" s="81" t="s">
        <v>905</v>
      </c>
      <c r="E186" s="81"/>
      <c r="F186" s="92" t="s">
        <v>915</v>
      </c>
      <c r="G186" s="81"/>
      <c r="H186" s="84">
        <v>3</v>
      </c>
    </row>
    <row r="187" spans="1:8" ht="13">
      <c r="A187" s="81" t="s">
        <v>255</v>
      </c>
      <c r="B187" s="81" t="s">
        <v>919</v>
      </c>
      <c r="C187" s="81"/>
      <c r="D187" s="81" t="s">
        <v>910</v>
      </c>
      <c r="E187" s="81"/>
      <c r="F187" s="81" t="s">
        <v>916</v>
      </c>
      <c r="G187" s="81"/>
      <c r="H187" s="84">
        <v>3</v>
      </c>
    </row>
    <row r="188" spans="1:8" ht="13">
      <c r="A188" s="81" t="s">
        <v>256</v>
      </c>
      <c r="B188" s="81" t="s">
        <v>919</v>
      </c>
      <c r="C188" s="81"/>
      <c r="D188" s="92" t="s">
        <v>913</v>
      </c>
      <c r="E188" s="81"/>
      <c r="F188" s="81" t="s">
        <v>910</v>
      </c>
      <c r="G188" s="81"/>
      <c r="H188" s="84">
        <v>3</v>
      </c>
    </row>
    <row r="189" spans="1:8" ht="13">
      <c r="A189" s="81" t="s">
        <v>257</v>
      </c>
      <c r="B189" s="81" t="s">
        <v>919</v>
      </c>
      <c r="C189" s="81"/>
      <c r="D189" s="81" t="s">
        <v>910</v>
      </c>
      <c r="E189" s="81"/>
      <c r="F189" s="81" t="s">
        <v>914</v>
      </c>
      <c r="G189" s="81"/>
      <c r="H189" s="84">
        <v>3</v>
      </c>
    </row>
    <row r="190" spans="1:8" ht="13">
      <c r="A190" s="81" t="s">
        <v>258</v>
      </c>
      <c r="B190" s="81" t="s">
        <v>919</v>
      </c>
      <c r="C190" s="81"/>
      <c r="D190" s="81" t="s">
        <v>910</v>
      </c>
      <c r="E190" s="81"/>
      <c r="F190" s="81" t="s">
        <v>914</v>
      </c>
      <c r="G190" s="81"/>
      <c r="H190" s="84">
        <v>3</v>
      </c>
    </row>
    <row r="191" spans="1:8" ht="13">
      <c r="A191" s="81" t="s">
        <v>259</v>
      </c>
      <c r="B191" s="92" t="s">
        <v>926</v>
      </c>
      <c r="C191" s="81"/>
      <c r="D191" s="81" t="s">
        <v>916</v>
      </c>
      <c r="E191" s="81"/>
      <c r="F191" s="81" t="s">
        <v>914</v>
      </c>
      <c r="G191" s="81"/>
      <c r="H191" s="84">
        <v>3</v>
      </c>
    </row>
    <row r="192" spans="1:8" ht="13">
      <c r="A192" s="81" t="s">
        <v>260</v>
      </c>
      <c r="B192" s="81" t="s">
        <v>919</v>
      </c>
      <c r="C192" s="81"/>
      <c r="D192" s="81" t="s">
        <v>914</v>
      </c>
      <c r="E192" s="81"/>
      <c r="F192" s="92" t="s">
        <v>915</v>
      </c>
      <c r="G192" s="81"/>
      <c r="H192" s="84">
        <v>3</v>
      </c>
    </row>
    <row r="193" spans="1:8" ht="13">
      <c r="A193" s="81" t="s">
        <v>261</v>
      </c>
      <c r="B193" s="81" t="s">
        <v>919</v>
      </c>
      <c r="C193" s="81"/>
      <c r="D193" s="92" t="s">
        <v>926</v>
      </c>
      <c r="E193" s="81"/>
      <c r="F193" s="81" t="s">
        <v>914</v>
      </c>
      <c r="G193" s="81"/>
      <c r="H193" s="84">
        <v>3</v>
      </c>
    </row>
    <row r="194" spans="1:8" ht="13">
      <c r="A194" s="81" t="s">
        <v>262</v>
      </c>
      <c r="B194" s="81" t="s">
        <v>919</v>
      </c>
      <c r="C194" s="81"/>
      <c r="D194" s="92" t="s">
        <v>926</v>
      </c>
      <c r="E194" s="81"/>
      <c r="F194" s="92" t="s">
        <v>913</v>
      </c>
      <c r="G194" s="81"/>
      <c r="H194" s="84">
        <v>3</v>
      </c>
    </row>
    <row r="195" spans="1:8" ht="13">
      <c r="A195" s="81" t="s">
        <v>263</v>
      </c>
      <c r="B195" s="81" t="s">
        <v>919</v>
      </c>
      <c r="C195" s="81"/>
      <c r="D195" s="92" t="s">
        <v>926</v>
      </c>
      <c r="E195" s="81"/>
      <c r="F195" s="92" t="s">
        <v>913</v>
      </c>
      <c r="G195" s="81"/>
      <c r="H195" s="84">
        <v>3</v>
      </c>
    </row>
    <row r="196" spans="1:8" ht="13">
      <c r="A196" s="81" t="s">
        <v>264</v>
      </c>
      <c r="B196" s="81" t="s">
        <v>919</v>
      </c>
      <c r="C196" s="81"/>
      <c r="D196" s="92" t="s">
        <v>926</v>
      </c>
      <c r="E196" s="81"/>
      <c r="F196" s="81" t="s">
        <v>914</v>
      </c>
      <c r="G196" s="81"/>
      <c r="H196" s="84">
        <v>3</v>
      </c>
    </row>
    <row r="197" spans="1:8" ht="13">
      <c r="A197" s="81" t="s">
        <v>270</v>
      </c>
      <c r="B197" s="92" t="s">
        <v>913</v>
      </c>
      <c r="C197" s="81"/>
      <c r="D197" s="81" t="s">
        <v>918</v>
      </c>
      <c r="E197" s="81"/>
      <c r="F197" s="81" t="s">
        <v>906</v>
      </c>
      <c r="G197" s="81"/>
      <c r="H197" s="84">
        <v>3</v>
      </c>
    </row>
    <row r="198" spans="1:8" ht="13">
      <c r="A198" s="81" t="s">
        <v>265</v>
      </c>
      <c r="B198" s="81" t="s">
        <v>921</v>
      </c>
      <c r="C198" s="81"/>
      <c r="D198" s="81" t="s">
        <v>918</v>
      </c>
      <c r="E198" s="81"/>
      <c r="F198" s="81" t="s">
        <v>906</v>
      </c>
      <c r="G198" s="81"/>
      <c r="H198" s="84">
        <v>3</v>
      </c>
    </row>
    <row r="199" spans="1:8" ht="13">
      <c r="A199" s="81" t="s">
        <v>266</v>
      </c>
      <c r="B199" s="81" t="s">
        <v>918</v>
      </c>
      <c r="C199" s="81"/>
      <c r="D199" s="81" t="s">
        <v>906</v>
      </c>
      <c r="E199" s="81"/>
      <c r="F199" s="92" t="s">
        <v>915</v>
      </c>
      <c r="G199" s="81"/>
      <c r="H199" s="84">
        <v>3</v>
      </c>
    </row>
    <row r="200" spans="1:8" ht="13">
      <c r="A200" s="81" t="s">
        <v>267</v>
      </c>
      <c r="B200" s="81" t="s">
        <v>918</v>
      </c>
      <c r="C200" s="81"/>
      <c r="D200" s="81" t="s">
        <v>906</v>
      </c>
      <c r="E200" s="81"/>
      <c r="F200" s="92" t="s">
        <v>915</v>
      </c>
      <c r="G200" s="81"/>
      <c r="H200" s="84">
        <v>3</v>
      </c>
    </row>
    <row r="201" spans="1:8" ht="13">
      <c r="A201" s="81" t="s">
        <v>268</v>
      </c>
      <c r="B201" s="81" t="s">
        <v>916</v>
      </c>
      <c r="C201" s="81"/>
      <c r="D201" s="81" t="s">
        <v>906</v>
      </c>
      <c r="E201" s="81"/>
      <c r="F201" s="92" t="s">
        <v>915</v>
      </c>
      <c r="G201" s="81"/>
      <c r="H201" s="84">
        <v>3</v>
      </c>
    </row>
    <row r="202" spans="1:8" ht="13">
      <c r="A202" s="81" t="s">
        <v>269</v>
      </c>
      <c r="B202" s="81" t="s">
        <v>918</v>
      </c>
      <c r="C202" s="81"/>
      <c r="D202" s="81" t="s">
        <v>906</v>
      </c>
      <c r="E202" s="81"/>
      <c r="F202" s="92" t="s">
        <v>915</v>
      </c>
      <c r="G202" s="81"/>
      <c r="H202" s="84">
        <v>3</v>
      </c>
    </row>
    <row r="203" spans="1:8" ht="13">
      <c r="A203" s="81" t="s">
        <v>271</v>
      </c>
      <c r="B203" s="92" t="s">
        <v>913</v>
      </c>
      <c r="C203" s="81"/>
      <c r="D203" s="81" t="s">
        <v>916</v>
      </c>
      <c r="E203" s="81"/>
      <c r="F203" s="81" t="s">
        <v>914</v>
      </c>
      <c r="G203" s="81"/>
      <c r="H203" s="84">
        <v>3</v>
      </c>
    </row>
    <row r="204" spans="1:8" ht="13">
      <c r="A204" s="81" t="s">
        <v>272</v>
      </c>
      <c r="B204" s="92" t="s">
        <v>913</v>
      </c>
      <c r="C204" s="81"/>
      <c r="D204" s="81" t="s">
        <v>916</v>
      </c>
      <c r="E204" s="81"/>
      <c r="F204" s="81" t="s">
        <v>914</v>
      </c>
      <c r="G204" s="81"/>
      <c r="H204" s="84">
        <v>3</v>
      </c>
    </row>
    <row r="205" spans="1:8" ht="13">
      <c r="A205" s="81" t="s">
        <v>273</v>
      </c>
      <c r="B205" s="92" t="s">
        <v>913</v>
      </c>
      <c r="C205" s="81"/>
      <c r="D205" s="81" t="s">
        <v>918</v>
      </c>
      <c r="E205" s="81"/>
      <c r="F205" s="81" t="s">
        <v>906</v>
      </c>
      <c r="G205" s="81"/>
      <c r="H205" s="84">
        <v>3</v>
      </c>
    </row>
    <row r="206" spans="1:8" ht="13">
      <c r="A206" s="81" t="s">
        <v>274</v>
      </c>
      <c r="B206" s="92" t="s">
        <v>926</v>
      </c>
      <c r="C206" s="81"/>
      <c r="D206" s="92" t="s">
        <v>913</v>
      </c>
      <c r="E206" s="81"/>
      <c r="F206" s="81" t="s">
        <v>916</v>
      </c>
      <c r="G206" s="81"/>
      <c r="H206" s="84">
        <v>3</v>
      </c>
    </row>
    <row r="207" spans="1:8" ht="13">
      <c r="A207" s="81" t="s">
        <v>275</v>
      </c>
      <c r="B207" s="92" t="s">
        <v>926</v>
      </c>
      <c r="C207" s="81"/>
      <c r="D207" s="92" t="s">
        <v>913</v>
      </c>
      <c r="E207" s="81"/>
      <c r="F207" s="81" t="s">
        <v>916</v>
      </c>
      <c r="G207" s="81"/>
      <c r="H207" s="84">
        <v>3</v>
      </c>
    </row>
    <row r="208" spans="1:8" ht="13">
      <c r="A208" s="81" t="s">
        <v>276</v>
      </c>
      <c r="B208" s="92" t="s">
        <v>926</v>
      </c>
      <c r="C208" s="81"/>
      <c r="D208" s="81" t="s">
        <v>918</v>
      </c>
      <c r="E208" s="81"/>
      <c r="F208" s="81" t="s">
        <v>916</v>
      </c>
      <c r="G208" s="81"/>
      <c r="H208" s="84">
        <v>3</v>
      </c>
    </row>
    <row r="209" spans="1:8" ht="13">
      <c r="A209" s="81" t="s">
        <v>277</v>
      </c>
      <c r="B209" s="92" t="s">
        <v>926</v>
      </c>
      <c r="C209" s="81"/>
      <c r="D209" s="81" t="s">
        <v>917</v>
      </c>
      <c r="E209" s="81"/>
      <c r="F209" s="81" t="s">
        <v>916</v>
      </c>
      <c r="G209" s="81"/>
      <c r="H209" s="84">
        <v>3</v>
      </c>
    </row>
    <row r="210" spans="1:8" ht="13">
      <c r="A210" s="81" t="s">
        <v>278</v>
      </c>
      <c r="B210" s="92" t="s">
        <v>926</v>
      </c>
      <c r="C210" s="81"/>
      <c r="D210" s="81" t="s">
        <v>917</v>
      </c>
      <c r="E210" s="81"/>
      <c r="F210" s="81" t="s">
        <v>916</v>
      </c>
      <c r="G210" s="81"/>
      <c r="H210" s="84">
        <v>3</v>
      </c>
    </row>
    <row r="211" spans="1:8" ht="13">
      <c r="A211" s="81" t="s">
        <v>279</v>
      </c>
      <c r="B211" s="92" t="s">
        <v>913</v>
      </c>
      <c r="C211" s="81"/>
      <c r="D211" s="81" t="s">
        <v>918</v>
      </c>
      <c r="E211" s="81"/>
      <c r="F211" s="81" t="s">
        <v>916</v>
      </c>
      <c r="G211" s="81"/>
      <c r="H211" s="84">
        <v>3</v>
      </c>
    </row>
    <row r="212" spans="1:8" ht="13">
      <c r="A212" s="81" t="s">
        <v>281</v>
      </c>
      <c r="B212" s="81" t="s">
        <v>918</v>
      </c>
      <c r="C212" s="81"/>
      <c r="D212" s="81" t="s">
        <v>916</v>
      </c>
      <c r="E212" s="81"/>
      <c r="F212" s="81" t="s">
        <v>906</v>
      </c>
      <c r="G212" s="81"/>
      <c r="H212" s="84">
        <v>3</v>
      </c>
    </row>
    <row r="213" spans="1:8" ht="13">
      <c r="A213" s="81" t="s">
        <v>280</v>
      </c>
      <c r="B213" s="81" t="s">
        <v>918</v>
      </c>
      <c r="C213" s="81"/>
      <c r="D213" s="81" t="s">
        <v>906</v>
      </c>
      <c r="E213" s="81"/>
      <c r="F213" s="81" t="s">
        <v>907</v>
      </c>
      <c r="G213" s="81"/>
      <c r="H213" s="84">
        <v>3</v>
      </c>
    </row>
    <row r="214" spans="1:8" ht="13">
      <c r="A214" s="81" t="s">
        <v>282</v>
      </c>
      <c r="B214" s="81" t="s">
        <v>919</v>
      </c>
      <c r="C214" s="81"/>
      <c r="D214" s="81" t="s">
        <v>910</v>
      </c>
      <c r="E214" s="81"/>
      <c r="F214" s="81" t="s">
        <v>916</v>
      </c>
      <c r="G214" s="81"/>
      <c r="H214" s="84">
        <v>3</v>
      </c>
    </row>
    <row r="215" spans="1:8" ht="13">
      <c r="A215" s="81" t="s">
        <v>283</v>
      </c>
      <c r="B215" s="81" t="s">
        <v>919</v>
      </c>
      <c r="C215" s="81"/>
      <c r="D215" s="81" t="s">
        <v>910</v>
      </c>
      <c r="E215" s="81"/>
      <c r="F215" s="81" t="s">
        <v>916</v>
      </c>
      <c r="G215" s="81"/>
      <c r="H215" s="84">
        <v>3</v>
      </c>
    </row>
    <row r="216" spans="1:8" ht="13">
      <c r="A216" s="81" t="s">
        <v>284</v>
      </c>
      <c r="B216" s="81" t="s">
        <v>919</v>
      </c>
      <c r="C216" s="81"/>
      <c r="D216" s="81" t="s">
        <v>910</v>
      </c>
      <c r="E216" s="81"/>
      <c r="F216" s="81" t="s">
        <v>916</v>
      </c>
      <c r="G216" s="81"/>
      <c r="H216" s="84">
        <v>3</v>
      </c>
    </row>
    <row r="217" spans="1:8" ht="13">
      <c r="A217" s="81" t="s">
        <v>285</v>
      </c>
      <c r="B217" s="81" t="s">
        <v>919</v>
      </c>
      <c r="C217" s="81"/>
      <c r="D217" s="81" t="s">
        <v>916</v>
      </c>
      <c r="E217" s="81"/>
      <c r="F217" s="81" t="s">
        <v>907</v>
      </c>
      <c r="G217" s="81"/>
      <c r="H217" s="84">
        <v>3</v>
      </c>
    </row>
    <row r="218" spans="1:8" ht="13">
      <c r="A218" s="84">
        <v>36951</v>
      </c>
      <c r="B218" s="81" t="s">
        <v>918</v>
      </c>
      <c r="C218" s="81" t="s">
        <v>927</v>
      </c>
      <c r="D218" s="81" t="s">
        <v>907</v>
      </c>
      <c r="E218" s="81"/>
      <c r="F218" s="92" t="s">
        <v>915</v>
      </c>
      <c r="G218" s="81"/>
      <c r="H218" s="84">
        <v>2</v>
      </c>
    </row>
    <row r="219" spans="1:8" ht="13">
      <c r="A219" s="84">
        <v>37316</v>
      </c>
      <c r="B219" s="81" t="s">
        <v>919</v>
      </c>
      <c r="C219" s="81"/>
      <c r="D219" s="81" t="s">
        <v>918</v>
      </c>
      <c r="E219" s="81" t="s">
        <v>927</v>
      </c>
      <c r="F219" s="81" t="s">
        <v>911</v>
      </c>
      <c r="G219" s="81"/>
      <c r="H219" s="84">
        <v>2</v>
      </c>
    </row>
    <row r="220" spans="1:8" ht="13">
      <c r="A220" s="84">
        <v>37681</v>
      </c>
      <c r="B220" s="81" t="s">
        <v>919</v>
      </c>
      <c r="C220" s="81"/>
      <c r="D220" s="81" t="s">
        <v>918</v>
      </c>
      <c r="E220" s="81" t="s">
        <v>927</v>
      </c>
      <c r="F220" s="81" t="s">
        <v>911</v>
      </c>
      <c r="G220" s="81"/>
      <c r="H220" s="84">
        <v>2</v>
      </c>
    </row>
    <row r="221" spans="1:8" ht="13">
      <c r="A221" s="84">
        <v>38047</v>
      </c>
      <c r="B221" s="81" t="s">
        <v>919</v>
      </c>
      <c r="C221" s="81"/>
      <c r="D221" s="81" t="s">
        <v>918</v>
      </c>
      <c r="E221" s="81" t="s">
        <v>927</v>
      </c>
      <c r="F221" s="81" t="s">
        <v>911</v>
      </c>
      <c r="G221" s="81"/>
      <c r="H221" s="84">
        <v>2</v>
      </c>
    </row>
    <row r="222" spans="1:8" ht="13">
      <c r="A222" s="84">
        <v>38412</v>
      </c>
      <c r="B222" s="81" t="s">
        <v>919</v>
      </c>
      <c r="C222" s="81"/>
      <c r="D222" s="81" t="s">
        <v>910</v>
      </c>
      <c r="E222" s="81" t="s">
        <v>927</v>
      </c>
      <c r="F222" s="81" t="s">
        <v>911</v>
      </c>
      <c r="G222" s="81"/>
      <c r="H222" s="84">
        <v>2</v>
      </c>
    </row>
    <row r="223" spans="1:8" ht="13">
      <c r="A223" s="81" t="s">
        <v>291</v>
      </c>
      <c r="B223" s="81" t="s">
        <v>919</v>
      </c>
      <c r="C223" s="81"/>
      <c r="D223" s="81" t="s">
        <v>914</v>
      </c>
      <c r="E223" s="81"/>
      <c r="F223" s="81" t="s">
        <v>906</v>
      </c>
      <c r="G223" s="81"/>
      <c r="H223" s="84">
        <v>3</v>
      </c>
    </row>
    <row r="224" spans="1:8" ht="13">
      <c r="A224" s="81" t="s">
        <v>292</v>
      </c>
      <c r="B224" s="81" t="s">
        <v>919</v>
      </c>
      <c r="C224" s="81"/>
      <c r="D224" s="81" t="s">
        <v>911</v>
      </c>
      <c r="E224" s="81"/>
      <c r="F224" s="81" t="s">
        <v>905</v>
      </c>
      <c r="G224" s="81"/>
      <c r="H224" s="84">
        <v>3</v>
      </c>
    </row>
    <row r="225" spans="1:8" ht="13">
      <c r="A225" s="81" t="s">
        <v>293</v>
      </c>
      <c r="B225" s="81" t="s">
        <v>919</v>
      </c>
      <c r="C225" s="81"/>
      <c r="D225" s="81" t="s">
        <v>917</v>
      </c>
      <c r="E225" s="81"/>
      <c r="F225" s="81" t="s">
        <v>905</v>
      </c>
      <c r="G225" s="81"/>
      <c r="H225" s="84">
        <v>3</v>
      </c>
    </row>
    <row r="226" spans="1:8" ht="13">
      <c r="A226" s="81" t="s">
        <v>289</v>
      </c>
      <c r="B226" s="81" t="s">
        <v>912</v>
      </c>
      <c r="C226" s="81"/>
      <c r="D226" s="81" t="s">
        <v>919</v>
      </c>
      <c r="E226" s="81"/>
      <c r="F226" s="81" t="s">
        <v>907</v>
      </c>
      <c r="G226" s="81"/>
      <c r="H226" s="84">
        <v>3</v>
      </c>
    </row>
    <row r="227" spans="1:8" ht="13">
      <c r="A227" s="81" t="s">
        <v>290</v>
      </c>
      <c r="B227" s="81" t="s">
        <v>919</v>
      </c>
      <c r="C227" s="81"/>
      <c r="D227" s="81" t="s">
        <v>907</v>
      </c>
      <c r="E227" s="81"/>
      <c r="F227" s="92" t="s">
        <v>915</v>
      </c>
      <c r="G227" s="81"/>
      <c r="H227" s="84">
        <v>3</v>
      </c>
    </row>
    <row r="228" spans="1:8" ht="13">
      <c r="A228" s="81" t="s">
        <v>286</v>
      </c>
      <c r="B228" s="81" t="s">
        <v>918</v>
      </c>
      <c r="C228" s="81"/>
      <c r="D228" s="81" t="s">
        <v>916</v>
      </c>
      <c r="E228" s="81"/>
      <c r="F228" s="81" t="s">
        <v>906</v>
      </c>
      <c r="G228" s="81"/>
      <c r="H228" s="84">
        <v>3</v>
      </c>
    </row>
    <row r="229" spans="1:8" ht="13">
      <c r="A229" s="81" t="s">
        <v>287</v>
      </c>
      <c r="B229" s="81" t="s">
        <v>918</v>
      </c>
      <c r="C229" s="81"/>
      <c r="D229" s="81" t="s">
        <v>916</v>
      </c>
      <c r="E229" s="81"/>
      <c r="F229" s="81" t="s">
        <v>906</v>
      </c>
      <c r="G229" s="81"/>
      <c r="H229" s="84">
        <v>3</v>
      </c>
    </row>
    <row r="230" spans="1:8" ht="13">
      <c r="A230" s="81" t="s">
        <v>288</v>
      </c>
      <c r="B230" s="81" t="s">
        <v>918</v>
      </c>
      <c r="C230" s="81"/>
      <c r="D230" s="81" t="s">
        <v>916</v>
      </c>
      <c r="E230" s="81"/>
      <c r="F230" s="81" t="s">
        <v>906</v>
      </c>
      <c r="G230" s="81"/>
      <c r="H230" s="84">
        <v>3</v>
      </c>
    </row>
    <row r="231" spans="1:8" ht="13">
      <c r="A231" s="81" t="s">
        <v>294</v>
      </c>
      <c r="B231" s="81" t="s">
        <v>918</v>
      </c>
      <c r="C231" s="81"/>
      <c r="D231" s="81" t="s">
        <v>916</v>
      </c>
      <c r="E231" s="81"/>
      <c r="F231" s="81" t="s">
        <v>906</v>
      </c>
      <c r="G231" s="81"/>
      <c r="H231" s="84">
        <v>3</v>
      </c>
    </row>
    <row r="232" spans="1:8" ht="13">
      <c r="A232" s="81" t="s">
        <v>295</v>
      </c>
      <c r="B232" s="81" t="s">
        <v>919</v>
      </c>
      <c r="C232" s="81"/>
      <c r="D232" s="81" t="s">
        <v>917</v>
      </c>
      <c r="E232" s="81"/>
      <c r="F232" s="81" t="s">
        <v>916</v>
      </c>
      <c r="G232" s="81"/>
      <c r="H232" s="84">
        <v>3</v>
      </c>
    </row>
    <row r="233" spans="1:8" ht="13">
      <c r="A233" s="81" t="s">
        <v>296</v>
      </c>
      <c r="B233" s="81" t="s">
        <v>919</v>
      </c>
      <c r="C233" s="81"/>
      <c r="D233" s="81" t="s">
        <v>908</v>
      </c>
      <c r="E233" s="81"/>
      <c r="F233" s="81" t="s">
        <v>916</v>
      </c>
      <c r="G233" s="81"/>
      <c r="H233" s="84">
        <v>3</v>
      </c>
    </row>
    <row r="234" spans="1:8" ht="13">
      <c r="A234" s="81" t="s">
        <v>297</v>
      </c>
      <c r="B234" s="81" t="s">
        <v>908</v>
      </c>
      <c r="C234" s="81"/>
      <c r="D234" s="81" t="s">
        <v>917</v>
      </c>
      <c r="E234" s="81"/>
      <c r="F234" s="81" t="s">
        <v>916</v>
      </c>
      <c r="G234" s="81"/>
      <c r="H234" s="84">
        <v>3</v>
      </c>
    </row>
    <row r="235" spans="1:8" ht="13">
      <c r="A235" s="81" t="s">
        <v>299</v>
      </c>
      <c r="B235" s="81" t="s">
        <v>912</v>
      </c>
      <c r="C235" s="81"/>
      <c r="D235" s="81" t="s">
        <v>910</v>
      </c>
      <c r="E235" s="81"/>
      <c r="F235" s="81" t="s">
        <v>916</v>
      </c>
      <c r="G235" s="81"/>
      <c r="H235" s="84">
        <v>3</v>
      </c>
    </row>
    <row r="236" spans="1:8" ht="13">
      <c r="A236" s="81" t="s">
        <v>300</v>
      </c>
      <c r="B236" s="81" t="s">
        <v>908</v>
      </c>
      <c r="C236" s="81"/>
      <c r="D236" s="81" t="s">
        <v>910</v>
      </c>
      <c r="E236" s="81"/>
      <c r="F236" s="81" t="s">
        <v>916</v>
      </c>
      <c r="G236" s="81"/>
      <c r="H236" s="84">
        <v>3</v>
      </c>
    </row>
    <row r="237" spans="1:8" ht="13">
      <c r="A237" s="81" t="s">
        <v>301</v>
      </c>
      <c r="B237" s="81" t="s">
        <v>912</v>
      </c>
      <c r="C237" s="81"/>
      <c r="D237" s="81" t="s">
        <v>918</v>
      </c>
      <c r="E237" s="81"/>
      <c r="F237" s="81" t="s">
        <v>906</v>
      </c>
      <c r="G237" s="81"/>
      <c r="H237" s="84">
        <v>3</v>
      </c>
    </row>
    <row r="238" spans="1:8" ht="13">
      <c r="A238" s="81" t="s">
        <v>302</v>
      </c>
      <c r="B238" s="81" t="s">
        <v>918</v>
      </c>
      <c r="C238" s="81"/>
      <c r="D238" s="81" t="s">
        <v>914</v>
      </c>
      <c r="E238" s="81"/>
      <c r="F238" s="81" t="s">
        <v>906</v>
      </c>
      <c r="G238" s="81"/>
      <c r="H238" s="84">
        <v>3</v>
      </c>
    </row>
    <row r="239" spans="1:8" ht="13">
      <c r="A239" s="81" t="s">
        <v>298</v>
      </c>
      <c r="B239" s="81" t="s">
        <v>908</v>
      </c>
      <c r="C239" s="81"/>
      <c r="D239" s="81" t="s">
        <v>910</v>
      </c>
      <c r="E239" s="81"/>
      <c r="F239" s="81" t="s">
        <v>916</v>
      </c>
      <c r="G239" s="81"/>
      <c r="H239" s="84">
        <v>3</v>
      </c>
    </row>
    <row r="240" spans="1:8" ht="13">
      <c r="A240" s="81" t="s">
        <v>303</v>
      </c>
      <c r="B240" s="92" t="s">
        <v>926</v>
      </c>
      <c r="C240" s="81"/>
      <c r="D240" s="81" t="s">
        <v>917</v>
      </c>
      <c r="E240" s="81"/>
      <c r="F240" s="92" t="s">
        <v>915</v>
      </c>
      <c r="G240" s="81"/>
      <c r="H240" s="84">
        <v>3</v>
      </c>
    </row>
    <row r="241" spans="1:8" ht="13">
      <c r="A241" s="81" t="s">
        <v>304</v>
      </c>
      <c r="B241" s="92" t="s">
        <v>926</v>
      </c>
      <c r="C241" s="81"/>
      <c r="D241" s="81" t="s">
        <v>914</v>
      </c>
      <c r="E241" s="81"/>
      <c r="F241" s="92" t="s">
        <v>915</v>
      </c>
      <c r="G241" s="81"/>
      <c r="H241" s="84">
        <v>3</v>
      </c>
    </row>
    <row r="242" spans="1:8" ht="13">
      <c r="A242" s="81" t="s">
        <v>305</v>
      </c>
      <c r="B242" s="92" t="s">
        <v>926</v>
      </c>
      <c r="C242" s="81"/>
      <c r="D242" s="81" t="s">
        <v>906</v>
      </c>
      <c r="E242" s="81"/>
      <c r="F242" s="92" t="s">
        <v>915</v>
      </c>
      <c r="G242" s="81"/>
      <c r="H242" s="84">
        <v>3</v>
      </c>
    </row>
    <row r="243" spans="1:8" ht="13">
      <c r="A243" s="81" t="s">
        <v>306</v>
      </c>
      <c r="B243" s="92" t="s">
        <v>926</v>
      </c>
      <c r="C243" s="81"/>
      <c r="D243" s="81" t="s">
        <v>916</v>
      </c>
      <c r="E243" s="81"/>
      <c r="F243" s="92" t="s">
        <v>915</v>
      </c>
      <c r="G243" s="81"/>
      <c r="H243" s="84">
        <v>3</v>
      </c>
    </row>
    <row r="244" spans="1:8" ht="13">
      <c r="A244" s="81" t="s">
        <v>307</v>
      </c>
      <c r="B244" s="92" t="s">
        <v>926</v>
      </c>
      <c r="C244" s="81"/>
      <c r="D244" s="81" t="s">
        <v>907</v>
      </c>
      <c r="E244" s="81"/>
      <c r="F244" s="92" t="s">
        <v>915</v>
      </c>
      <c r="G244" s="81"/>
      <c r="H244" s="84">
        <v>3</v>
      </c>
    </row>
    <row r="245" spans="1:8" ht="13">
      <c r="A245" s="81" t="s">
        <v>308</v>
      </c>
      <c r="B245" s="81" t="s">
        <v>918</v>
      </c>
      <c r="C245" s="81"/>
      <c r="D245" s="81" t="s">
        <v>906</v>
      </c>
      <c r="E245" s="81"/>
      <c r="F245" s="92" t="s">
        <v>915</v>
      </c>
      <c r="G245" s="81"/>
      <c r="H245" s="84">
        <v>3</v>
      </c>
    </row>
    <row r="246" spans="1:8" ht="13">
      <c r="A246" s="81" t="s">
        <v>309</v>
      </c>
      <c r="B246" s="81" t="s">
        <v>910</v>
      </c>
      <c r="C246" s="81"/>
      <c r="D246" s="81" t="s">
        <v>917</v>
      </c>
      <c r="E246" s="81"/>
      <c r="F246" s="92" t="s">
        <v>915</v>
      </c>
      <c r="G246" s="81"/>
      <c r="H246" s="84">
        <v>3</v>
      </c>
    </row>
    <row r="247" spans="1:8" ht="13">
      <c r="A247" s="81" t="s">
        <v>310</v>
      </c>
      <c r="B247" s="81" t="s">
        <v>910</v>
      </c>
      <c r="C247" s="81"/>
      <c r="D247" s="81" t="s">
        <v>917</v>
      </c>
      <c r="E247" s="81"/>
      <c r="F247" s="92" t="s">
        <v>915</v>
      </c>
      <c r="G247" s="81"/>
      <c r="H247" s="84">
        <v>3</v>
      </c>
    </row>
    <row r="248" spans="1:8" ht="13">
      <c r="A248" s="81" t="s">
        <v>311</v>
      </c>
      <c r="B248" s="81" t="s">
        <v>910</v>
      </c>
      <c r="C248" s="81"/>
      <c r="D248" s="81" t="s">
        <v>906</v>
      </c>
      <c r="E248" s="81"/>
      <c r="F248" s="92" t="s">
        <v>915</v>
      </c>
      <c r="G248" s="81"/>
      <c r="H248" s="84">
        <v>3</v>
      </c>
    </row>
    <row r="249" spans="1:8" ht="13">
      <c r="A249" s="81" t="s">
        <v>312</v>
      </c>
      <c r="B249" s="81" t="s">
        <v>920</v>
      </c>
      <c r="C249" s="81"/>
      <c r="D249" s="81" t="s">
        <v>910</v>
      </c>
      <c r="E249" s="81"/>
      <c r="F249" s="92" t="s">
        <v>915</v>
      </c>
      <c r="G249" s="81"/>
      <c r="H249" s="84">
        <v>3</v>
      </c>
    </row>
    <row r="250" spans="1:8" ht="13">
      <c r="A250" s="81" t="s">
        <v>313</v>
      </c>
      <c r="B250" s="81" t="s">
        <v>910</v>
      </c>
      <c r="C250" s="81"/>
      <c r="D250" s="81" t="s">
        <v>911</v>
      </c>
      <c r="E250" s="81"/>
      <c r="F250" s="81" t="s">
        <v>906</v>
      </c>
      <c r="G250" s="81"/>
      <c r="H250" s="84">
        <v>3</v>
      </c>
    </row>
    <row r="251" spans="1:8" ht="13">
      <c r="A251" s="81" t="s">
        <v>314</v>
      </c>
      <c r="B251" s="81" t="s">
        <v>910</v>
      </c>
      <c r="C251" s="81"/>
      <c r="D251" s="81" t="s">
        <v>911</v>
      </c>
      <c r="E251" s="81"/>
      <c r="F251" s="92" t="s">
        <v>915</v>
      </c>
      <c r="G251" s="81"/>
      <c r="H251" s="84">
        <v>3</v>
      </c>
    </row>
    <row r="252" spans="1:8" ht="13">
      <c r="A252" s="81" t="s">
        <v>315</v>
      </c>
      <c r="B252" s="81" t="s">
        <v>911</v>
      </c>
      <c r="C252" s="81"/>
      <c r="D252" s="81" t="s">
        <v>906</v>
      </c>
      <c r="E252" s="81"/>
      <c r="F252" s="92" t="s">
        <v>915</v>
      </c>
      <c r="G252" s="81"/>
      <c r="H252" s="84">
        <v>3</v>
      </c>
    </row>
    <row r="253" spans="1:8" ht="13">
      <c r="A253" s="81" t="s">
        <v>316</v>
      </c>
      <c r="B253" s="81" t="s">
        <v>919</v>
      </c>
      <c r="C253" s="81"/>
      <c r="D253" s="81" t="s">
        <v>920</v>
      </c>
      <c r="E253" s="81"/>
      <c r="F253" s="81" t="s">
        <v>910</v>
      </c>
      <c r="G253" s="81"/>
      <c r="H253" s="84">
        <v>3</v>
      </c>
    </row>
    <row r="254" spans="1:8" ht="13">
      <c r="A254" s="81" t="s">
        <v>317</v>
      </c>
      <c r="B254" s="81" t="s">
        <v>920</v>
      </c>
      <c r="C254" s="81"/>
      <c r="D254" s="81" t="s">
        <v>910</v>
      </c>
      <c r="E254" s="81"/>
      <c r="F254" s="81" t="s">
        <v>906</v>
      </c>
      <c r="G254" s="81"/>
      <c r="H254" s="84">
        <v>3</v>
      </c>
    </row>
    <row r="255" spans="1:8" ht="13">
      <c r="A255" s="81" t="s">
        <v>318</v>
      </c>
      <c r="B255" s="81" t="s">
        <v>912</v>
      </c>
      <c r="C255" s="81"/>
      <c r="D255" s="81" t="s">
        <v>920</v>
      </c>
      <c r="E255" s="81"/>
      <c r="F255" s="81" t="s">
        <v>909</v>
      </c>
      <c r="G255" s="81"/>
      <c r="H255" s="84">
        <v>3</v>
      </c>
    </row>
    <row r="256" spans="1:8" ht="13">
      <c r="A256" s="81" t="s">
        <v>319</v>
      </c>
      <c r="B256" s="81" t="s">
        <v>912</v>
      </c>
      <c r="C256" s="81"/>
      <c r="D256" s="81" t="s">
        <v>920</v>
      </c>
      <c r="E256" s="81"/>
      <c r="F256" s="81" t="s">
        <v>906</v>
      </c>
      <c r="G256" s="81"/>
      <c r="H256" s="84">
        <v>3</v>
      </c>
    </row>
    <row r="257" spans="1:8" ht="13">
      <c r="A257" s="81" t="s">
        <v>320</v>
      </c>
      <c r="B257" s="81" t="s">
        <v>920</v>
      </c>
      <c r="C257" s="81"/>
      <c r="D257" s="81" t="s">
        <v>909</v>
      </c>
      <c r="E257" s="81"/>
      <c r="F257" s="81" t="s">
        <v>910</v>
      </c>
      <c r="G257" s="81"/>
      <c r="H257" s="84">
        <v>3</v>
      </c>
    </row>
    <row r="258" spans="1:8" ht="13">
      <c r="A258" s="81" t="s">
        <v>321</v>
      </c>
      <c r="B258" s="81" t="s">
        <v>909</v>
      </c>
      <c r="C258" s="81"/>
      <c r="D258" s="81" t="s">
        <v>918</v>
      </c>
      <c r="E258" s="81"/>
      <c r="F258" s="81" t="s">
        <v>906</v>
      </c>
      <c r="G258" s="81"/>
      <c r="H258" s="84">
        <v>3</v>
      </c>
    </row>
    <row r="259" spans="1:8" ht="13">
      <c r="A259" s="81" t="s">
        <v>322</v>
      </c>
      <c r="B259" s="81" t="s">
        <v>920</v>
      </c>
      <c r="C259" s="81"/>
      <c r="D259" s="81" t="s">
        <v>909</v>
      </c>
      <c r="E259" s="81"/>
      <c r="F259" s="81" t="s">
        <v>911</v>
      </c>
      <c r="G259" s="81"/>
      <c r="H259" s="84">
        <v>3</v>
      </c>
    </row>
    <row r="260" spans="1:8" ht="13">
      <c r="A260" s="81" t="s">
        <v>323</v>
      </c>
      <c r="B260" s="81" t="s">
        <v>920</v>
      </c>
      <c r="C260" s="81"/>
      <c r="D260" s="81" t="s">
        <v>909</v>
      </c>
      <c r="E260" s="81"/>
      <c r="F260" s="81" t="s">
        <v>911</v>
      </c>
      <c r="G260" s="81"/>
      <c r="H260" s="84">
        <v>3</v>
      </c>
    </row>
    <row r="261" spans="1:8" ht="13">
      <c r="A261" s="81" t="s">
        <v>324</v>
      </c>
      <c r="B261" s="81" t="s">
        <v>912</v>
      </c>
      <c r="C261" s="81"/>
      <c r="D261" s="81" t="s">
        <v>909</v>
      </c>
      <c r="E261" s="81"/>
      <c r="F261" s="81" t="s">
        <v>906</v>
      </c>
      <c r="G261" s="81"/>
      <c r="H261" s="84">
        <v>3</v>
      </c>
    </row>
    <row r="262" spans="1:8" ht="13">
      <c r="A262" s="81" t="s">
        <v>325</v>
      </c>
      <c r="B262" s="81" t="s">
        <v>909</v>
      </c>
      <c r="C262" s="81"/>
      <c r="D262" s="81" t="s">
        <v>918</v>
      </c>
      <c r="E262" s="81"/>
      <c r="F262" s="81" t="s">
        <v>906</v>
      </c>
      <c r="G262" s="81"/>
      <c r="H262" s="84">
        <v>3</v>
      </c>
    </row>
    <row r="263" spans="1:8" ht="13">
      <c r="A263" s="81" t="s">
        <v>185</v>
      </c>
      <c r="B263" s="81" t="s">
        <v>912</v>
      </c>
      <c r="C263" s="81"/>
      <c r="D263" s="81" t="s">
        <v>918</v>
      </c>
      <c r="E263" s="81"/>
      <c r="F263" s="81" t="s">
        <v>906</v>
      </c>
      <c r="G263" s="81"/>
      <c r="H263" s="84">
        <v>3</v>
      </c>
    </row>
    <row r="264" spans="1:8" ht="13">
      <c r="A264" s="81" t="s">
        <v>326</v>
      </c>
      <c r="B264" s="81" t="s">
        <v>911</v>
      </c>
      <c r="C264" s="81"/>
      <c r="D264" s="81" t="s">
        <v>906</v>
      </c>
      <c r="E264" s="81"/>
      <c r="F264" s="92" t="s">
        <v>922</v>
      </c>
      <c r="G264" s="81"/>
      <c r="H264" s="84">
        <v>3</v>
      </c>
    </row>
    <row r="265" spans="1:8" ht="13">
      <c r="A265" s="81" t="s">
        <v>341</v>
      </c>
      <c r="B265" s="81" t="s">
        <v>909</v>
      </c>
      <c r="C265" s="81"/>
      <c r="D265" s="81" t="s">
        <v>910</v>
      </c>
      <c r="E265" s="81"/>
      <c r="F265" s="81" t="s">
        <v>917</v>
      </c>
      <c r="G265" s="81"/>
      <c r="H265" s="84">
        <v>3</v>
      </c>
    </row>
    <row r="266" spans="1:8" ht="13">
      <c r="A266" s="81" t="s">
        <v>342</v>
      </c>
      <c r="B266" s="81" t="s">
        <v>909</v>
      </c>
      <c r="C266" s="81"/>
      <c r="D266" s="81" t="s">
        <v>910</v>
      </c>
      <c r="E266" s="81"/>
      <c r="F266" s="81" t="s">
        <v>917</v>
      </c>
      <c r="G266" s="81"/>
      <c r="H266" s="84">
        <v>3</v>
      </c>
    </row>
    <row r="267" spans="1:8" ht="13">
      <c r="A267" s="81" t="s">
        <v>343</v>
      </c>
      <c r="B267" s="81" t="s">
        <v>909</v>
      </c>
      <c r="C267" s="81"/>
      <c r="D267" s="81" t="s">
        <v>910</v>
      </c>
      <c r="E267" s="81"/>
      <c r="F267" s="81" t="s">
        <v>917</v>
      </c>
      <c r="G267" s="81"/>
      <c r="H267" s="84">
        <v>3</v>
      </c>
    </row>
    <row r="268" spans="1:8" ht="13">
      <c r="A268" s="81" t="s">
        <v>340</v>
      </c>
      <c r="B268" s="81" t="s">
        <v>909</v>
      </c>
      <c r="C268" s="81"/>
      <c r="D268" s="81" t="s">
        <v>910</v>
      </c>
      <c r="E268" s="81"/>
      <c r="F268" s="81" t="s">
        <v>917</v>
      </c>
      <c r="G268" s="81"/>
      <c r="H268" s="84">
        <v>3</v>
      </c>
    </row>
    <row r="269" spans="1:8" ht="13">
      <c r="A269" s="81" t="s">
        <v>344</v>
      </c>
      <c r="B269" s="81" t="s">
        <v>909</v>
      </c>
      <c r="C269" s="81"/>
      <c r="D269" s="81" t="s">
        <v>910</v>
      </c>
      <c r="E269" s="81"/>
      <c r="F269" s="81" t="s">
        <v>917</v>
      </c>
      <c r="G269" s="81"/>
      <c r="H269" s="84">
        <v>3</v>
      </c>
    </row>
    <row r="270" spans="1:8" ht="13">
      <c r="A270" s="81" t="s">
        <v>345</v>
      </c>
      <c r="B270" s="81" t="s">
        <v>909</v>
      </c>
      <c r="C270" s="81"/>
      <c r="D270" s="81" t="s">
        <v>910</v>
      </c>
      <c r="E270" s="81"/>
      <c r="F270" s="81" t="s">
        <v>917</v>
      </c>
      <c r="G270" s="81"/>
      <c r="H270" s="84">
        <v>3</v>
      </c>
    </row>
    <row r="271" spans="1:8" ht="13">
      <c r="A271" s="81" t="s">
        <v>346</v>
      </c>
      <c r="B271" s="81" t="s">
        <v>909</v>
      </c>
      <c r="C271" s="81"/>
      <c r="D271" s="81" t="s">
        <v>910</v>
      </c>
      <c r="E271" s="81"/>
      <c r="F271" s="81" t="s">
        <v>906</v>
      </c>
      <c r="G271" s="81"/>
      <c r="H271" s="84">
        <v>3</v>
      </c>
    </row>
    <row r="272" spans="1:8" ht="13">
      <c r="A272" s="81" t="s">
        <v>347</v>
      </c>
      <c r="B272" s="81" t="s">
        <v>909</v>
      </c>
      <c r="C272" s="81"/>
      <c r="D272" s="81" t="s">
        <v>910</v>
      </c>
      <c r="E272" s="81"/>
      <c r="F272" s="81" t="s">
        <v>916</v>
      </c>
      <c r="G272" s="81"/>
      <c r="H272" s="84">
        <v>3</v>
      </c>
    </row>
    <row r="273" spans="1:8" ht="13">
      <c r="A273" s="81" t="s">
        <v>348</v>
      </c>
      <c r="B273" s="92" t="s">
        <v>926</v>
      </c>
      <c r="C273" s="81"/>
      <c r="D273" s="81" t="s">
        <v>909</v>
      </c>
      <c r="E273" s="81"/>
      <c r="F273" s="81" t="s">
        <v>916</v>
      </c>
      <c r="G273" s="81"/>
      <c r="H273" s="84">
        <v>3</v>
      </c>
    </row>
    <row r="274" spans="1:8" ht="13">
      <c r="A274" s="81" t="s">
        <v>349</v>
      </c>
      <c r="B274" s="92" t="s">
        <v>926</v>
      </c>
      <c r="C274" s="81"/>
      <c r="D274" s="81" t="s">
        <v>909</v>
      </c>
      <c r="E274" s="81"/>
      <c r="F274" s="81" t="s">
        <v>906</v>
      </c>
      <c r="G274" s="81"/>
      <c r="H274" s="84">
        <v>3</v>
      </c>
    </row>
    <row r="275" spans="1:8" ht="13">
      <c r="A275" s="81" t="s">
        <v>350</v>
      </c>
      <c r="B275" s="92" t="s">
        <v>926</v>
      </c>
      <c r="C275" s="81"/>
      <c r="D275" s="81" t="s">
        <v>909</v>
      </c>
      <c r="E275" s="81"/>
      <c r="F275" s="81" t="s">
        <v>910</v>
      </c>
      <c r="G275" s="81"/>
      <c r="H275" s="84">
        <v>3</v>
      </c>
    </row>
    <row r="276" spans="1:8" ht="13">
      <c r="A276" s="81" t="s">
        <v>338</v>
      </c>
      <c r="B276" s="81" t="s">
        <v>909</v>
      </c>
      <c r="C276" s="81"/>
      <c r="D276" s="81" t="s">
        <v>910</v>
      </c>
      <c r="E276" s="81"/>
      <c r="F276" s="81" t="s">
        <v>917</v>
      </c>
      <c r="G276" s="81"/>
      <c r="H276" s="84">
        <v>3</v>
      </c>
    </row>
    <row r="277" spans="1:8" ht="13">
      <c r="A277" s="81" t="s">
        <v>339</v>
      </c>
      <c r="B277" s="81" t="s">
        <v>909</v>
      </c>
      <c r="C277" s="81"/>
      <c r="D277" s="81" t="s">
        <v>910</v>
      </c>
      <c r="E277" s="81"/>
      <c r="F277" s="81" t="s">
        <v>917</v>
      </c>
      <c r="G277" s="81"/>
      <c r="H277" s="84">
        <v>3</v>
      </c>
    </row>
    <row r="278" spans="1:8" ht="13">
      <c r="A278" s="81" t="s">
        <v>351</v>
      </c>
      <c r="B278" s="81" t="s">
        <v>909</v>
      </c>
      <c r="C278" s="81"/>
      <c r="D278" s="81" t="s">
        <v>910</v>
      </c>
      <c r="E278" s="81"/>
      <c r="F278" s="81" t="s">
        <v>907</v>
      </c>
      <c r="G278" s="81"/>
      <c r="H278" s="84">
        <v>3</v>
      </c>
    </row>
    <row r="279" spans="1:8" ht="13">
      <c r="A279" s="81" t="s">
        <v>352</v>
      </c>
      <c r="B279" s="81" t="s">
        <v>909</v>
      </c>
      <c r="C279" s="81"/>
      <c r="D279" s="81" t="s">
        <v>910</v>
      </c>
      <c r="E279" s="81"/>
      <c r="F279" s="81" t="s">
        <v>914</v>
      </c>
      <c r="G279" s="81"/>
      <c r="H279" s="84">
        <v>3</v>
      </c>
    </row>
    <row r="280" spans="1:8" ht="13">
      <c r="A280" s="81" t="s">
        <v>354</v>
      </c>
      <c r="B280" s="81" t="s">
        <v>921</v>
      </c>
      <c r="C280" s="81"/>
      <c r="D280" s="81" t="s">
        <v>909</v>
      </c>
      <c r="E280" s="81"/>
      <c r="F280" s="81" t="s">
        <v>911</v>
      </c>
      <c r="G280" s="81"/>
      <c r="H280" s="84">
        <v>3</v>
      </c>
    </row>
    <row r="281" spans="1:8" ht="13">
      <c r="A281" s="81" t="s">
        <v>355</v>
      </c>
      <c r="B281" s="81" t="s">
        <v>921</v>
      </c>
      <c r="C281" s="81"/>
      <c r="D281" s="81" t="s">
        <v>909</v>
      </c>
      <c r="E281" s="81"/>
      <c r="F281" s="81" t="s">
        <v>911</v>
      </c>
      <c r="G281" s="81"/>
      <c r="H281" s="84">
        <v>3</v>
      </c>
    </row>
    <row r="282" spans="1:8" ht="13">
      <c r="A282" s="81" t="s">
        <v>356</v>
      </c>
      <c r="B282" s="81" t="s">
        <v>921</v>
      </c>
      <c r="C282" s="81"/>
      <c r="D282" s="81" t="s">
        <v>909</v>
      </c>
      <c r="E282" s="81"/>
      <c r="F282" s="81" t="s">
        <v>911</v>
      </c>
      <c r="G282" s="81"/>
      <c r="H282" s="84">
        <v>3</v>
      </c>
    </row>
    <row r="283" spans="1:8" ht="13">
      <c r="A283" s="81" t="s">
        <v>357</v>
      </c>
      <c r="B283" s="81" t="s">
        <v>921</v>
      </c>
      <c r="C283" s="81"/>
      <c r="D283" s="81" t="s">
        <v>909</v>
      </c>
      <c r="E283" s="81"/>
      <c r="F283" s="81" t="s">
        <v>911</v>
      </c>
      <c r="G283" s="81"/>
      <c r="H283" s="84">
        <v>3</v>
      </c>
    </row>
    <row r="284" spans="1:8" ht="13">
      <c r="A284" s="81" t="s">
        <v>358</v>
      </c>
      <c r="B284" s="81" t="s">
        <v>910</v>
      </c>
      <c r="C284" s="81"/>
      <c r="D284" s="81" t="s">
        <v>911</v>
      </c>
      <c r="E284" s="81"/>
      <c r="F284" s="81" t="s">
        <v>906</v>
      </c>
      <c r="G284" s="81"/>
      <c r="H284" s="84">
        <v>3</v>
      </c>
    </row>
    <row r="285" spans="1:8" ht="13">
      <c r="A285" s="81" t="s">
        <v>359</v>
      </c>
      <c r="B285" s="81" t="s">
        <v>910</v>
      </c>
      <c r="C285" s="81"/>
      <c r="D285" s="81" t="s">
        <v>916</v>
      </c>
      <c r="E285" s="81"/>
      <c r="F285" s="92" t="s">
        <v>922</v>
      </c>
      <c r="G285" s="81"/>
      <c r="H285" s="84">
        <v>3</v>
      </c>
    </row>
    <row r="286" spans="1:8" ht="13">
      <c r="A286" s="81" t="s">
        <v>360</v>
      </c>
      <c r="B286" s="81" t="s">
        <v>910</v>
      </c>
      <c r="C286" s="81"/>
      <c r="D286" s="81" t="s">
        <v>916</v>
      </c>
      <c r="E286" s="81"/>
      <c r="F286" s="92" t="s">
        <v>922</v>
      </c>
      <c r="G286" s="81"/>
      <c r="H286" s="84">
        <v>3</v>
      </c>
    </row>
    <row r="287" spans="1:8" ht="13">
      <c r="A287" s="81" t="s">
        <v>361</v>
      </c>
      <c r="B287" s="81" t="s">
        <v>910</v>
      </c>
      <c r="C287" s="81"/>
      <c r="D287" s="81" t="s">
        <v>918</v>
      </c>
      <c r="E287" s="81"/>
      <c r="F287" s="81" t="s">
        <v>911</v>
      </c>
      <c r="G287" s="81"/>
      <c r="H287" s="84">
        <v>3</v>
      </c>
    </row>
    <row r="288" spans="1:8" ht="13">
      <c r="A288" s="81" t="s">
        <v>362</v>
      </c>
      <c r="B288" s="81" t="s">
        <v>920</v>
      </c>
      <c r="C288" s="81"/>
      <c r="D288" s="81" t="s">
        <v>910</v>
      </c>
      <c r="E288" s="81"/>
      <c r="F288" s="81" t="s">
        <v>916</v>
      </c>
      <c r="G288" s="81"/>
      <c r="H288" s="84">
        <v>3</v>
      </c>
    </row>
    <row r="289" spans="1:8" ht="13">
      <c r="A289" s="81" t="s">
        <v>363</v>
      </c>
      <c r="B289" s="81" t="s">
        <v>920</v>
      </c>
      <c r="C289" s="81"/>
      <c r="D289" s="81" t="s">
        <v>910</v>
      </c>
      <c r="E289" s="81"/>
      <c r="F289" s="81" t="s">
        <v>911</v>
      </c>
      <c r="G289" s="81"/>
      <c r="H289" s="84">
        <v>3</v>
      </c>
    </row>
    <row r="290" spans="1:8" ht="13">
      <c r="A290" s="81" t="s">
        <v>327</v>
      </c>
      <c r="B290" s="81" t="s">
        <v>920</v>
      </c>
      <c r="C290" s="81"/>
      <c r="D290" s="81" t="s">
        <v>909</v>
      </c>
      <c r="E290" s="81"/>
      <c r="F290" s="81" t="s">
        <v>910</v>
      </c>
      <c r="G290" s="81"/>
      <c r="H290" s="84">
        <v>3</v>
      </c>
    </row>
    <row r="291" spans="1:8" ht="13">
      <c r="A291" s="81" t="s">
        <v>328</v>
      </c>
      <c r="B291" s="81" t="s">
        <v>920</v>
      </c>
      <c r="C291" s="81"/>
      <c r="D291" s="81" t="s">
        <v>909</v>
      </c>
      <c r="E291" s="81"/>
      <c r="F291" s="81" t="s">
        <v>910</v>
      </c>
      <c r="G291" s="81"/>
      <c r="H291" s="84">
        <v>3</v>
      </c>
    </row>
    <row r="292" spans="1:8" ht="13">
      <c r="A292" s="81" t="s">
        <v>364</v>
      </c>
      <c r="B292" s="81" t="s">
        <v>920</v>
      </c>
      <c r="C292" s="81"/>
      <c r="D292" s="81" t="s">
        <v>920</v>
      </c>
      <c r="E292" s="81"/>
      <c r="F292" s="81" t="s">
        <v>910</v>
      </c>
      <c r="G292" s="81"/>
      <c r="H292" s="84">
        <v>3</v>
      </c>
    </row>
    <row r="293" spans="1:8" ht="13">
      <c r="A293" s="81" t="s">
        <v>365</v>
      </c>
      <c r="B293" s="81" t="s">
        <v>920</v>
      </c>
      <c r="C293" s="81"/>
      <c r="D293" s="81" t="s">
        <v>910</v>
      </c>
      <c r="E293" s="81"/>
      <c r="F293" s="81" t="s">
        <v>916</v>
      </c>
      <c r="G293" s="81"/>
      <c r="H293" s="84">
        <v>3</v>
      </c>
    </row>
    <row r="294" spans="1:8" ht="13">
      <c r="A294" s="81" t="s">
        <v>366</v>
      </c>
      <c r="B294" s="81" t="s">
        <v>912</v>
      </c>
      <c r="C294" s="81"/>
      <c r="D294" s="81" t="s">
        <v>920</v>
      </c>
      <c r="E294" s="81"/>
      <c r="F294" s="92" t="s">
        <v>922</v>
      </c>
      <c r="G294" s="81"/>
      <c r="H294" s="84">
        <v>3</v>
      </c>
    </row>
    <row r="295" spans="1:8" ht="13">
      <c r="A295" s="81"/>
      <c r="B295" s="81"/>
      <c r="C295" s="81"/>
      <c r="D295" s="81"/>
      <c r="E295" s="81"/>
      <c r="F295" s="81"/>
      <c r="G295" s="81"/>
      <c r="H295" s="81"/>
    </row>
    <row r="296" spans="1:8" ht="13">
      <c r="A296" s="81"/>
      <c r="B296" s="81"/>
      <c r="C296" s="81"/>
      <c r="D296" s="81"/>
      <c r="E296" s="81"/>
      <c r="F296" s="81"/>
      <c r="G296" s="81"/>
      <c r="H296" s="81"/>
    </row>
    <row r="297" spans="1:8" ht="13">
      <c r="A297" s="81"/>
      <c r="B297" s="81"/>
      <c r="C297" s="81"/>
      <c r="D297" s="81"/>
      <c r="E297" s="81"/>
      <c r="F297" s="81"/>
      <c r="G297" s="81"/>
      <c r="H297" s="81"/>
    </row>
    <row r="298" spans="1:8" ht="13">
      <c r="A298" s="81"/>
      <c r="B298" s="81"/>
      <c r="C298" s="81"/>
      <c r="D298" s="81"/>
      <c r="E298" s="81"/>
      <c r="F298" s="81"/>
      <c r="G298" s="81"/>
      <c r="H298" s="81"/>
    </row>
    <row r="299" spans="1:8" ht="13">
      <c r="A299" s="81"/>
      <c r="B299" s="81"/>
      <c r="C299" s="81"/>
      <c r="D299" s="81"/>
      <c r="E299" s="81"/>
      <c r="F299" s="81"/>
      <c r="G299" s="81"/>
      <c r="H299" s="81"/>
    </row>
    <row r="300" spans="1:8" ht="13">
      <c r="A300" s="81"/>
      <c r="B300" s="81"/>
      <c r="C300" s="81"/>
      <c r="D300" s="81"/>
      <c r="E300" s="81"/>
      <c r="F300" s="81"/>
      <c r="G300" s="81"/>
      <c r="H300" s="81"/>
    </row>
    <row r="301" spans="1:8" ht="13">
      <c r="A301" s="81"/>
      <c r="B301" s="81"/>
      <c r="C301" s="81"/>
      <c r="D301" s="81"/>
      <c r="E301" s="81"/>
      <c r="F301" s="81"/>
      <c r="G301" s="81"/>
      <c r="H301" s="81"/>
    </row>
    <row r="302" spans="1:8" ht="13">
      <c r="A302" s="81"/>
      <c r="B302" s="81"/>
      <c r="C302" s="81"/>
      <c r="D302" s="81"/>
      <c r="E302" s="81"/>
      <c r="F302" s="81"/>
      <c r="G302" s="81"/>
      <c r="H302" s="81"/>
    </row>
    <row r="303" spans="1:8" ht="13">
      <c r="A303" s="81"/>
      <c r="B303" s="81"/>
      <c r="C303" s="81"/>
      <c r="D303" s="81"/>
      <c r="E303" s="81"/>
      <c r="F303" s="81"/>
      <c r="G303" s="81"/>
      <c r="H303" s="81"/>
    </row>
    <row r="304" spans="1:8" ht="13">
      <c r="A304" s="81"/>
      <c r="B304" s="81"/>
      <c r="C304" s="81"/>
      <c r="D304" s="81"/>
      <c r="E304" s="81"/>
      <c r="F304" s="81"/>
      <c r="G304" s="81"/>
      <c r="H304" s="81"/>
    </row>
    <row r="305" spans="1:8" ht="13">
      <c r="A305" s="81"/>
      <c r="B305" s="81"/>
      <c r="C305" s="81"/>
      <c r="D305" s="81"/>
      <c r="E305" s="81"/>
      <c r="F305" s="81"/>
      <c r="G305" s="81"/>
      <c r="H305" s="81"/>
    </row>
    <row r="306" spans="1:8" ht="13">
      <c r="A306" s="81"/>
      <c r="B306" s="81"/>
      <c r="C306" s="81"/>
      <c r="D306" s="81"/>
      <c r="E306" s="81"/>
      <c r="F306" s="81"/>
      <c r="G306" s="81"/>
      <c r="H306" s="81"/>
    </row>
    <row r="307" spans="1:8" ht="13">
      <c r="A307" s="81"/>
      <c r="B307" s="81"/>
      <c r="C307" s="81"/>
      <c r="D307" s="81"/>
      <c r="E307" s="81"/>
      <c r="F307" s="81"/>
      <c r="G307" s="81"/>
      <c r="H307" s="81"/>
    </row>
    <row r="308" spans="1:8" ht="13">
      <c r="A308" s="81"/>
      <c r="B308" s="81"/>
      <c r="C308" s="81"/>
      <c r="D308" s="81"/>
      <c r="E308" s="81"/>
      <c r="F308" s="81"/>
      <c r="G308" s="81"/>
      <c r="H308" s="81"/>
    </row>
    <row r="309" spans="1:8" ht="13">
      <c r="A309" s="81"/>
      <c r="B309" s="81"/>
      <c r="C309" s="81"/>
      <c r="D309" s="81"/>
      <c r="E309" s="81"/>
      <c r="F309" s="81"/>
      <c r="G309" s="81"/>
      <c r="H309" s="81"/>
    </row>
    <row r="310" spans="1:8" ht="13">
      <c r="A310" s="81"/>
      <c r="B310" s="81"/>
      <c r="C310" s="81"/>
      <c r="D310" s="81"/>
      <c r="E310" s="81"/>
      <c r="F310" s="81"/>
      <c r="G310" s="81"/>
      <c r="H310" s="81"/>
    </row>
    <row r="311" spans="1:8" ht="13">
      <c r="A311" s="81"/>
      <c r="B311" s="81"/>
      <c r="C311" s="81"/>
      <c r="D311" s="81"/>
      <c r="E311" s="81"/>
      <c r="F311" s="81"/>
      <c r="G311" s="81"/>
      <c r="H311" s="81"/>
    </row>
    <row r="312" spans="1:8" ht="13">
      <c r="A312" s="81"/>
      <c r="B312" s="81"/>
      <c r="C312" s="81"/>
      <c r="D312" s="81"/>
      <c r="E312" s="81"/>
      <c r="F312" s="81"/>
      <c r="G312" s="81"/>
      <c r="H312" s="81"/>
    </row>
    <row r="313" spans="1:8" ht="13">
      <c r="A313" s="81"/>
      <c r="B313" s="81"/>
      <c r="C313" s="81"/>
      <c r="D313" s="81"/>
      <c r="E313" s="81"/>
      <c r="F313" s="81"/>
      <c r="G313" s="81"/>
      <c r="H313" s="81"/>
    </row>
    <row r="314" spans="1:8" ht="13">
      <c r="A314" s="81"/>
      <c r="B314" s="81"/>
      <c r="C314" s="81"/>
      <c r="D314" s="81"/>
      <c r="E314" s="81"/>
      <c r="F314" s="81"/>
      <c r="G314" s="81"/>
      <c r="H314" s="81"/>
    </row>
    <row r="315" spans="1:8" ht="13">
      <c r="A315" s="81"/>
      <c r="B315" s="81"/>
      <c r="C315" s="81"/>
      <c r="D315" s="81"/>
      <c r="E315" s="81"/>
      <c r="F315" s="81"/>
      <c r="G315" s="81"/>
      <c r="H315" s="81"/>
    </row>
    <row r="316" spans="1:8" ht="13">
      <c r="A316" s="81"/>
      <c r="B316" s="81"/>
      <c r="C316" s="81"/>
      <c r="D316" s="81"/>
      <c r="E316" s="81"/>
      <c r="F316" s="81"/>
      <c r="G316" s="81"/>
      <c r="H316" s="81"/>
    </row>
    <row r="317" spans="1:8" ht="13">
      <c r="A317" s="81"/>
      <c r="B317" s="81"/>
      <c r="C317" s="81"/>
      <c r="D317" s="81"/>
      <c r="E317" s="81"/>
      <c r="F317" s="81"/>
      <c r="G317" s="81"/>
      <c r="H317" s="81"/>
    </row>
    <row r="318" spans="1:8" ht="13">
      <c r="A318" s="81"/>
      <c r="B318" s="81"/>
      <c r="C318" s="81"/>
      <c r="D318" s="81"/>
      <c r="E318" s="81"/>
      <c r="F318" s="81"/>
      <c r="G318" s="81"/>
      <c r="H318" s="81"/>
    </row>
    <row r="319" spans="1:8" ht="13">
      <c r="A319" s="81"/>
      <c r="B319" s="81"/>
      <c r="C319" s="81"/>
      <c r="D319" s="81"/>
      <c r="E319" s="81"/>
      <c r="F319" s="81"/>
      <c r="G319" s="81"/>
      <c r="H319" s="81"/>
    </row>
    <row r="320" spans="1:8" ht="13">
      <c r="A320" s="81"/>
      <c r="B320" s="81"/>
      <c r="C320" s="81"/>
      <c r="D320" s="81"/>
      <c r="E320" s="81"/>
      <c r="F320" s="81"/>
      <c r="G320" s="81"/>
      <c r="H320" s="81"/>
    </row>
    <row r="321" spans="1:8" ht="13">
      <c r="A321" s="81"/>
      <c r="B321" s="81"/>
      <c r="C321" s="81"/>
      <c r="D321" s="81"/>
      <c r="E321" s="81"/>
      <c r="F321" s="81"/>
      <c r="G321" s="81"/>
      <c r="H321" s="81"/>
    </row>
    <row r="322" spans="1:8" ht="13">
      <c r="A322" s="81"/>
      <c r="B322" s="81"/>
      <c r="C322" s="81"/>
      <c r="D322" s="81"/>
      <c r="E322" s="81"/>
      <c r="F322" s="81"/>
      <c r="G322" s="81"/>
      <c r="H322" s="81"/>
    </row>
    <row r="323" spans="1:8" ht="13">
      <c r="A323" s="81"/>
      <c r="B323" s="81"/>
      <c r="C323" s="81"/>
      <c r="D323" s="81"/>
      <c r="E323" s="81"/>
      <c r="F323" s="81"/>
      <c r="G323" s="81"/>
      <c r="H323" s="81"/>
    </row>
    <row r="324" spans="1:8" ht="13">
      <c r="A324" s="81"/>
      <c r="B324" s="81"/>
      <c r="C324" s="81"/>
      <c r="D324" s="81"/>
      <c r="E324" s="81"/>
      <c r="F324" s="81"/>
      <c r="G324" s="81"/>
      <c r="H324" s="81"/>
    </row>
    <row r="325" spans="1:8" ht="13">
      <c r="A325" s="81"/>
      <c r="B325" s="81"/>
      <c r="C325" s="81"/>
      <c r="D325" s="81"/>
      <c r="E325" s="81"/>
      <c r="F325" s="81"/>
      <c r="G325" s="81"/>
      <c r="H325" s="81"/>
    </row>
    <row r="326" spans="1:8" ht="13">
      <c r="A326" s="81"/>
      <c r="B326" s="81"/>
      <c r="C326" s="81"/>
      <c r="D326" s="81"/>
      <c r="E326" s="81"/>
      <c r="F326" s="81"/>
      <c r="G326" s="81"/>
      <c r="H326" s="81"/>
    </row>
    <row r="327" spans="1:8" ht="13">
      <c r="A327" s="81"/>
      <c r="B327" s="81"/>
      <c r="C327" s="81"/>
      <c r="D327" s="81"/>
      <c r="E327" s="81"/>
      <c r="F327" s="81"/>
      <c r="G327" s="81"/>
      <c r="H327" s="81"/>
    </row>
    <row r="328" spans="1:8" ht="13">
      <c r="A328" s="81"/>
      <c r="B328" s="81"/>
      <c r="C328" s="81"/>
      <c r="D328" s="81"/>
      <c r="E328" s="81"/>
      <c r="F328" s="81"/>
      <c r="G328" s="81"/>
      <c r="H328" s="81"/>
    </row>
    <row r="329" spans="1:8" ht="13">
      <c r="A329" s="81"/>
      <c r="B329" s="81"/>
      <c r="C329" s="81"/>
      <c r="D329" s="81"/>
      <c r="E329" s="81"/>
      <c r="F329" s="81"/>
      <c r="G329" s="81"/>
      <c r="H329" s="81"/>
    </row>
    <row r="330" spans="1:8" ht="13">
      <c r="A330" s="81"/>
      <c r="B330" s="81"/>
      <c r="C330" s="81"/>
      <c r="D330" s="81"/>
      <c r="E330" s="81"/>
      <c r="F330" s="81"/>
      <c r="G330" s="81"/>
      <c r="H330" s="81"/>
    </row>
    <row r="331" spans="1:8" ht="13">
      <c r="A331" s="81"/>
      <c r="B331" s="81"/>
      <c r="C331" s="81"/>
      <c r="D331" s="81"/>
      <c r="E331" s="81"/>
      <c r="F331" s="81"/>
      <c r="G331" s="81"/>
      <c r="H331" s="81"/>
    </row>
    <row r="332" spans="1:8" ht="13">
      <c r="A332" s="81"/>
      <c r="B332" s="81"/>
      <c r="C332" s="81"/>
      <c r="D332" s="81"/>
      <c r="E332" s="81"/>
      <c r="F332" s="81"/>
      <c r="G332" s="81"/>
      <c r="H332" s="81"/>
    </row>
    <row r="333" spans="1:8" ht="13">
      <c r="A333" s="81"/>
      <c r="B333" s="81"/>
      <c r="C333" s="81"/>
      <c r="D333" s="81"/>
      <c r="E333" s="81"/>
      <c r="F333" s="81"/>
      <c r="G333" s="81"/>
      <c r="H333" s="81"/>
    </row>
    <row r="334" spans="1:8" ht="13">
      <c r="A334" s="81"/>
      <c r="B334" s="81"/>
      <c r="C334" s="81"/>
      <c r="D334" s="81"/>
      <c r="E334" s="81"/>
      <c r="F334" s="81"/>
      <c r="G334" s="81"/>
      <c r="H334" s="81"/>
    </row>
    <row r="335" spans="1:8" ht="13">
      <c r="A335" s="81"/>
      <c r="B335" s="81"/>
      <c r="C335" s="81"/>
      <c r="D335" s="81"/>
      <c r="E335" s="81"/>
      <c r="F335" s="81"/>
      <c r="G335" s="81"/>
      <c r="H335" s="81"/>
    </row>
    <row r="336" spans="1:8" ht="13">
      <c r="A336" s="81"/>
      <c r="B336" s="81"/>
      <c r="C336" s="81"/>
      <c r="D336" s="81"/>
      <c r="E336" s="81"/>
      <c r="F336" s="81"/>
      <c r="G336" s="81"/>
      <c r="H336" s="81"/>
    </row>
    <row r="337" spans="1:8" ht="13">
      <c r="A337" s="81"/>
      <c r="B337" s="81"/>
      <c r="C337" s="81"/>
      <c r="D337" s="81"/>
      <c r="E337" s="81"/>
      <c r="F337" s="81"/>
      <c r="G337" s="81"/>
      <c r="H337" s="81"/>
    </row>
    <row r="338" spans="1:8" ht="13">
      <c r="A338" s="81"/>
      <c r="B338" s="81"/>
      <c r="C338" s="81"/>
      <c r="D338" s="81"/>
      <c r="E338" s="81"/>
      <c r="F338" s="81"/>
      <c r="G338" s="81"/>
      <c r="H338" s="81"/>
    </row>
    <row r="339" spans="1:8" ht="13">
      <c r="A339" s="81"/>
      <c r="B339" s="81"/>
      <c r="C339" s="81"/>
      <c r="D339" s="81"/>
      <c r="E339" s="81"/>
      <c r="F339" s="81"/>
      <c r="G339" s="81"/>
      <c r="H339" s="81"/>
    </row>
    <row r="340" spans="1:8" ht="13">
      <c r="A340" s="81"/>
      <c r="B340" s="81"/>
      <c r="C340" s="81"/>
      <c r="D340" s="81"/>
      <c r="E340" s="81"/>
      <c r="F340" s="81"/>
      <c r="G340" s="81"/>
      <c r="H340" s="81"/>
    </row>
    <row r="341" spans="1:8" ht="13">
      <c r="A341" s="81"/>
      <c r="B341" s="81"/>
      <c r="C341" s="81"/>
      <c r="D341" s="81"/>
      <c r="E341" s="81"/>
      <c r="F341" s="81"/>
      <c r="G341" s="81"/>
      <c r="H341" s="81"/>
    </row>
    <row r="342" spans="1:8" ht="13">
      <c r="A342" s="81"/>
      <c r="B342" s="81"/>
      <c r="C342" s="81"/>
      <c r="D342" s="81"/>
      <c r="E342" s="81"/>
      <c r="F342" s="81"/>
      <c r="G342" s="81"/>
      <c r="H342" s="81"/>
    </row>
    <row r="343" spans="1:8" ht="13">
      <c r="A343" s="81"/>
      <c r="B343" s="81"/>
      <c r="C343" s="81"/>
      <c r="D343" s="81"/>
      <c r="E343" s="81"/>
      <c r="F343" s="81"/>
      <c r="G343" s="81"/>
      <c r="H343" s="81"/>
    </row>
    <row r="344" spans="1:8" ht="13">
      <c r="A344" s="81"/>
      <c r="B344" s="81"/>
      <c r="C344" s="81"/>
      <c r="D344" s="81"/>
      <c r="E344" s="81"/>
      <c r="F344" s="81"/>
      <c r="G344" s="81"/>
      <c r="H344" s="81"/>
    </row>
    <row r="345" spans="1:8" ht="13">
      <c r="A345" s="81"/>
      <c r="B345" s="81"/>
      <c r="C345" s="81"/>
      <c r="D345" s="81"/>
      <c r="E345" s="81"/>
      <c r="F345" s="81"/>
      <c r="G345" s="81"/>
      <c r="H345" s="81"/>
    </row>
    <row r="346" spans="1:8" ht="13">
      <c r="A346" s="81"/>
      <c r="B346" s="81"/>
      <c r="C346" s="81"/>
      <c r="D346" s="81"/>
      <c r="E346" s="81"/>
      <c r="F346" s="81"/>
      <c r="G346" s="81"/>
      <c r="H346" s="81"/>
    </row>
    <row r="347" spans="1:8" ht="13">
      <c r="A347" s="81"/>
      <c r="B347" s="81"/>
      <c r="C347" s="81"/>
      <c r="D347" s="81"/>
      <c r="E347" s="81"/>
      <c r="F347" s="81"/>
      <c r="G347" s="81"/>
      <c r="H347" s="81"/>
    </row>
    <row r="348" spans="1:8" ht="13">
      <c r="A348" s="81"/>
      <c r="B348" s="81"/>
      <c r="C348" s="81"/>
      <c r="D348" s="81"/>
      <c r="E348" s="81"/>
      <c r="F348" s="81"/>
      <c r="G348" s="81"/>
      <c r="H348" s="81"/>
    </row>
    <row r="349" spans="1:8" ht="13">
      <c r="A349" s="81"/>
      <c r="B349" s="81"/>
      <c r="C349" s="81"/>
      <c r="D349" s="81"/>
      <c r="E349" s="81"/>
      <c r="F349" s="81"/>
      <c r="G349" s="81"/>
      <c r="H349" s="81"/>
    </row>
    <row r="350" spans="1:8" ht="13">
      <c r="A350" s="81"/>
      <c r="B350" s="81"/>
      <c r="C350" s="81"/>
      <c r="D350" s="81"/>
      <c r="E350" s="81"/>
      <c r="F350" s="81"/>
      <c r="G350" s="81"/>
      <c r="H350" s="81"/>
    </row>
    <row r="351" spans="1:8" ht="13">
      <c r="A351" s="81"/>
      <c r="B351" s="81"/>
      <c r="C351" s="81"/>
      <c r="D351" s="81"/>
      <c r="E351" s="81"/>
      <c r="F351" s="81"/>
      <c r="G351" s="81"/>
      <c r="H351" s="81"/>
    </row>
    <row r="352" spans="1:8" ht="13">
      <c r="A352" s="81"/>
      <c r="B352" s="81"/>
      <c r="C352" s="81"/>
      <c r="D352" s="81"/>
      <c r="E352" s="81"/>
      <c r="F352" s="81"/>
      <c r="G352" s="81"/>
      <c r="H352" s="81"/>
    </row>
    <row r="353" spans="1:8" ht="13">
      <c r="A353" s="81"/>
      <c r="B353" s="81"/>
      <c r="C353" s="81"/>
      <c r="D353" s="81"/>
      <c r="E353" s="81"/>
      <c r="F353" s="81"/>
      <c r="G353" s="81"/>
      <c r="H353" s="81"/>
    </row>
    <row r="354" spans="1:8" ht="13">
      <c r="A354" s="81"/>
      <c r="B354" s="81"/>
      <c r="C354" s="81"/>
      <c r="D354" s="81"/>
      <c r="E354" s="81"/>
      <c r="F354" s="81"/>
      <c r="G354" s="81"/>
      <c r="H354" s="81"/>
    </row>
    <row r="355" spans="1:8" ht="13">
      <c r="A355" s="81"/>
      <c r="B355" s="81"/>
      <c r="C355" s="81"/>
      <c r="D355" s="81"/>
      <c r="E355" s="81"/>
      <c r="F355" s="81"/>
      <c r="G355" s="81"/>
      <c r="H355" s="81"/>
    </row>
    <row r="356" spans="1:8" ht="13">
      <c r="A356" s="81"/>
      <c r="B356" s="81"/>
      <c r="C356" s="81"/>
      <c r="D356" s="81"/>
      <c r="E356" s="81"/>
      <c r="F356" s="81"/>
      <c r="G356" s="81"/>
      <c r="H356" s="81"/>
    </row>
    <row r="357" spans="1:8" ht="13">
      <c r="A357" s="81"/>
      <c r="B357" s="81"/>
      <c r="C357" s="81"/>
      <c r="D357" s="81"/>
      <c r="E357" s="81"/>
      <c r="F357" s="81"/>
      <c r="G357" s="81"/>
      <c r="H357" s="81"/>
    </row>
    <row r="358" spans="1:8" ht="13">
      <c r="A358" s="81"/>
      <c r="B358" s="81"/>
      <c r="C358" s="81"/>
      <c r="D358" s="81"/>
      <c r="E358" s="81"/>
      <c r="F358" s="81"/>
      <c r="G358" s="81"/>
      <c r="H358" s="81"/>
    </row>
    <row r="359" spans="1:8" ht="13">
      <c r="A359" s="81"/>
      <c r="B359" s="81"/>
      <c r="C359" s="81"/>
      <c r="D359" s="81"/>
      <c r="E359" s="81"/>
      <c r="F359" s="81"/>
      <c r="G359" s="81"/>
      <c r="H359" s="81"/>
    </row>
    <row r="360" spans="1:8" ht="13">
      <c r="A360" s="81"/>
      <c r="B360" s="81"/>
      <c r="C360" s="81"/>
      <c r="D360" s="81"/>
      <c r="E360" s="81"/>
      <c r="F360" s="81"/>
      <c r="G360" s="81"/>
      <c r="H360" s="81"/>
    </row>
    <row r="361" spans="1:8" ht="13">
      <c r="A361" s="81"/>
      <c r="B361" s="81"/>
      <c r="C361" s="81"/>
      <c r="D361" s="81"/>
      <c r="E361" s="81"/>
      <c r="F361" s="81"/>
      <c r="G361" s="81"/>
      <c r="H361" s="81"/>
    </row>
    <row r="362" spans="1:8" ht="13">
      <c r="A362" s="81"/>
      <c r="B362" s="81"/>
      <c r="C362" s="81"/>
      <c r="D362" s="81"/>
      <c r="E362" s="81"/>
      <c r="F362" s="81"/>
      <c r="G362" s="81"/>
      <c r="H362" s="81"/>
    </row>
    <row r="363" spans="1:8" ht="13">
      <c r="A363" s="81"/>
      <c r="B363" s="81"/>
      <c r="C363" s="81"/>
      <c r="D363" s="81"/>
      <c r="E363" s="81"/>
      <c r="F363" s="81"/>
      <c r="G363" s="81"/>
      <c r="H363" s="81"/>
    </row>
    <row r="364" spans="1:8" ht="13">
      <c r="A364" s="81"/>
      <c r="B364" s="81"/>
      <c r="C364" s="81"/>
      <c r="D364" s="81"/>
      <c r="E364" s="81"/>
      <c r="F364" s="81"/>
      <c r="G364" s="81"/>
      <c r="H364" s="81"/>
    </row>
    <row r="365" spans="1:8" ht="13">
      <c r="A365" s="81"/>
      <c r="B365" s="81"/>
      <c r="C365" s="81"/>
      <c r="D365" s="81"/>
      <c r="E365" s="81"/>
      <c r="F365" s="81"/>
      <c r="G365" s="81"/>
      <c r="H365" s="81"/>
    </row>
    <row r="366" spans="1:8" ht="13">
      <c r="A366" s="81"/>
      <c r="B366" s="81"/>
      <c r="C366" s="81"/>
      <c r="D366" s="81"/>
      <c r="E366" s="81"/>
      <c r="F366" s="81"/>
      <c r="G366" s="81"/>
      <c r="H366" s="81"/>
    </row>
    <row r="367" spans="1:8" ht="13">
      <c r="A367" s="81"/>
      <c r="B367" s="81"/>
      <c r="C367" s="81"/>
      <c r="D367" s="81"/>
      <c r="E367" s="81"/>
      <c r="F367" s="81"/>
      <c r="G367" s="81"/>
      <c r="H367" s="81"/>
    </row>
    <row r="368" spans="1:8" ht="13">
      <c r="A368" s="81"/>
      <c r="B368" s="81"/>
      <c r="C368" s="81"/>
      <c r="D368" s="81"/>
      <c r="E368" s="81"/>
      <c r="F368" s="81"/>
      <c r="G368" s="81"/>
      <c r="H368" s="81"/>
    </row>
    <row r="369" spans="1:8" ht="13">
      <c r="A369" s="81"/>
      <c r="B369" s="81"/>
      <c r="C369" s="81"/>
      <c r="D369" s="81"/>
      <c r="E369" s="81"/>
      <c r="F369" s="81"/>
      <c r="G369" s="81"/>
      <c r="H369" s="81"/>
    </row>
    <row r="370" spans="1:8" ht="13">
      <c r="A370" s="81"/>
      <c r="B370" s="81"/>
      <c r="C370" s="81"/>
      <c r="D370" s="81"/>
      <c r="E370" s="81"/>
      <c r="F370" s="81"/>
      <c r="G370" s="81"/>
      <c r="H370" s="81"/>
    </row>
    <row r="371" spans="1:8" ht="13">
      <c r="A371" s="81"/>
      <c r="B371" s="81"/>
      <c r="C371" s="81"/>
      <c r="D371" s="81"/>
      <c r="E371" s="81"/>
      <c r="F371" s="81"/>
      <c r="G371" s="81"/>
      <c r="H371" s="81"/>
    </row>
    <row r="372" spans="1:8" ht="13">
      <c r="A372" s="81"/>
      <c r="B372" s="81"/>
      <c r="C372" s="81"/>
      <c r="D372" s="81"/>
      <c r="E372" s="81"/>
      <c r="F372" s="81"/>
      <c r="G372" s="81"/>
      <c r="H372" s="81"/>
    </row>
    <row r="373" spans="1:8" ht="13">
      <c r="A373" s="81"/>
      <c r="B373" s="81"/>
      <c r="C373" s="81"/>
      <c r="D373" s="81"/>
      <c r="E373" s="81"/>
      <c r="F373" s="81"/>
      <c r="G373" s="81"/>
      <c r="H373" s="81"/>
    </row>
    <row r="374" spans="1:8" ht="13">
      <c r="A374" s="81"/>
      <c r="B374" s="81"/>
      <c r="C374" s="81"/>
      <c r="D374" s="81"/>
      <c r="E374" s="81"/>
      <c r="F374" s="81"/>
      <c r="G374" s="81"/>
      <c r="H374" s="81"/>
    </row>
    <row r="375" spans="1:8" ht="13">
      <c r="A375" s="81"/>
      <c r="B375" s="81"/>
      <c r="C375" s="81"/>
      <c r="D375" s="81"/>
      <c r="E375" s="81"/>
      <c r="F375" s="81"/>
      <c r="G375" s="81"/>
      <c r="H375" s="81"/>
    </row>
    <row r="376" spans="1:8" ht="13">
      <c r="A376" s="81"/>
      <c r="B376" s="81"/>
      <c r="C376" s="81"/>
      <c r="D376" s="81"/>
      <c r="E376" s="81"/>
      <c r="F376" s="81"/>
      <c r="G376" s="81"/>
      <c r="H376" s="81"/>
    </row>
    <row r="377" spans="1:8" ht="13">
      <c r="A377" s="81"/>
      <c r="B377" s="81"/>
      <c r="C377" s="81"/>
      <c r="D377" s="81"/>
      <c r="E377" s="81"/>
      <c r="F377" s="81"/>
      <c r="G377" s="81"/>
      <c r="H377" s="81"/>
    </row>
    <row r="378" spans="1:8" ht="13">
      <c r="A378" s="81"/>
      <c r="B378" s="81"/>
      <c r="C378" s="81"/>
      <c r="D378" s="81"/>
      <c r="E378" s="81"/>
      <c r="F378" s="81"/>
      <c r="G378" s="81"/>
      <c r="H378" s="81"/>
    </row>
    <row r="379" spans="1:8" ht="13">
      <c r="A379" s="81"/>
      <c r="B379" s="81"/>
      <c r="C379" s="81"/>
      <c r="D379" s="81"/>
      <c r="E379" s="81"/>
      <c r="F379" s="81"/>
      <c r="G379" s="81"/>
      <c r="H379" s="81"/>
    </row>
    <row r="380" spans="1:8" ht="13">
      <c r="A380" s="81"/>
      <c r="B380" s="81"/>
      <c r="C380" s="81"/>
      <c r="D380" s="81"/>
      <c r="E380" s="81"/>
      <c r="F380" s="81"/>
      <c r="G380" s="81"/>
      <c r="H380" s="81"/>
    </row>
    <row r="381" spans="1:8" ht="13">
      <c r="A381" s="81"/>
      <c r="B381" s="81"/>
      <c r="C381" s="81"/>
      <c r="D381" s="81"/>
      <c r="E381" s="81"/>
      <c r="F381" s="81"/>
      <c r="G381" s="81"/>
      <c r="H381" s="81"/>
    </row>
    <row r="382" spans="1:8" ht="13">
      <c r="A382" s="81"/>
      <c r="B382" s="81"/>
      <c r="C382" s="81"/>
      <c r="D382" s="81"/>
      <c r="E382" s="81"/>
      <c r="F382" s="81"/>
      <c r="G382" s="81"/>
      <c r="H382" s="81"/>
    </row>
    <row r="383" spans="1:8" ht="13">
      <c r="A383" s="81"/>
      <c r="B383" s="81"/>
      <c r="C383" s="81"/>
      <c r="D383" s="81"/>
      <c r="E383" s="81"/>
      <c r="F383" s="81"/>
      <c r="G383" s="81"/>
      <c r="H383" s="81"/>
    </row>
    <row r="384" spans="1:8" ht="13">
      <c r="A384" s="81"/>
      <c r="B384" s="81"/>
      <c r="C384" s="81"/>
      <c r="D384" s="81"/>
      <c r="E384" s="81"/>
      <c r="F384" s="81"/>
      <c r="G384" s="81"/>
      <c r="H384" s="81"/>
    </row>
    <row r="385" spans="1:8" ht="13">
      <c r="A385" s="81"/>
      <c r="B385" s="81"/>
      <c r="C385" s="81"/>
      <c r="D385" s="81"/>
      <c r="E385" s="81"/>
      <c r="F385" s="81"/>
      <c r="G385" s="81"/>
      <c r="H385" s="81"/>
    </row>
    <row r="386" spans="1:8" ht="13">
      <c r="A386" s="81"/>
      <c r="B386" s="81"/>
      <c r="C386" s="81"/>
      <c r="D386" s="81"/>
      <c r="E386" s="81"/>
      <c r="F386" s="81"/>
      <c r="G386" s="81"/>
      <c r="H386" s="81"/>
    </row>
    <row r="387" spans="1:8" ht="13">
      <c r="A387" s="81"/>
      <c r="B387" s="81"/>
      <c r="C387" s="81"/>
      <c r="D387" s="81"/>
      <c r="E387" s="81"/>
      <c r="F387" s="81"/>
      <c r="G387" s="81"/>
      <c r="H387" s="81"/>
    </row>
    <row r="388" spans="1:8" ht="13">
      <c r="A388" s="81"/>
      <c r="B388" s="81"/>
      <c r="C388" s="81"/>
      <c r="D388" s="81"/>
      <c r="E388" s="81"/>
      <c r="F388" s="81"/>
      <c r="G388" s="81"/>
      <c r="H388" s="81"/>
    </row>
    <row r="389" spans="1:8" ht="13">
      <c r="A389" s="81"/>
      <c r="B389" s="81"/>
      <c r="C389" s="81"/>
      <c r="D389" s="81"/>
      <c r="E389" s="81"/>
      <c r="F389" s="81"/>
      <c r="G389" s="81"/>
      <c r="H389" s="81"/>
    </row>
    <row r="390" spans="1:8" ht="13">
      <c r="A390" s="81"/>
      <c r="B390" s="81"/>
      <c r="C390" s="81"/>
      <c r="D390" s="81"/>
      <c r="E390" s="81"/>
      <c r="F390" s="81"/>
      <c r="G390" s="81"/>
      <c r="H390" s="81"/>
    </row>
    <row r="391" spans="1:8" ht="13">
      <c r="A391" s="81"/>
      <c r="B391" s="81"/>
      <c r="C391" s="81"/>
      <c r="D391" s="81"/>
      <c r="E391" s="81"/>
      <c r="F391" s="81"/>
      <c r="G391" s="81"/>
      <c r="H391" s="81"/>
    </row>
    <row r="392" spans="1:8" ht="13">
      <c r="A392" s="81"/>
      <c r="B392" s="81"/>
      <c r="C392" s="81"/>
      <c r="D392" s="81"/>
      <c r="E392" s="81"/>
      <c r="F392" s="81"/>
      <c r="G392" s="81"/>
      <c r="H392" s="81"/>
    </row>
    <row r="393" spans="1:8" ht="13">
      <c r="A393" s="81"/>
      <c r="B393" s="81"/>
      <c r="C393" s="81"/>
      <c r="D393" s="81"/>
      <c r="E393" s="81"/>
      <c r="F393" s="81"/>
      <c r="G393" s="81"/>
      <c r="H393" s="81"/>
    </row>
    <row r="394" spans="1:8" ht="13">
      <c r="A394" s="81"/>
      <c r="B394" s="81"/>
      <c r="C394" s="81"/>
      <c r="D394" s="81"/>
      <c r="E394" s="81"/>
      <c r="F394" s="81"/>
      <c r="G394" s="81"/>
      <c r="H394" s="81"/>
    </row>
    <row r="395" spans="1:8" ht="13">
      <c r="A395" s="81"/>
      <c r="B395" s="81"/>
      <c r="C395" s="81"/>
      <c r="D395" s="81"/>
      <c r="E395" s="81"/>
      <c r="F395" s="81"/>
      <c r="G395" s="81"/>
      <c r="H395" s="81"/>
    </row>
    <row r="396" spans="1:8" ht="13">
      <c r="A396" s="81"/>
      <c r="B396" s="81"/>
      <c r="C396" s="81"/>
      <c r="D396" s="81"/>
      <c r="E396" s="81"/>
      <c r="F396" s="81"/>
      <c r="G396" s="81"/>
      <c r="H396" s="81"/>
    </row>
    <row r="397" spans="1:8" ht="13">
      <c r="A397" s="81"/>
      <c r="B397" s="81"/>
      <c r="C397" s="81"/>
      <c r="D397" s="81"/>
      <c r="E397" s="81"/>
      <c r="F397" s="81"/>
      <c r="G397" s="81"/>
      <c r="H397" s="81"/>
    </row>
    <row r="398" spans="1:8" ht="13">
      <c r="A398" s="81"/>
      <c r="B398" s="81"/>
      <c r="C398" s="81"/>
      <c r="D398" s="81"/>
      <c r="E398" s="81"/>
      <c r="F398" s="81"/>
      <c r="G398" s="81"/>
      <c r="H398" s="81"/>
    </row>
    <row r="399" spans="1:8" ht="13">
      <c r="A399" s="81"/>
      <c r="B399" s="81"/>
      <c r="C399" s="81"/>
      <c r="D399" s="81"/>
      <c r="E399" s="81"/>
      <c r="F399" s="81"/>
      <c r="G399" s="81"/>
      <c r="H399" s="81"/>
    </row>
    <row r="400" spans="1:8" ht="13">
      <c r="A400" s="81"/>
      <c r="B400" s="81"/>
      <c r="C400" s="81"/>
      <c r="D400" s="81"/>
      <c r="E400" s="81"/>
      <c r="F400" s="81"/>
      <c r="G400" s="81"/>
      <c r="H400" s="81"/>
    </row>
    <row r="401" spans="1:8" ht="13">
      <c r="A401" s="81"/>
      <c r="B401" s="81"/>
      <c r="C401" s="81"/>
      <c r="D401" s="81"/>
      <c r="E401" s="81"/>
      <c r="F401" s="81"/>
      <c r="G401" s="81"/>
      <c r="H401" s="81"/>
    </row>
    <row r="402" spans="1:8" ht="13">
      <c r="A402" s="81"/>
      <c r="B402" s="81"/>
      <c r="C402" s="81"/>
      <c r="D402" s="81"/>
      <c r="E402" s="81"/>
      <c r="F402" s="81"/>
      <c r="G402" s="81"/>
      <c r="H402" s="81"/>
    </row>
    <row r="403" spans="1:8" ht="13">
      <c r="A403" s="81"/>
      <c r="B403" s="81"/>
      <c r="C403" s="81"/>
      <c r="D403" s="81"/>
      <c r="E403" s="81"/>
      <c r="F403" s="81"/>
      <c r="G403" s="81"/>
      <c r="H403" s="81"/>
    </row>
    <row r="404" spans="1:8" ht="13">
      <c r="A404" s="81"/>
      <c r="B404" s="81"/>
      <c r="C404" s="81"/>
      <c r="D404" s="81"/>
      <c r="E404" s="81"/>
      <c r="F404" s="81"/>
      <c r="G404" s="81"/>
      <c r="H404" s="81"/>
    </row>
    <row r="405" spans="1:8" ht="13">
      <c r="A405" s="81"/>
      <c r="B405" s="81"/>
      <c r="C405" s="81"/>
      <c r="D405" s="81"/>
      <c r="E405" s="81"/>
      <c r="F405" s="81"/>
      <c r="G405" s="81"/>
      <c r="H405" s="81"/>
    </row>
    <row r="406" spans="1:8" ht="13">
      <c r="A406" s="81"/>
      <c r="B406" s="81"/>
      <c r="C406" s="81"/>
      <c r="D406" s="81"/>
      <c r="E406" s="81"/>
      <c r="F406" s="81"/>
      <c r="G406" s="81"/>
      <c r="H406" s="81"/>
    </row>
    <row r="407" spans="1:8" ht="13">
      <c r="A407" s="81"/>
      <c r="B407" s="81"/>
      <c r="C407" s="81"/>
      <c r="D407" s="81"/>
      <c r="E407" s="81"/>
      <c r="F407" s="81"/>
      <c r="G407" s="81"/>
      <c r="H407" s="81"/>
    </row>
    <row r="408" spans="1:8" ht="13">
      <c r="A408" s="81"/>
      <c r="B408" s="81"/>
      <c r="C408" s="81"/>
      <c r="D408" s="81"/>
      <c r="E408" s="81"/>
      <c r="F408" s="81"/>
      <c r="G408" s="81"/>
      <c r="H408" s="81"/>
    </row>
    <row r="409" spans="1:8" ht="13">
      <c r="A409" s="81"/>
      <c r="B409" s="81"/>
      <c r="C409" s="81"/>
      <c r="D409" s="81"/>
      <c r="E409" s="81"/>
      <c r="F409" s="81"/>
      <c r="G409" s="81"/>
      <c r="H409" s="81"/>
    </row>
    <row r="410" spans="1:8" ht="13">
      <c r="A410" s="81"/>
      <c r="B410" s="81"/>
      <c r="C410" s="81"/>
      <c r="D410" s="81"/>
      <c r="E410" s="81"/>
      <c r="F410" s="81"/>
      <c r="G410" s="81"/>
      <c r="H410" s="81"/>
    </row>
    <row r="411" spans="1:8" ht="13">
      <c r="A411" s="81"/>
      <c r="B411" s="81"/>
      <c r="C411" s="81"/>
      <c r="D411" s="81"/>
      <c r="E411" s="81"/>
      <c r="F411" s="81"/>
      <c r="G411" s="81"/>
      <c r="H411" s="81"/>
    </row>
    <row r="412" spans="1:8" ht="13">
      <c r="A412" s="81"/>
      <c r="B412" s="81"/>
      <c r="C412" s="81"/>
      <c r="D412" s="81"/>
      <c r="E412" s="81"/>
      <c r="F412" s="81"/>
      <c r="G412" s="81"/>
      <c r="H412" s="81"/>
    </row>
    <row r="413" spans="1:8" ht="13">
      <c r="A413" s="81"/>
      <c r="B413" s="81"/>
      <c r="C413" s="81"/>
      <c r="D413" s="81"/>
      <c r="E413" s="81"/>
      <c r="F413" s="81"/>
      <c r="G413" s="81"/>
      <c r="H413" s="81"/>
    </row>
    <row r="414" spans="1:8" ht="13">
      <c r="A414" s="81"/>
      <c r="B414" s="81"/>
      <c r="C414" s="81"/>
      <c r="D414" s="81"/>
      <c r="E414" s="81"/>
      <c r="F414" s="81"/>
      <c r="G414" s="81"/>
      <c r="H414" s="81"/>
    </row>
    <row r="415" spans="1:8" ht="13">
      <c r="A415" s="81"/>
      <c r="B415" s="81"/>
      <c r="C415" s="81"/>
      <c r="D415" s="81"/>
      <c r="E415" s="81"/>
      <c r="F415" s="81"/>
      <c r="G415" s="81"/>
      <c r="H415" s="81"/>
    </row>
    <row r="416" spans="1:8" ht="13">
      <c r="A416" s="81"/>
      <c r="B416" s="81"/>
      <c r="C416" s="81"/>
      <c r="D416" s="81"/>
      <c r="E416" s="81"/>
      <c r="F416" s="81"/>
      <c r="G416" s="81"/>
      <c r="H416" s="81"/>
    </row>
    <row r="417" spans="1:8" ht="13">
      <c r="A417" s="81"/>
      <c r="B417" s="81"/>
      <c r="C417" s="81"/>
      <c r="D417" s="81"/>
      <c r="E417" s="81"/>
      <c r="F417" s="81"/>
      <c r="G417" s="81"/>
      <c r="H417" s="81"/>
    </row>
    <row r="418" spans="1:8" ht="13">
      <c r="A418" s="81"/>
      <c r="B418" s="81"/>
      <c r="C418" s="81"/>
      <c r="D418" s="81"/>
      <c r="E418" s="81"/>
      <c r="F418" s="81"/>
      <c r="G418" s="81"/>
      <c r="H418" s="81"/>
    </row>
    <row r="419" spans="1:8" ht="13">
      <c r="A419" s="81"/>
      <c r="B419" s="81"/>
      <c r="C419" s="81"/>
      <c r="D419" s="81"/>
      <c r="E419" s="81"/>
      <c r="F419" s="81"/>
      <c r="G419" s="81"/>
      <c r="H419" s="81"/>
    </row>
    <row r="420" spans="1:8" ht="13">
      <c r="A420" s="81"/>
      <c r="B420" s="81"/>
      <c r="C420" s="81"/>
      <c r="D420" s="81"/>
      <c r="E420" s="81"/>
      <c r="F420" s="81"/>
      <c r="G420" s="81"/>
      <c r="H420" s="81"/>
    </row>
    <row r="421" spans="1:8" ht="13">
      <c r="A421" s="81"/>
      <c r="B421" s="81"/>
      <c r="C421" s="81"/>
      <c r="D421" s="81"/>
      <c r="E421" s="81"/>
      <c r="F421" s="81"/>
      <c r="G421" s="81"/>
      <c r="H421" s="81"/>
    </row>
    <row r="422" spans="1:8" ht="13">
      <c r="A422" s="81"/>
      <c r="B422" s="81"/>
      <c r="C422" s="81"/>
      <c r="D422" s="81"/>
      <c r="E422" s="81"/>
      <c r="F422" s="81"/>
      <c r="G422" s="81"/>
      <c r="H422" s="81"/>
    </row>
    <row r="423" spans="1:8" ht="13">
      <c r="A423" s="81"/>
      <c r="B423" s="81"/>
      <c r="C423" s="81"/>
      <c r="D423" s="81"/>
      <c r="E423" s="81"/>
      <c r="F423" s="81"/>
      <c r="G423" s="81"/>
      <c r="H423" s="81"/>
    </row>
    <row r="424" spans="1:8" ht="13">
      <c r="A424" s="81"/>
      <c r="B424" s="81"/>
      <c r="C424" s="81"/>
      <c r="D424" s="81"/>
      <c r="E424" s="81"/>
      <c r="F424" s="81"/>
      <c r="G424" s="81"/>
      <c r="H424" s="81"/>
    </row>
    <row r="425" spans="1:8" ht="13">
      <c r="A425" s="81"/>
      <c r="B425" s="81"/>
      <c r="C425" s="81"/>
      <c r="D425" s="81"/>
      <c r="E425" s="81"/>
      <c r="F425" s="81"/>
      <c r="G425" s="81"/>
      <c r="H425" s="81"/>
    </row>
    <row r="426" spans="1:8" ht="13">
      <c r="A426" s="81"/>
      <c r="B426" s="81"/>
      <c r="C426" s="81"/>
      <c r="D426" s="81"/>
      <c r="E426" s="81"/>
      <c r="F426" s="81"/>
      <c r="G426" s="81"/>
      <c r="H426" s="81"/>
    </row>
    <row r="427" spans="1:8" ht="13">
      <c r="A427" s="81"/>
      <c r="B427" s="81"/>
      <c r="C427" s="81"/>
      <c r="D427" s="81"/>
      <c r="E427" s="81"/>
      <c r="F427" s="81"/>
      <c r="G427" s="81"/>
      <c r="H427" s="81"/>
    </row>
    <row r="428" spans="1:8" ht="13">
      <c r="A428" s="81"/>
      <c r="B428" s="81"/>
      <c r="C428" s="81"/>
      <c r="D428" s="81"/>
      <c r="E428" s="81"/>
      <c r="F428" s="81"/>
      <c r="G428" s="81"/>
      <c r="H428" s="81"/>
    </row>
    <row r="429" spans="1:8" ht="13">
      <c r="A429" s="81"/>
      <c r="B429" s="81"/>
      <c r="C429" s="81"/>
      <c r="D429" s="81"/>
      <c r="E429" s="81"/>
      <c r="F429" s="81"/>
      <c r="G429" s="81"/>
      <c r="H429" s="81"/>
    </row>
    <row r="430" spans="1:8" ht="13">
      <c r="A430" s="81"/>
      <c r="B430" s="81"/>
      <c r="C430" s="81"/>
      <c r="D430" s="81"/>
      <c r="E430" s="81"/>
      <c r="F430" s="81"/>
      <c r="G430" s="81"/>
      <c r="H430" s="81"/>
    </row>
    <row r="431" spans="1:8" ht="13">
      <c r="A431" s="81"/>
      <c r="B431" s="81"/>
      <c r="C431" s="81"/>
      <c r="D431" s="81"/>
      <c r="E431" s="81"/>
      <c r="F431" s="81"/>
      <c r="G431" s="81"/>
      <c r="H431" s="81"/>
    </row>
    <row r="432" spans="1:8" ht="13">
      <c r="A432" s="81"/>
      <c r="B432" s="81"/>
      <c r="C432" s="81"/>
      <c r="D432" s="81"/>
      <c r="E432" s="81"/>
      <c r="F432" s="81"/>
      <c r="G432" s="81"/>
      <c r="H432" s="81"/>
    </row>
    <row r="433" spans="1:8" ht="13">
      <c r="A433" s="81"/>
      <c r="B433" s="81"/>
      <c r="C433" s="81"/>
      <c r="D433" s="81"/>
      <c r="E433" s="81"/>
      <c r="F433" s="81"/>
      <c r="G433" s="81"/>
      <c r="H433" s="81"/>
    </row>
    <row r="434" spans="1:8" ht="13">
      <c r="A434" s="81"/>
      <c r="B434" s="81"/>
      <c r="C434" s="81"/>
      <c r="D434" s="81"/>
      <c r="E434" s="81"/>
      <c r="F434" s="81"/>
      <c r="G434" s="81"/>
      <c r="H434" s="81"/>
    </row>
    <row r="435" spans="1:8" ht="13">
      <c r="A435" s="81"/>
      <c r="B435" s="81"/>
      <c r="C435" s="81"/>
      <c r="D435" s="81"/>
      <c r="E435" s="81"/>
      <c r="F435" s="81"/>
      <c r="G435" s="81"/>
      <c r="H435" s="81"/>
    </row>
    <row r="436" spans="1:8" ht="13">
      <c r="A436" s="81"/>
      <c r="B436" s="81"/>
      <c r="C436" s="81"/>
      <c r="D436" s="81"/>
      <c r="E436" s="81"/>
      <c r="F436" s="81"/>
      <c r="G436" s="81"/>
      <c r="H436" s="81"/>
    </row>
    <row r="437" spans="1:8" ht="13">
      <c r="A437" s="81"/>
      <c r="B437" s="81"/>
      <c r="C437" s="81"/>
      <c r="D437" s="81"/>
      <c r="E437" s="81"/>
      <c r="F437" s="81"/>
      <c r="G437" s="81"/>
      <c r="H437" s="81"/>
    </row>
    <row r="438" spans="1:8" ht="13">
      <c r="A438" s="81"/>
      <c r="B438" s="81"/>
      <c r="C438" s="81"/>
      <c r="D438" s="81"/>
      <c r="E438" s="81"/>
      <c r="F438" s="81"/>
      <c r="G438" s="81"/>
      <c r="H438" s="81"/>
    </row>
    <row r="439" spans="1:8" ht="13">
      <c r="A439" s="81"/>
      <c r="B439" s="81"/>
      <c r="C439" s="81"/>
      <c r="D439" s="81"/>
      <c r="E439" s="81"/>
      <c r="F439" s="81"/>
      <c r="G439" s="81"/>
      <c r="H439" s="81"/>
    </row>
    <row r="440" spans="1:8" ht="13">
      <c r="A440" s="81"/>
      <c r="B440" s="81"/>
      <c r="C440" s="81"/>
      <c r="D440" s="81"/>
      <c r="E440" s="81"/>
      <c r="F440" s="81"/>
      <c r="G440" s="81"/>
      <c r="H440" s="81"/>
    </row>
    <row r="441" spans="1:8" ht="13">
      <c r="A441" s="81"/>
      <c r="B441" s="81"/>
      <c r="C441" s="81"/>
      <c r="D441" s="81"/>
      <c r="E441" s="81"/>
      <c r="F441" s="81"/>
      <c r="G441" s="81"/>
      <c r="H441" s="81"/>
    </row>
    <row r="442" spans="1:8" ht="13">
      <c r="A442" s="81"/>
      <c r="B442" s="81"/>
      <c r="C442" s="81"/>
      <c r="D442" s="81"/>
      <c r="E442" s="81"/>
      <c r="F442" s="81"/>
      <c r="G442" s="81"/>
      <c r="H442" s="81"/>
    </row>
    <row r="443" spans="1:8" ht="13">
      <c r="A443" s="81"/>
      <c r="B443" s="81"/>
      <c r="C443" s="81"/>
      <c r="D443" s="81"/>
      <c r="E443" s="81"/>
      <c r="F443" s="81"/>
      <c r="G443" s="81"/>
      <c r="H443" s="81"/>
    </row>
    <row r="444" spans="1:8" ht="13">
      <c r="A444" s="81"/>
      <c r="B444" s="81"/>
      <c r="C444" s="81"/>
      <c r="D444" s="81"/>
      <c r="E444" s="81"/>
      <c r="F444" s="81"/>
      <c r="G444" s="81"/>
      <c r="H444" s="81"/>
    </row>
    <row r="445" spans="1:8" ht="13">
      <c r="A445" s="81"/>
      <c r="B445" s="81"/>
      <c r="C445" s="81"/>
      <c r="D445" s="81"/>
      <c r="E445" s="81"/>
      <c r="F445" s="81"/>
      <c r="G445" s="81"/>
      <c r="H445" s="81"/>
    </row>
    <row r="446" spans="1:8" ht="13">
      <c r="A446" s="81"/>
      <c r="B446" s="81"/>
      <c r="C446" s="81"/>
      <c r="D446" s="81"/>
      <c r="E446" s="81"/>
      <c r="F446" s="81"/>
      <c r="G446" s="81"/>
      <c r="H446" s="81"/>
    </row>
    <row r="447" spans="1:8" ht="13">
      <c r="A447" s="81"/>
      <c r="B447" s="81"/>
      <c r="C447" s="81"/>
      <c r="D447" s="81"/>
      <c r="E447" s="81"/>
      <c r="F447" s="81"/>
      <c r="G447" s="81"/>
      <c r="H447" s="81"/>
    </row>
    <row r="448" spans="1:8" ht="13">
      <c r="A448" s="81"/>
      <c r="B448" s="81"/>
      <c r="C448" s="81"/>
      <c r="D448" s="81"/>
      <c r="E448" s="81"/>
      <c r="F448" s="81"/>
      <c r="G448" s="81"/>
      <c r="H448" s="81"/>
    </row>
    <row r="449" spans="1:8" ht="13">
      <c r="A449" s="81"/>
      <c r="B449" s="81"/>
      <c r="C449" s="81"/>
      <c r="D449" s="81"/>
      <c r="E449" s="81"/>
      <c r="F449" s="81"/>
      <c r="G449" s="81"/>
      <c r="H449" s="81"/>
    </row>
    <row r="450" spans="1:8" ht="13">
      <c r="A450" s="81"/>
      <c r="B450" s="81"/>
      <c r="C450" s="81"/>
      <c r="D450" s="81"/>
      <c r="E450" s="81"/>
      <c r="F450" s="81"/>
      <c r="G450" s="81"/>
      <c r="H450" s="81"/>
    </row>
    <row r="451" spans="1:8" ht="13">
      <c r="A451" s="81"/>
      <c r="B451" s="81"/>
      <c r="C451" s="81"/>
      <c r="D451" s="81"/>
      <c r="E451" s="81"/>
      <c r="F451" s="81"/>
      <c r="G451" s="81"/>
      <c r="H451" s="81"/>
    </row>
    <row r="452" spans="1:8" ht="13">
      <c r="A452" s="81"/>
      <c r="B452" s="81"/>
      <c r="C452" s="81"/>
      <c r="D452" s="81"/>
      <c r="E452" s="81"/>
      <c r="F452" s="81"/>
      <c r="G452" s="81"/>
      <c r="H452" s="81"/>
    </row>
    <row r="453" spans="1:8" ht="13">
      <c r="A453" s="81"/>
      <c r="B453" s="81"/>
      <c r="C453" s="81"/>
      <c r="D453" s="81"/>
      <c r="E453" s="81"/>
      <c r="F453" s="81"/>
      <c r="G453" s="81"/>
      <c r="H453" s="81"/>
    </row>
    <row r="454" spans="1:8" ht="13">
      <c r="A454" s="81"/>
      <c r="B454" s="81"/>
      <c r="C454" s="81"/>
      <c r="D454" s="81"/>
      <c r="E454" s="81"/>
      <c r="F454" s="81"/>
      <c r="G454" s="81"/>
      <c r="H454" s="81"/>
    </row>
    <row r="455" spans="1:8" ht="13">
      <c r="A455" s="81"/>
      <c r="B455" s="81"/>
      <c r="C455" s="81"/>
      <c r="D455" s="81"/>
      <c r="E455" s="81"/>
      <c r="F455" s="81"/>
      <c r="G455" s="81"/>
      <c r="H455" s="81"/>
    </row>
    <row r="456" spans="1:8" ht="13">
      <c r="A456" s="81"/>
      <c r="B456" s="81"/>
      <c r="C456" s="81"/>
      <c r="D456" s="81"/>
      <c r="E456" s="81"/>
      <c r="F456" s="81"/>
      <c r="G456" s="81"/>
      <c r="H456" s="81"/>
    </row>
    <row r="457" spans="1:8" ht="13">
      <c r="A457" s="81"/>
      <c r="B457" s="81"/>
      <c r="C457" s="81"/>
      <c r="D457" s="81"/>
      <c r="E457" s="81"/>
      <c r="F457" s="81"/>
      <c r="G457" s="81"/>
      <c r="H457" s="81"/>
    </row>
    <row r="458" spans="1:8" ht="13">
      <c r="A458" s="81"/>
      <c r="B458" s="81"/>
      <c r="C458" s="81"/>
      <c r="D458" s="81"/>
      <c r="E458" s="81"/>
      <c r="F458" s="81"/>
      <c r="G458" s="81"/>
      <c r="H458" s="81"/>
    </row>
    <row r="459" spans="1:8" ht="13">
      <c r="A459" s="81"/>
      <c r="B459" s="81"/>
      <c r="C459" s="81"/>
      <c r="D459" s="81"/>
      <c r="E459" s="81"/>
      <c r="F459" s="81"/>
      <c r="G459" s="81"/>
      <c r="H459" s="81"/>
    </row>
    <row r="460" spans="1:8" ht="13">
      <c r="A460" s="81"/>
      <c r="B460" s="81"/>
      <c r="C460" s="81"/>
      <c r="D460" s="81"/>
      <c r="E460" s="81"/>
      <c r="F460" s="81"/>
      <c r="G460" s="81"/>
      <c r="H460" s="81"/>
    </row>
    <row r="461" spans="1:8" ht="13">
      <c r="A461" s="81"/>
      <c r="B461" s="81"/>
      <c r="C461" s="81"/>
      <c r="D461" s="81"/>
      <c r="E461" s="81"/>
      <c r="F461" s="81"/>
      <c r="G461" s="81"/>
      <c r="H461" s="81"/>
    </row>
    <row r="462" spans="1:8" ht="13">
      <c r="A462" s="81"/>
      <c r="B462" s="81"/>
      <c r="C462" s="81"/>
      <c r="D462" s="81"/>
      <c r="E462" s="81"/>
      <c r="F462" s="81"/>
      <c r="G462" s="81"/>
      <c r="H462" s="81"/>
    </row>
    <row r="463" spans="1:8" ht="13">
      <c r="A463" s="81"/>
      <c r="B463" s="81"/>
      <c r="C463" s="81"/>
      <c r="D463" s="81"/>
      <c r="E463" s="81"/>
      <c r="F463" s="81"/>
      <c r="G463" s="81"/>
      <c r="H463" s="81"/>
    </row>
    <row r="464" spans="1:8" ht="13">
      <c r="A464" s="81"/>
      <c r="B464" s="81"/>
      <c r="C464" s="81"/>
      <c r="D464" s="81"/>
      <c r="E464" s="81"/>
      <c r="F464" s="81"/>
      <c r="G464" s="81"/>
      <c r="H464" s="81"/>
    </row>
    <row r="465" spans="1:8" ht="13">
      <c r="A465" s="81"/>
      <c r="B465" s="81"/>
      <c r="C465" s="81"/>
      <c r="D465" s="81"/>
      <c r="E465" s="81"/>
      <c r="F465" s="81"/>
      <c r="G465" s="81"/>
      <c r="H465" s="81"/>
    </row>
    <row r="466" spans="1:8" ht="13">
      <c r="A466" s="81"/>
      <c r="B466" s="81"/>
      <c r="C466" s="81"/>
      <c r="D466" s="81"/>
      <c r="E466" s="81"/>
      <c r="F466" s="81"/>
      <c r="G466" s="81"/>
      <c r="H466" s="81"/>
    </row>
    <row r="467" spans="1:8" ht="13">
      <c r="A467" s="81"/>
      <c r="B467" s="81"/>
      <c r="C467" s="81"/>
      <c r="D467" s="81"/>
      <c r="E467" s="81"/>
      <c r="F467" s="81"/>
      <c r="G467" s="81"/>
      <c r="H467" s="81"/>
    </row>
    <row r="468" spans="1:8" ht="13">
      <c r="A468" s="81"/>
      <c r="B468" s="81"/>
      <c r="C468" s="81"/>
      <c r="D468" s="81"/>
      <c r="E468" s="81"/>
      <c r="F468" s="81"/>
      <c r="G468" s="81"/>
      <c r="H468" s="81"/>
    </row>
    <row r="469" spans="1:8" ht="13">
      <c r="A469" s="81"/>
      <c r="B469" s="81"/>
      <c r="C469" s="81"/>
      <c r="D469" s="81"/>
      <c r="E469" s="81"/>
      <c r="F469" s="81"/>
      <c r="G469" s="81"/>
      <c r="H469" s="81"/>
    </row>
    <row r="470" spans="1:8" ht="13">
      <c r="A470" s="81"/>
      <c r="B470" s="81"/>
      <c r="C470" s="81"/>
      <c r="D470" s="81"/>
      <c r="E470" s="81"/>
      <c r="F470" s="81"/>
      <c r="G470" s="81"/>
      <c r="H470" s="81"/>
    </row>
    <row r="471" spans="1:8" ht="13">
      <c r="A471" s="81"/>
      <c r="B471" s="81"/>
      <c r="C471" s="81"/>
      <c r="D471" s="81"/>
      <c r="E471" s="81"/>
      <c r="F471" s="81"/>
      <c r="G471" s="81"/>
      <c r="H471" s="81"/>
    </row>
    <row r="472" spans="1:8" ht="13">
      <c r="A472" s="81"/>
      <c r="B472" s="81"/>
      <c r="C472" s="81"/>
      <c r="D472" s="81"/>
      <c r="E472" s="81"/>
      <c r="F472" s="81"/>
      <c r="G472" s="81"/>
      <c r="H472" s="81"/>
    </row>
    <row r="473" spans="1:8" ht="13">
      <c r="A473" s="81"/>
      <c r="B473" s="81"/>
      <c r="C473" s="81"/>
      <c r="D473" s="81"/>
      <c r="E473" s="81"/>
      <c r="F473" s="81"/>
      <c r="G473" s="81"/>
      <c r="H473" s="81"/>
    </row>
    <row r="474" spans="1:8" ht="13">
      <c r="A474" s="81"/>
      <c r="B474" s="81"/>
      <c r="C474" s="81"/>
      <c r="D474" s="81"/>
      <c r="E474" s="81"/>
      <c r="F474" s="81"/>
      <c r="G474" s="81"/>
      <c r="H474" s="81"/>
    </row>
    <row r="475" spans="1:8" ht="13">
      <c r="A475" s="81"/>
      <c r="B475" s="81"/>
      <c r="C475" s="81"/>
      <c r="D475" s="81"/>
      <c r="E475" s="81"/>
      <c r="F475" s="81"/>
      <c r="G475" s="81"/>
      <c r="H475" s="81"/>
    </row>
    <row r="476" spans="1:8" ht="13">
      <c r="A476" s="81"/>
      <c r="B476" s="81"/>
      <c r="C476" s="81"/>
      <c r="D476" s="81"/>
      <c r="E476" s="81"/>
      <c r="F476" s="81"/>
      <c r="G476" s="81"/>
      <c r="H476" s="81"/>
    </row>
    <row r="477" spans="1:8" ht="13">
      <c r="A477" s="81"/>
      <c r="B477" s="81"/>
      <c r="C477" s="81"/>
      <c r="D477" s="81"/>
      <c r="E477" s="81"/>
      <c r="F477" s="81"/>
      <c r="G477" s="81"/>
      <c r="H477" s="81"/>
    </row>
    <row r="478" spans="1:8" ht="13">
      <c r="A478" s="81"/>
      <c r="B478" s="81"/>
      <c r="C478" s="81"/>
      <c r="D478" s="81"/>
      <c r="E478" s="81"/>
      <c r="F478" s="81"/>
      <c r="G478" s="81"/>
      <c r="H478" s="81"/>
    </row>
    <row r="479" spans="1:8" ht="13">
      <c r="A479" s="81"/>
      <c r="B479" s="81"/>
      <c r="C479" s="81"/>
      <c r="D479" s="81"/>
      <c r="E479" s="81"/>
      <c r="F479" s="81"/>
      <c r="G479" s="81"/>
      <c r="H479" s="81"/>
    </row>
    <row r="480" spans="1:8" ht="13">
      <c r="A480" s="81"/>
      <c r="B480" s="81"/>
      <c r="C480" s="81"/>
      <c r="D480" s="81"/>
      <c r="E480" s="81"/>
      <c r="F480" s="81"/>
      <c r="G480" s="81"/>
      <c r="H480" s="81"/>
    </row>
    <row r="481" spans="1:8" ht="13">
      <c r="A481" s="81"/>
      <c r="B481" s="81"/>
      <c r="C481" s="81"/>
      <c r="D481" s="81"/>
      <c r="E481" s="81"/>
      <c r="F481" s="81"/>
      <c r="G481" s="81"/>
      <c r="H481" s="81"/>
    </row>
    <row r="482" spans="1:8" ht="13">
      <c r="A482" s="81"/>
      <c r="B482" s="81"/>
      <c r="C482" s="81"/>
      <c r="D482" s="81"/>
      <c r="E482" s="81"/>
      <c r="F482" s="81"/>
      <c r="G482" s="81"/>
      <c r="H482" s="81"/>
    </row>
    <row r="483" spans="1:8" ht="13">
      <c r="A483" s="81"/>
      <c r="B483" s="81"/>
      <c r="C483" s="81"/>
      <c r="D483" s="81"/>
      <c r="E483" s="81"/>
      <c r="F483" s="81"/>
      <c r="G483" s="81"/>
      <c r="H483" s="81"/>
    </row>
    <row r="484" spans="1:8" ht="13">
      <c r="A484" s="81"/>
      <c r="B484" s="81"/>
      <c r="C484" s="81"/>
      <c r="D484" s="81"/>
      <c r="E484" s="81"/>
      <c r="F484" s="81"/>
      <c r="G484" s="81"/>
      <c r="H484" s="81"/>
    </row>
    <row r="485" spans="1:8" ht="13">
      <c r="A485" s="81"/>
      <c r="B485" s="81"/>
      <c r="C485" s="81"/>
      <c r="D485" s="81"/>
      <c r="E485" s="81"/>
      <c r="F485" s="81"/>
      <c r="G485" s="81"/>
      <c r="H485" s="81"/>
    </row>
    <row r="486" spans="1:8" ht="13">
      <c r="A486" s="81"/>
      <c r="B486" s="81"/>
      <c r="C486" s="81"/>
      <c r="D486" s="81"/>
      <c r="E486" s="81"/>
      <c r="F486" s="81"/>
      <c r="G486" s="81"/>
      <c r="H486" s="81"/>
    </row>
    <row r="487" spans="1:8" ht="13">
      <c r="A487" s="81"/>
      <c r="B487" s="81"/>
      <c r="C487" s="81"/>
      <c r="D487" s="81"/>
      <c r="E487" s="81"/>
      <c r="F487" s="81"/>
      <c r="G487" s="81"/>
      <c r="H487" s="81"/>
    </row>
    <row r="488" spans="1:8" ht="13">
      <c r="A488" s="81"/>
      <c r="B488" s="81"/>
      <c r="C488" s="81"/>
      <c r="D488" s="81"/>
      <c r="E488" s="81"/>
      <c r="F488" s="81"/>
      <c r="G488" s="81"/>
      <c r="H488" s="81"/>
    </row>
    <row r="489" spans="1:8" ht="13">
      <c r="A489" s="81"/>
      <c r="B489" s="81"/>
      <c r="C489" s="81"/>
      <c r="D489" s="81"/>
      <c r="E489" s="81"/>
      <c r="F489" s="81"/>
      <c r="G489" s="81"/>
      <c r="H489" s="81"/>
    </row>
    <row r="490" spans="1:8" ht="13">
      <c r="A490" s="81"/>
      <c r="B490" s="81"/>
      <c r="C490" s="81"/>
      <c r="D490" s="81"/>
      <c r="E490" s="81"/>
      <c r="F490" s="81"/>
      <c r="G490" s="81"/>
      <c r="H490" s="81"/>
    </row>
    <row r="491" spans="1:8" ht="13">
      <c r="A491" s="81"/>
      <c r="B491" s="81"/>
      <c r="C491" s="81"/>
      <c r="D491" s="81"/>
      <c r="E491" s="81"/>
      <c r="F491" s="81"/>
      <c r="G491" s="81"/>
      <c r="H491" s="81"/>
    </row>
    <row r="492" spans="1:8" ht="13">
      <c r="A492" s="81"/>
      <c r="B492" s="81"/>
      <c r="C492" s="81"/>
      <c r="D492" s="81"/>
      <c r="E492" s="81"/>
      <c r="F492" s="81"/>
      <c r="G492" s="81"/>
      <c r="H492" s="81"/>
    </row>
    <row r="493" spans="1:8" ht="13">
      <c r="A493" s="81"/>
      <c r="B493" s="81"/>
      <c r="C493" s="81"/>
      <c r="D493" s="81"/>
      <c r="E493" s="81"/>
      <c r="F493" s="81"/>
      <c r="G493" s="81"/>
      <c r="H493" s="81"/>
    </row>
    <row r="494" spans="1:8" ht="13">
      <c r="A494" s="81"/>
      <c r="B494" s="81"/>
      <c r="C494" s="81"/>
      <c r="D494" s="81"/>
      <c r="E494" s="81"/>
      <c r="F494" s="81"/>
      <c r="G494" s="81"/>
      <c r="H494" s="81"/>
    </row>
    <row r="495" spans="1:8" ht="13">
      <c r="A495" s="81"/>
      <c r="B495" s="81"/>
      <c r="C495" s="81"/>
      <c r="D495" s="81"/>
      <c r="E495" s="81"/>
      <c r="F495" s="81"/>
      <c r="G495" s="81"/>
      <c r="H495" s="81"/>
    </row>
    <row r="496" spans="1:8" ht="13">
      <c r="A496" s="81"/>
      <c r="B496" s="81"/>
      <c r="C496" s="81"/>
      <c r="D496" s="81"/>
      <c r="E496" s="81"/>
      <c r="F496" s="81"/>
      <c r="G496" s="81"/>
      <c r="H496" s="81"/>
    </row>
    <row r="497" spans="1:8" ht="13">
      <c r="A497" s="81"/>
      <c r="B497" s="81"/>
      <c r="C497" s="81"/>
      <c r="D497" s="81"/>
      <c r="E497" s="81"/>
      <c r="F497" s="81"/>
      <c r="G497" s="81"/>
      <c r="H497" s="81"/>
    </row>
    <row r="498" spans="1:8" ht="13">
      <c r="A498" s="81"/>
      <c r="B498" s="81"/>
      <c r="C498" s="81"/>
      <c r="D498" s="81"/>
      <c r="E498" s="81"/>
      <c r="F498" s="81"/>
      <c r="G498" s="81"/>
      <c r="H498" s="81"/>
    </row>
    <row r="499" spans="1:8" ht="13">
      <c r="A499" s="81"/>
      <c r="B499" s="81"/>
      <c r="C499" s="81"/>
      <c r="D499" s="81"/>
      <c r="E499" s="81"/>
      <c r="F499" s="81"/>
      <c r="G499" s="81"/>
      <c r="H499" s="81"/>
    </row>
    <row r="500" spans="1:8" ht="13">
      <c r="A500" s="81"/>
      <c r="B500" s="81"/>
      <c r="C500" s="81"/>
      <c r="D500" s="81"/>
      <c r="E500" s="81"/>
      <c r="F500" s="81"/>
      <c r="G500" s="81"/>
      <c r="H500" s="81"/>
    </row>
    <row r="501" spans="1:8" ht="13">
      <c r="A501" s="81"/>
      <c r="B501" s="81"/>
      <c r="C501" s="81"/>
      <c r="D501" s="81"/>
      <c r="E501" s="81"/>
      <c r="F501" s="81"/>
      <c r="G501" s="81"/>
      <c r="H501" s="81"/>
    </row>
    <row r="502" spans="1:8" ht="13">
      <c r="A502" s="81"/>
      <c r="B502" s="81"/>
      <c r="C502" s="81"/>
      <c r="D502" s="81"/>
      <c r="E502" s="81"/>
      <c r="F502" s="81"/>
      <c r="G502" s="81"/>
      <c r="H502" s="81"/>
    </row>
    <row r="503" spans="1:8" ht="13">
      <c r="A503" s="81"/>
      <c r="B503" s="81"/>
      <c r="C503" s="81"/>
      <c r="D503" s="81"/>
      <c r="E503" s="81"/>
      <c r="F503" s="81"/>
      <c r="G503" s="81"/>
      <c r="H503" s="81"/>
    </row>
    <row r="504" spans="1:8" ht="13">
      <c r="A504" s="81"/>
      <c r="B504" s="81"/>
      <c r="C504" s="81"/>
      <c r="D504" s="81"/>
      <c r="E504" s="81"/>
      <c r="F504" s="81"/>
      <c r="G504" s="81"/>
      <c r="H504" s="81"/>
    </row>
    <row r="505" spans="1:8" ht="13">
      <c r="A505" s="81"/>
      <c r="B505" s="81"/>
      <c r="C505" s="81"/>
      <c r="D505" s="81"/>
      <c r="E505" s="81"/>
      <c r="F505" s="81"/>
      <c r="G505" s="81"/>
      <c r="H505" s="81"/>
    </row>
    <row r="506" spans="1:8" ht="13">
      <c r="A506" s="81"/>
      <c r="B506" s="81"/>
      <c r="C506" s="81"/>
      <c r="D506" s="81"/>
      <c r="E506" s="81"/>
      <c r="F506" s="81"/>
      <c r="G506" s="81"/>
      <c r="H506" s="81"/>
    </row>
    <row r="507" spans="1:8" ht="13">
      <c r="A507" s="81"/>
      <c r="B507" s="81"/>
      <c r="C507" s="81"/>
      <c r="D507" s="81"/>
      <c r="E507" s="81"/>
      <c r="F507" s="81"/>
      <c r="G507" s="81"/>
      <c r="H507" s="81"/>
    </row>
    <row r="508" spans="1:8" ht="13">
      <c r="A508" s="81"/>
      <c r="B508" s="81"/>
      <c r="C508" s="81"/>
      <c r="D508" s="81"/>
      <c r="E508" s="81"/>
      <c r="F508" s="81"/>
      <c r="G508" s="81"/>
      <c r="H508" s="81"/>
    </row>
    <row r="509" spans="1:8" ht="13">
      <c r="A509" s="81"/>
      <c r="B509" s="81"/>
      <c r="C509" s="81"/>
      <c r="D509" s="81"/>
      <c r="E509" s="81"/>
      <c r="F509" s="81"/>
      <c r="G509" s="81"/>
      <c r="H509" s="81"/>
    </row>
    <row r="510" spans="1:8" ht="13">
      <c r="A510" s="81"/>
      <c r="B510" s="81"/>
      <c r="C510" s="81"/>
      <c r="D510" s="81"/>
      <c r="E510" s="81"/>
      <c r="F510" s="81"/>
      <c r="G510" s="81"/>
      <c r="H510" s="81"/>
    </row>
    <row r="511" spans="1:8" ht="13">
      <c r="A511" s="81"/>
      <c r="B511" s="81"/>
      <c r="C511" s="81"/>
      <c r="D511" s="81"/>
      <c r="E511" s="81"/>
      <c r="F511" s="81"/>
      <c r="G511" s="81"/>
      <c r="H511" s="81"/>
    </row>
    <row r="512" spans="1:8" ht="13">
      <c r="A512" s="81"/>
      <c r="B512" s="81"/>
      <c r="C512" s="81"/>
      <c r="D512" s="81"/>
      <c r="E512" s="81"/>
      <c r="F512" s="81"/>
      <c r="G512" s="81"/>
      <c r="H512" s="81"/>
    </row>
    <row r="513" spans="1:8" ht="13">
      <c r="A513" s="81"/>
      <c r="B513" s="81"/>
      <c r="C513" s="81"/>
      <c r="D513" s="81"/>
      <c r="E513" s="81"/>
      <c r="F513" s="81"/>
      <c r="G513" s="81"/>
      <c r="H513" s="81"/>
    </row>
    <row r="514" spans="1:8" ht="13">
      <c r="A514" s="81"/>
      <c r="B514" s="81"/>
      <c r="C514" s="81"/>
      <c r="D514" s="81"/>
      <c r="E514" s="81"/>
      <c r="F514" s="81"/>
      <c r="G514" s="81"/>
      <c r="H514" s="81"/>
    </row>
    <row r="515" spans="1:8" ht="13">
      <c r="A515" s="81"/>
      <c r="B515" s="81"/>
      <c r="C515" s="81"/>
      <c r="D515" s="81"/>
      <c r="E515" s="81"/>
      <c r="F515" s="81"/>
      <c r="G515" s="81"/>
      <c r="H515" s="81"/>
    </row>
    <row r="516" spans="1:8" ht="13">
      <c r="A516" s="81"/>
      <c r="B516" s="81"/>
      <c r="C516" s="81"/>
      <c r="D516" s="81"/>
      <c r="E516" s="81"/>
      <c r="F516" s="81"/>
      <c r="G516" s="81"/>
      <c r="H516" s="81"/>
    </row>
    <row r="517" spans="1:8" ht="13">
      <c r="A517" s="81"/>
      <c r="B517" s="81"/>
      <c r="C517" s="81"/>
      <c r="D517" s="81"/>
      <c r="E517" s="81"/>
      <c r="F517" s="81"/>
      <c r="G517" s="81"/>
      <c r="H517" s="81"/>
    </row>
    <row r="518" spans="1:8" ht="13">
      <c r="A518" s="81"/>
      <c r="B518" s="81"/>
      <c r="C518" s="81"/>
      <c r="D518" s="81"/>
      <c r="E518" s="81"/>
      <c r="F518" s="81"/>
      <c r="G518" s="81"/>
      <c r="H518" s="81"/>
    </row>
    <row r="519" spans="1:8" ht="13">
      <c r="A519" s="81"/>
      <c r="B519" s="81"/>
      <c r="C519" s="81"/>
      <c r="D519" s="81"/>
      <c r="E519" s="81"/>
      <c r="F519" s="81"/>
      <c r="G519" s="81"/>
      <c r="H519" s="81"/>
    </row>
    <row r="520" spans="1:8" ht="13">
      <c r="A520" s="81"/>
      <c r="B520" s="81"/>
      <c r="C520" s="81"/>
      <c r="D520" s="81"/>
      <c r="E520" s="81"/>
      <c r="F520" s="81"/>
      <c r="G520" s="81"/>
      <c r="H520" s="81"/>
    </row>
    <row r="521" spans="1:8" ht="13">
      <c r="A521" s="81"/>
      <c r="B521" s="81"/>
      <c r="C521" s="81"/>
      <c r="D521" s="81"/>
      <c r="E521" s="81"/>
      <c r="F521" s="81"/>
      <c r="G521" s="81"/>
      <c r="H521" s="81"/>
    </row>
    <row r="522" spans="1:8" ht="13">
      <c r="A522" s="81"/>
      <c r="B522" s="81"/>
      <c r="C522" s="81"/>
      <c r="D522" s="81"/>
      <c r="E522" s="81"/>
      <c r="F522" s="81"/>
      <c r="G522" s="81"/>
      <c r="H522" s="81"/>
    </row>
    <row r="523" spans="1:8" ht="13">
      <c r="A523" s="81"/>
      <c r="B523" s="81"/>
      <c r="C523" s="81"/>
      <c r="D523" s="81"/>
      <c r="E523" s="81"/>
      <c r="F523" s="81"/>
      <c r="G523" s="81"/>
      <c r="H523" s="81"/>
    </row>
    <row r="524" spans="1:8" ht="13">
      <c r="A524" s="81"/>
      <c r="B524" s="81"/>
      <c r="C524" s="81"/>
      <c r="D524" s="81"/>
      <c r="E524" s="81"/>
      <c r="F524" s="81"/>
      <c r="G524" s="81"/>
      <c r="H524" s="81"/>
    </row>
    <row r="525" spans="1:8" ht="13">
      <c r="A525" s="81"/>
      <c r="B525" s="81"/>
      <c r="C525" s="81"/>
      <c r="D525" s="81"/>
      <c r="E525" s="81"/>
      <c r="F525" s="81"/>
      <c r="G525" s="81"/>
      <c r="H525" s="81"/>
    </row>
    <row r="526" spans="1:8" ht="13">
      <c r="A526" s="81"/>
      <c r="B526" s="81"/>
      <c r="C526" s="81"/>
      <c r="D526" s="81"/>
      <c r="E526" s="81"/>
      <c r="F526" s="81"/>
      <c r="G526" s="81"/>
      <c r="H526" s="81"/>
    </row>
    <row r="527" spans="1:8" ht="13">
      <c r="A527" s="81"/>
      <c r="B527" s="81"/>
      <c r="C527" s="81"/>
      <c r="D527" s="81"/>
      <c r="E527" s="81"/>
      <c r="F527" s="81"/>
      <c r="G527" s="81"/>
      <c r="H527" s="81"/>
    </row>
    <row r="528" spans="1:8" ht="13">
      <c r="A528" s="81"/>
      <c r="B528" s="81"/>
      <c r="C528" s="81"/>
      <c r="D528" s="81"/>
      <c r="E528" s="81"/>
      <c r="F528" s="81"/>
      <c r="G528" s="81"/>
      <c r="H528" s="81"/>
    </row>
    <row r="529" spans="1:8" ht="13">
      <c r="A529" s="81"/>
      <c r="B529" s="81"/>
      <c r="C529" s="81"/>
      <c r="D529" s="81"/>
      <c r="E529" s="81"/>
      <c r="F529" s="81"/>
      <c r="G529" s="81"/>
      <c r="H529" s="81"/>
    </row>
    <row r="530" spans="1:8" ht="13">
      <c r="A530" s="81"/>
      <c r="B530" s="81"/>
      <c r="C530" s="81"/>
      <c r="D530" s="81"/>
      <c r="E530" s="81"/>
      <c r="F530" s="81"/>
      <c r="G530" s="81"/>
      <c r="H530" s="81"/>
    </row>
    <row r="531" spans="1:8" ht="13">
      <c r="A531" s="81"/>
      <c r="B531" s="81"/>
      <c r="C531" s="81"/>
      <c r="D531" s="81"/>
      <c r="E531" s="81"/>
      <c r="F531" s="81"/>
      <c r="G531" s="81"/>
      <c r="H531" s="81"/>
    </row>
    <row r="532" spans="1:8" ht="13">
      <c r="A532" s="81"/>
      <c r="B532" s="81"/>
      <c r="C532" s="81"/>
      <c r="D532" s="81"/>
      <c r="E532" s="81"/>
      <c r="F532" s="81"/>
      <c r="G532" s="81"/>
      <c r="H532" s="81"/>
    </row>
    <row r="533" spans="1:8" ht="13">
      <c r="A533" s="81"/>
      <c r="B533" s="81"/>
      <c r="C533" s="81"/>
      <c r="D533" s="81"/>
      <c r="E533" s="81"/>
      <c r="F533" s="81"/>
      <c r="G533" s="81"/>
      <c r="H533" s="81"/>
    </row>
    <row r="534" spans="1:8" ht="13">
      <c r="A534" s="81"/>
      <c r="B534" s="81"/>
      <c r="C534" s="81"/>
      <c r="D534" s="81"/>
      <c r="E534" s="81"/>
      <c r="F534" s="81"/>
      <c r="G534" s="81"/>
      <c r="H534" s="81"/>
    </row>
    <row r="535" spans="1:8" ht="13">
      <c r="A535" s="81"/>
      <c r="B535" s="81"/>
      <c r="C535" s="81"/>
      <c r="D535" s="81"/>
      <c r="E535" s="81"/>
      <c r="F535" s="81"/>
      <c r="G535" s="81"/>
      <c r="H535" s="81"/>
    </row>
    <row r="536" spans="1:8" ht="13">
      <c r="A536" s="81"/>
      <c r="B536" s="81"/>
      <c r="C536" s="81"/>
      <c r="D536" s="81"/>
      <c r="E536" s="81"/>
      <c r="F536" s="81"/>
      <c r="G536" s="81"/>
      <c r="H536" s="81"/>
    </row>
    <row r="537" spans="1:8" ht="13">
      <c r="A537" s="81"/>
      <c r="B537" s="81"/>
      <c r="C537" s="81"/>
      <c r="D537" s="81"/>
      <c r="E537" s="81"/>
      <c r="F537" s="81"/>
      <c r="G537" s="81"/>
      <c r="H537" s="81"/>
    </row>
    <row r="538" spans="1:8" ht="13">
      <c r="A538" s="81"/>
      <c r="B538" s="81"/>
      <c r="C538" s="81"/>
      <c r="D538" s="81"/>
      <c r="E538" s="81"/>
      <c r="F538" s="81"/>
      <c r="G538" s="81"/>
      <c r="H538" s="81"/>
    </row>
    <row r="539" spans="1:8" ht="13">
      <c r="A539" s="81"/>
      <c r="B539" s="81"/>
      <c r="C539" s="81"/>
      <c r="D539" s="81"/>
      <c r="E539" s="81"/>
      <c r="F539" s="81"/>
      <c r="G539" s="81"/>
      <c r="H539" s="81"/>
    </row>
    <row r="540" spans="1:8" ht="13">
      <c r="A540" s="81"/>
      <c r="B540" s="81"/>
      <c r="C540" s="81"/>
      <c r="D540" s="81"/>
      <c r="E540" s="81"/>
      <c r="F540" s="81"/>
      <c r="G540" s="81"/>
      <c r="H540" s="81"/>
    </row>
    <row r="541" spans="1:8" ht="13">
      <c r="A541" s="81"/>
      <c r="B541" s="81"/>
      <c r="C541" s="81"/>
      <c r="D541" s="81"/>
      <c r="E541" s="81"/>
      <c r="F541" s="81"/>
      <c r="G541" s="81"/>
      <c r="H541" s="81"/>
    </row>
    <row r="542" spans="1:8" ht="13">
      <c r="A542" s="81"/>
      <c r="B542" s="81"/>
      <c r="C542" s="81"/>
      <c r="D542" s="81"/>
      <c r="E542" s="81"/>
      <c r="F542" s="81"/>
      <c r="G542" s="81"/>
      <c r="H542" s="81"/>
    </row>
    <row r="543" spans="1:8" ht="13">
      <c r="A543" s="81"/>
      <c r="B543" s="81"/>
      <c r="C543" s="81"/>
      <c r="D543" s="81"/>
      <c r="E543" s="81"/>
      <c r="F543" s="81"/>
      <c r="G543" s="81"/>
      <c r="H543" s="81"/>
    </row>
    <row r="544" spans="1:8" ht="13">
      <c r="A544" s="81"/>
      <c r="B544" s="81"/>
      <c r="C544" s="81"/>
      <c r="D544" s="81"/>
      <c r="E544" s="81"/>
      <c r="F544" s="81"/>
      <c r="G544" s="81"/>
      <c r="H544" s="81"/>
    </row>
    <row r="545" spans="1:8" ht="13">
      <c r="A545" s="81"/>
      <c r="B545" s="81"/>
      <c r="C545" s="81"/>
      <c r="D545" s="81"/>
      <c r="E545" s="81"/>
      <c r="F545" s="81"/>
      <c r="G545" s="81"/>
      <c r="H545" s="81"/>
    </row>
    <row r="546" spans="1:8" ht="13">
      <c r="A546" s="81"/>
      <c r="B546" s="81"/>
      <c r="C546" s="81"/>
      <c r="D546" s="81"/>
      <c r="E546" s="81"/>
      <c r="F546" s="81"/>
      <c r="G546" s="81"/>
      <c r="H546" s="81"/>
    </row>
    <row r="547" spans="1:8" ht="13">
      <c r="A547" s="81"/>
      <c r="B547" s="81"/>
      <c r="C547" s="81"/>
      <c r="D547" s="81"/>
      <c r="E547" s="81"/>
      <c r="F547" s="81"/>
      <c r="G547" s="81"/>
      <c r="H547" s="81"/>
    </row>
    <row r="548" spans="1:8" ht="13">
      <c r="A548" s="81"/>
      <c r="B548" s="81"/>
      <c r="C548" s="81"/>
      <c r="D548" s="81"/>
      <c r="E548" s="81"/>
      <c r="F548" s="81"/>
      <c r="G548" s="81"/>
      <c r="H548" s="81"/>
    </row>
    <row r="549" spans="1:8" ht="13">
      <c r="A549" s="81"/>
      <c r="B549" s="81"/>
      <c r="C549" s="81"/>
      <c r="D549" s="81"/>
      <c r="E549" s="81"/>
      <c r="F549" s="81"/>
      <c r="G549" s="81"/>
      <c r="H549" s="81"/>
    </row>
    <row r="550" spans="1:8" ht="13">
      <c r="A550" s="81"/>
      <c r="B550" s="81"/>
      <c r="C550" s="81"/>
      <c r="D550" s="81"/>
      <c r="E550" s="81"/>
      <c r="F550" s="81"/>
      <c r="G550" s="81"/>
      <c r="H550" s="81"/>
    </row>
    <row r="551" spans="1:8" ht="13">
      <c r="A551" s="81"/>
      <c r="B551" s="81"/>
      <c r="C551" s="81"/>
      <c r="D551" s="81"/>
      <c r="E551" s="81"/>
      <c r="F551" s="81"/>
      <c r="G551" s="81"/>
      <c r="H551" s="81"/>
    </row>
    <row r="552" spans="1:8" ht="13">
      <c r="A552" s="81"/>
      <c r="B552" s="81"/>
      <c r="C552" s="81"/>
      <c r="D552" s="81"/>
      <c r="E552" s="81"/>
      <c r="F552" s="81"/>
      <c r="G552" s="81"/>
      <c r="H552" s="81"/>
    </row>
    <row r="553" spans="1:8" ht="13">
      <c r="A553" s="81"/>
      <c r="B553" s="81"/>
      <c r="C553" s="81"/>
      <c r="D553" s="81"/>
      <c r="E553" s="81"/>
      <c r="F553" s="81"/>
      <c r="G553" s="81"/>
      <c r="H553" s="81"/>
    </row>
    <row r="554" spans="1:8" ht="13">
      <c r="A554" s="81"/>
      <c r="B554" s="81"/>
      <c r="C554" s="81"/>
      <c r="D554" s="81"/>
      <c r="E554" s="81"/>
      <c r="F554" s="81"/>
      <c r="G554" s="81"/>
      <c r="H554" s="81"/>
    </row>
    <row r="555" spans="1:8" ht="13">
      <c r="A555" s="81"/>
      <c r="B555" s="81"/>
      <c r="C555" s="81"/>
      <c r="D555" s="81"/>
      <c r="E555" s="81"/>
      <c r="F555" s="81"/>
      <c r="G555" s="81"/>
      <c r="H555" s="81"/>
    </row>
    <row r="556" spans="1:8" ht="13">
      <c r="A556" s="81"/>
      <c r="B556" s="81"/>
      <c r="C556" s="81"/>
      <c r="D556" s="81"/>
      <c r="E556" s="81"/>
      <c r="F556" s="81"/>
      <c r="G556" s="81"/>
      <c r="H556" s="81"/>
    </row>
    <row r="557" spans="1:8" ht="13">
      <c r="A557" s="81"/>
      <c r="B557" s="81"/>
      <c r="C557" s="81"/>
      <c r="D557" s="81"/>
      <c r="E557" s="81"/>
      <c r="F557" s="81"/>
      <c r="G557" s="81"/>
      <c r="H557" s="81"/>
    </row>
    <row r="558" spans="1:8" ht="13">
      <c r="A558" s="81"/>
      <c r="B558" s="81"/>
      <c r="C558" s="81"/>
      <c r="D558" s="81"/>
      <c r="E558" s="81"/>
      <c r="F558" s="81"/>
      <c r="G558" s="81"/>
      <c r="H558" s="81"/>
    </row>
    <row r="559" spans="1:8" ht="13">
      <c r="A559" s="81"/>
      <c r="B559" s="81"/>
      <c r="C559" s="81"/>
      <c r="D559" s="81"/>
      <c r="E559" s="81"/>
      <c r="F559" s="81"/>
      <c r="G559" s="81"/>
      <c r="H559" s="81"/>
    </row>
    <row r="560" spans="1:8" ht="13">
      <c r="A560" s="81"/>
      <c r="B560" s="81"/>
      <c r="C560" s="81"/>
      <c r="D560" s="81"/>
      <c r="E560" s="81"/>
      <c r="F560" s="81"/>
      <c r="G560" s="81"/>
      <c r="H560" s="81"/>
    </row>
    <row r="561" spans="1:8" ht="13">
      <c r="A561" s="81"/>
      <c r="B561" s="81"/>
      <c r="C561" s="81"/>
      <c r="D561" s="81"/>
      <c r="E561" s="81"/>
      <c r="F561" s="81"/>
      <c r="G561" s="81"/>
      <c r="H561" s="81"/>
    </row>
    <row r="562" spans="1:8" ht="13">
      <c r="A562" s="81"/>
      <c r="B562" s="81"/>
      <c r="C562" s="81"/>
      <c r="D562" s="81"/>
      <c r="E562" s="81"/>
      <c r="F562" s="81"/>
      <c r="G562" s="81"/>
      <c r="H562" s="81"/>
    </row>
    <row r="563" spans="1:8" ht="13">
      <c r="A563" s="81"/>
      <c r="B563" s="81"/>
      <c r="C563" s="81"/>
      <c r="D563" s="81"/>
      <c r="E563" s="81"/>
      <c r="F563" s="81"/>
      <c r="G563" s="81"/>
      <c r="H563" s="81"/>
    </row>
    <row r="564" spans="1:8" ht="13">
      <c r="A564" s="81"/>
      <c r="B564" s="81"/>
      <c r="C564" s="81"/>
      <c r="D564" s="81"/>
      <c r="E564" s="81"/>
      <c r="F564" s="81"/>
      <c r="G564" s="81"/>
      <c r="H564" s="81"/>
    </row>
    <row r="565" spans="1:8" ht="13">
      <c r="A565" s="81"/>
      <c r="B565" s="81"/>
      <c r="C565" s="81"/>
      <c r="D565" s="81"/>
      <c r="E565" s="81"/>
      <c r="F565" s="81"/>
      <c r="G565" s="81"/>
      <c r="H565" s="81"/>
    </row>
    <row r="566" spans="1:8" ht="13">
      <c r="A566" s="81"/>
      <c r="B566" s="81"/>
      <c r="C566" s="81"/>
      <c r="D566" s="81"/>
      <c r="E566" s="81"/>
      <c r="F566" s="81"/>
      <c r="G566" s="81"/>
      <c r="H566" s="81"/>
    </row>
    <row r="567" spans="1:8" ht="13">
      <c r="A567" s="81"/>
      <c r="B567" s="81"/>
      <c r="C567" s="81"/>
      <c r="D567" s="81"/>
      <c r="E567" s="81"/>
      <c r="F567" s="81"/>
      <c r="G567" s="81"/>
      <c r="H567" s="81"/>
    </row>
    <row r="568" spans="1:8" ht="13">
      <c r="A568" s="81"/>
      <c r="B568" s="81"/>
      <c r="C568" s="81"/>
      <c r="D568" s="81"/>
      <c r="E568" s="81"/>
      <c r="F568" s="81"/>
      <c r="G568" s="81"/>
      <c r="H568" s="81"/>
    </row>
    <row r="569" spans="1:8" ht="13">
      <c r="A569" s="81"/>
      <c r="B569" s="81"/>
      <c r="C569" s="81"/>
      <c r="D569" s="81"/>
      <c r="E569" s="81"/>
      <c r="F569" s="81"/>
      <c r="G569" s="81"/>
      <c r="H569" s="81"/>
    </row>
    <row r="570" spans="1:8" ht="13">
      <c r="A570" s="81"/>
      <c r="B570" s="81"/>
      <c r="C570" s="81"/>
      <c r="D570" s="81"/>
      <c r="E570" s="81"/>
      <c r="F570" s="81"/>
      <c r="G570" s="81"/>
      <c r="H570" s="81"/>
    </row>
    <row r="571" spans="1:8" ht="13">
      <c r="A571" s="81"/>
      <c r="B571" s="81"/>
      <c r="C571" s="81"/>
      <c r="D571" s="81"/>
      <c r="E571" s="81"/>
      <c r="F571" s="81"/>
      <c r="G571" s="81"/>
      <c r="H571" s="81"/>
    </row>
    <row r="572" spans="1:8" ht="13">
      <c r="A572" s="81"/>
      <c r="B572" s="81"/>
      <c r="C572" s="81"/>
      <c r="D572" s="81"/>
      <c r="E572" s="81"/>
      <c r="F572" s="81"/>
      <c r="G572" s="81"/>
      <c r="H572" s="81"/>
    </row>
    <row r="573" spans="1:8" ht="13">
      <c r="A573" s="81"/>
      <c r="B573" s="81"/>
      <c r="C573" s="81"/>
      <c r="D573" s="81"/>
      <c r="E573" s="81"/>
      <c r="F573" s="81"/>
      <c r="G573" s="81"/>
      <c r="H573" s="81"/>
    </row>
    <row r="574" spans="1:8" ht="13">
      <c r="A574" s="81"/>
      <c r="B574" s="81"/>
      <c r="C574" s="81"/>
      <c r="D574" s="81"/>
      <c r="E574" s="81"/>
      <c r="F574" s="81"/>
      <c r="G574" s="81"/>
      <c r="H574" s="81"/>
    </row>
    <row r="575" spans="1:8" ht="13">
      <c r="A575" s="81"/>
      <c r="B575" s="81"/>
      <c r="C575" s="81"/>
      <c r="D575" s="81"/>
      <c r="E575" s="81"/>
      <c r="F575" s="81"/>
      <c r="G575" s="81"/>
      <c r="H575" s="81"/>
    </row>
    <row r="576" spans="1:8" ht="13">
      <c r="A576" s="81"/>
      <c r="B576" s="81"/>
      <c r="C576" s="81"/>
      <c r="D576" s="81"/>
      <c r="E576" s="81"/>
      <c r="F576" s="81"/>
      <c r="G576" s="81"/>
      <c r="H576" s="81"/>
    </row>
    <row r="577" spans="1:8" ht="13">
      <c r="A577" s="81"/>
      <c r="B577" s="81"/>
      <c r="C577" s="81"/>
      <c r="D577" s="81"/>
      <c r="E577" s="81"/>
      <c r="F577" s="81"/>
      <c r="G577" s="81"/>
      <c r="H577" s="81"/>
    </row>
    <row r="578" spans="1:8" ht="13">
      <c r="A578" s="81"/>
      <c r="B578" s="81"/>
      <c r="C578" s="81"/>
      <c r="D578" s="81"/>
      <c r="E578" s="81"/>
      <c r="F578" s="81"/>
      <c r="G578" s="81"/>
      <c r="H578" s="81"/>
    </row>
    <row r="579" spans="1:8" ht="13">
      <c r="A579" s="81"/>
      <c r="B579" s="81"/>
      <c r="C579" s="81"/>
      <c r="D579" s="81"/>
      <c r="E579" s="81"/>
      <c r="F579" s="81"/>
      <c r="G579" s="81"/>
      <c r="H579" s="81"/>
    </row>
    <row r="580" spans="1:8" ht="13">
      <c r="A580" s="81"/>
      <c r="B580" s="81"/>
      <c r="C580" s="81"/>
      <c r="D580" s="81"/>
      <c r="E580" s="81"/>
      <c r="F580" s="81"/>
      <c r="G580" s="81"/>
      <c r="H580" s="81"/>
    </row>
    <row r="581" spans="1:8" ht="13">
      <c r="A581" s="81"/>
      <c r="B581" s="81"/>
      <c r="C581" s="81"/>
      <c r="D581" s="81"/>
      <c r="E581" s="81"/>
      <c r="F581" s="81"/>
      <c r="G581" s="81"/>
      <c r="H581" s="81"/>
    </row>
    <row r="582" spans="1:8" ht="13">
      <c r="A582" s="81"/>
      <c r="B582" s="81"/>
      <c r="C582" s="81"/>
      <c r="D582" s="81"/>
      <c r="E582" s="81"/>
      <c r="F582" s="81"/>
      <c r="G582" s="81"/>
      <c r="H582" s="81"/>
    </row>
    <row r="583" spans="1:8" ht="13">
      <c r="A583" s="81"/>
      <c r="B583" s="81"/>
      <c r="C583" s="81"/>
      <c r="D583" s="81"/>
      <c r="E583" s="81"/>
      <c r="F583" s="81"/>
      <c r="G583" s="81"/>
      <c r="H583" s="81"/>
    </row>
    <row r="584" spans="1:8" ht="13">
      <c r="A584" s="81"/>
      <c r="B584" s="81"/>
      <c r="C584" s="81"/>
      <c r="D584" s="81"/>
      <c r="E584" s="81"/>
      <c r="F584" s="81"/>
      <c r="G584" s="81"/>
      <c r="H584" s="81"/>
    </row>
    <row r="585" spans="1:8" ht="13">
      <c r="A585" s="81"/>
      <c r="B585" s="81"/>
      <c r="C585" s="81"/>
      <c r="D585" s="81"/>
      <c r="E585" s="81"/>
      <c r="F585" s="81"/>
      <c r="G585" s="81"/>
      <c r="H585" s="81"/>
    </row>
    <row r="586" spans="1:8" ht="13">
      <c r="A586" s="81"/>
      <c r="B586" s="81"/>
      <c r="C586" s="81"/>
      <c r="D586" s="81"/>
      <c r="E586" s="81"/>
      <c r="F586" s="81"/>
      <c r="G586" s="81"/>
      <c r="H586" s="81"/>
    </row>
    <row r="587" spans="1:8" ht="13">
      <c r="A587" s="81"/>
      <c r="B587" s="81"/>
      <c r="C587" s="81"/>
      <c r="D587" s="81"/>
      <c r="E587" s="81"/>
      <c r="F587" s="81"/>
      <c r="G587" s="81"/>
      <c r="H587" s="81"/>
    </row>
    <row r="588" spans="1:8" ht="13">
      <c r="A588" s="81"/>
      <c r="B588" s="81"/>
      <c r="C588" s="81"/>
      <c r="D588" s="81"/>
      <c r="E588" s="81"/>
      <c r="F588" s="81"/>
      <c r="G588" s="81"/>
      <c r="H588" s="81"/>
    </row>
    <row r="589" spans="1:8" ht="13">
      <c r="A589" s="81"/>
      <c r="B589" s="81"/>
      <c r="C589" s="81"/>
      <c r="D589" s="81"/>
      <c r="E589" s="81"/>
      <c r="F589" s="81"/>
      <c r="G589" s="81"/>
      <c r="H589" s="81"/>
    </row>
    <row r="590" spans="1:8" ht="13">
      <c r="A590" s="81"/>
      <c r="B590" s="81"/>
      <c r="C590" s="81"/>
      <c r="D590" s="81"/>
      <c r="E590" s="81"/>
      <c r="F590" s="81"/>
      <c r="G590" s="81"/>
      <c r="H590" s="81"/>
    </row>
    <row r="591" spans="1:8" ht="13">
      <c r="A591" s="81"/>
      <c r="B591" s="81"/>
      <c r="C591" s="81"/>
      <c r="D591" s="81"/>
      <c r="E591" s="81"/>
      <c r="F591" s="81"/>
      <c r="G591" s="81"/>
      <c r="H591" s="81"/>
    </row>
    <row r="592" spans="1:8" ht="13">
      <c r="A592" s="81"/>
      <c r="B592" s="81"/>
      <c r="C592" s="81"/>
      <c r="D592" s="81"/>
      <c r="E592" s="81"/>
      <c r="F592" s="81"/>
      <c r="G592" s="81"/>
      <c r="H592" s="81"/>
    </row>
    <row r="593" spans="1:8" ht="13">
      <c r="A593" s="81"/>
      <c r="B593" s="81"/>
      <c r="C593" s="81"/>
      <c r="D593" s="81"/>
      <c r="E593" s="81"/>
      <c r="F593" s="81"/>
      <c r="G593" s="81"/>
      <c r="H593" s="81"/>
    </row>
    <row r="594" spans="1:8" ht="13">
      <c r="A594" s="81"/>
      <c r="B594" s="81"/>
      <c r="C594" s="81"/>
      <c r="D594" s="81"/>
      <c r="E594" s="81"/>
      <c r="F594" s="81"/>
      <c r="G594" s="81"/>
      <c r="H594" s="81"/>
    </row>
    <row r="595" spans="1:8" ht="13">
      <c r="A595" s="81"/>
      <c r="B595" s="81"/>
      <c r="C595" s="81"/>
      <c r="D595" s="81"/>
      <c r="E595" s="81"/>
      <c r="F595" s="81"/>
      <c r="G595" s="81"/>
      <c r="H595" s="81"/>
    </row>
    <row r="596" spans="1:8" ht="13">
      <c r="A596" s="81"/>
      <c r="B596" s="81"/>
      <c r="C596" s="81"/>
      <c r="D596" s="81"/>
      <c r="E596" s="81"/>
      <c r="F596" s="81"/>
      <c r="G596" s="81"/>
      <c r="H596" s="81"/>
    </row>
    <row r="597" spans="1:8" ht="13">
      <c r="A597" s="81"/>
      <c r="B597" s="81"/>
      <c r="C597" s="81"/>
      <c r="D597" s="81"/>
      <c r="E597" s="81"/>
      <c r="F597" s="81"/>
      <c r="G597" s="81"/>
      <c r="H597" s="81"/>
    </row>
    <row r="598" spans="1:8" ht="13">
      <c r="A598" s="81"/>
      <c r="B598" s="81"/>
      <c r="C598" s="81"/>
      <c r="D598" s="81"/>
      <c r="E598" s="81"/>
      <c r="F598" s="81"/>
      <c r="G598" s="81"/>
      <c r="H598" s="81"/>
    </row>
    <row r="599" spans="1:8" ht="13">
      <c r="A599" s="81"/>
      <c r="B599" s="81"/>
      <c r="C599" s="81"/>
      <c r="D599" s="81"/>
      <c r="E599" s="81"/>
      <c r="F599" s="81"/>
      <c r="G599" s="81"/>
      <c r="H599" s="81"/>
    </row>
    <row r="600" spans="1:8" ht="13">
      <c r="A600" s="81"/>
      <c r="B600" s="81"/>
      <c r="C600" s="81"/>
      <c r="D600" s="81"/>
      <c r="E600" s="81"/>
      <c r="F600" s="81"/>
      <c r="G600" s="81"/>
      <c r="H600" s="81"/>
    </row>
    <row r="601" spans="1:8" ht="13">
      <c r="A601" s="81"/>
      <c r="B601" s="81"/>
      <c r="C601" s="81"/>
      <c r="D601" s="81"/>
      <c r="E601" s="81"/>
      <c r="F601" s="81"/>
      <c r="G601" s="81"/>
      <c r="H601" s="81"/>
    </row>
    <row r="602" spans="1:8" ht="13">
      <c r="A602" s="81"/>
      <c r="B602" s="81"/>
      <c r="C602" s="81"/>
      <c r="D602" s="81"/>
      <c r="E602" s="81"/>
      <c r="F602" s="81"/>
      <c r="G602" s="81"/>
      <c r="H602" s="81"/>
    </row>
    <row r="603" spans="1:8" ht="13">
      <c r="A603" s="81"/>
      <c r="B603" s="81"/>
      <c r="C603" s="81"/>
      <c r="D603" s="81"/>
      <c r="E603" s="81"/>
      <c r="F603" s="81"/>
      <c r="G603" s="81"/>
      <c r="H603" s="81"/>
    </row>
    <row r="604" spans="1:8" ht="13">
      <c r="A604" s="81"/>
      <c r="B604" s="81"/>
      <c r="C604" s="81"/>
      <c r="D604" s="81"/>
      <c r="E604" s="81"/>
      <c r="F604" s="81"/>
      <c r="G604" s="81"/>
      <c r="H604" s="81"/>
    </row>
    <row r="605" spans="1:8" ht="13">
      <c r="A605" s="81"/>
      <c r="B605" s="81"/>
      <c r="C605" s="81"/>
      <c r="D605" s="81"/>
      <c r="E605" s="81"/>
      <c r="F605" s="81"/>
      <c r="G605" s="81"/>
      <c r="H605" s="81"/>
    </row>
    <row r="606" spans="1:8" ht="13">
      <c r="A606" s="81"/>
      <c r="B606" s="81"/>
      <c r="C606" s="81"/>
      <c r="D606" s="81"/>
      <c r="E606" s="81"/>
      <c r="F606" s="81"/>
      <c r="G606" s="81"/>
      <c r="H606" s="81"/>
    </row>
    <row r="607" spans="1:8" ht="13">
      <c r="A607" s="81"/>
      <c r="B607" s="81"/>
      <c r="C607" s="81"/>
      <c r="D607" s="81"/>
      <c r="E607" s="81"/>
      <c r="F607" s="81"/>
      <c r="G607" s="81"/>
      <c r="H607" s="81"/>
    </row>
    <row r="608" spans="1:8" ht="13">
      <c r="A608" s="81"/>
      <c r="B608" s="81"/>
      <c r="C608" s="81"/>
      <c r="D608" s="81"/>
      <c r="E608" s="81"/>
      <c r="F608" s="81"/>
      <c r="G608" s="81"/>
      <c r="H608" s="81"/>
    </row>
    <row r="609" spans="1:8" ht="13">
      <c r="A609" s="81"/>
      <c r="B609" s="81"/>
      <c r="C609" s="81"/>
      <c r="D609" s="81"/>
      <c r="E609" s="81"/>
      <c r="F609" s="81"/>
      <c r="G609" s="81"/>
      <c r="H609" s="81"/>
    </row>
    <row r="610" spans="1:8" ht="13">
      <c r="A610" s="81"/>
      <c r="B610" s="81"/>
      <c r="C610" s="81"/>
      <c r="D610" s="81"/>
      <c r="E610" s="81"/>
      <c r="F610" s="81"/>
      <c r="G610" s="81"/>
      <c r="H610" s="81"/>
    </row>
    <row r="611" spans="1:8" ht="13">
      <c r="A611" s="81"/>
      <c r="B611" s="81"/>
      <c r="C611" s="81"/>
      <c r="D611" s="81"/>
      <c r="E611" s="81"/>
      <c r="F611" s="81"/>
      <c r="G611" s="81"/>
      <c r="H611" s="81"/>
    </row>
    <row r="612" spans="1:8" ht="13">
      <c r="A612" s="81"/>
      <c r="B612" s="81"/>
      <c r="C612" s="81"/>
      <c r="D612" s="81"/>
      <c r="E612" s="81"/>
      <c r="F612" s="81"/>
      <c r="G612" s="81"/>
      <c r="H612" s="81"/>
    </row>
    <row r="613" spans="1:8" ht="13">
      <c r="A613" s="81"/>
      <c r="B613" s="81"/>
      <c r="C613" s="81"/>
      <c r="D613" s="81"/>
      <c r="E613" s="81"/>
      <c r="F613" s="81"/>
      <c r="G613" s="81"/>
      <c r="H613" s="81"/>
    </row>
    <row r="614" spans="1:8" ht="13">
      <c r="A614" s="81"/>
      <c r="B614" s="81"/>
      <c r="C614" s="81"/>
      <c r="D614" s="81"/>
      <c r="E614" s="81"/>
      <c r="F614" s="81"/>
      <c r="G614" s="81"/>
      <c r="H614" s="81"/>
    </row>
    <row r="615" spans="1:8" ht="13">
      <c r="A615" s="81"/>
      <c r="B615" s="81"/>
      <c r="C615" s="81"/>
      <c r="D615" s="81"/>
      <c r="E615" s="81"/>
      <c r="F615" s="81"/>
      <c r="G615" s="81"/>
      <c r="H615" s="81"/>
    </row>
    <row r="616" spans="1:8" ht="13">
      <c r="A616" s="81"/>
      <c r="B616" s="81"/>
      <c r="C616" s="81"/>
      <c r="D616" s="81"/>
      <c r="E616" s="81"/>
      <c r="F616" s="81"/>
      <c r="G616" s="81"/>
      <c r="H616" s="81"/>
    </row>
    <row r="617" spans="1:8" ht="13">
      <c r="A617" s="81"/>
      <c r="B617" s="81"/>
      <c r="C617" s="81"/>
      <c r="D617" s="81"/>
      <c r="E617" s="81"/>
      <c r="F617" s="81"/>
      <c r="G617" s="81"/>
      <c r="H617" s="81"/>
    </row>
    <row r="618" spans="1:8" ht="13">
      <c r="A618" s="81"/>
      <c r="B618" s="81"/>
      <c r="C618" s="81"/>
      <c r="D618" s="81"/>
      <c r="E618" s="81"/>
      <c r="F618" s="81"/>
      <c r="G618" s="81"/>
      <c r="H618" s="81"/>
    </row>
    <row r="619" spans="1:8" ht="13">
      <c r="A619" s="81"/>
      <c r="B619" s="81"/>
      <c r="C619" s="81"/>
      <c r="D619" s="81"/>
      <c r="E619" s="81"/>
      <c r="F619" s="81"/>
      <c r="G619" s="81"/>
      <c r="H619" s="81"/>
    </row>
    <row r="620" spans="1:8" ht="13">
      <c r="A620" s="81"/>
      <c r="B620" s="81"/>
      <c r="C620" s="81"/>
      <c r="D620" s="81"/>
      <c r="E620" s="81"/>
      <c r="F620" s="81"/>
      <c r="G620" s="81"/>
      <c r="H620" s="81"/>
    </row>
    <row r="621" spans="1:8" ht="13">
      <c r="A621" s="81"/>
      <c r="B621" s="81"/>
      <c r="C621" s="81"/>
      <c r="D621" s="81"/>
      <c r="E621" s="81"/>
      <c r="F621" s="81"/>
      <c r="G621" s="81"/>
      <c r="H621" s="81"/>
    </row>
    <row r="622" spans="1:8" ht="13">
      <c r="A622" s="81"/>
      <c r="B622" s="81"/>
      <c r="C622" s="81"/>
      <c r="D622" s="81"/>
      <c r="E622" s="81"/>
      <c r="F622" s="81"/>
      <c r="G622" s="81"/>
      <c r="H622" s="81"/>
    </row>
    <row r="623" spans="1:8" ht="13">
      <c r="A623" s="81"/>
      <c r="B623" s="81"/>
      <c r="C623" s="81"/>
      <c r="D623" s="81"/>
      <c r="E623" s="81"/>
      <c r="F623" s="81"/>
      <c r="G623" s="81"/>
      <c r="H623" s="81"/>
    </row>
    <row r="624" spans="1:8" ht="13">
      <c r="A624" s="81"/>
      <c r="B624" s="81"/>
      <c r="C624" s="81"/>
      <c r="D624" s="81"/>
      <c r="E624" s="81"/>
      <c r="F624" s="81"/>
      <c r="G624" s="81"/>
      <c r="H624" s="81"/>
    </row>
    <row r="625" spans="1:8" ht="13">
      <c r="A625" s="81"/>
      <c r="B625" s="81"/>
      <c r="C625" s="81"/>
      <c r="D625" s="81"/>
      <c r="E625" s="81"/>
      <c r="F625" s="81"/>
      <c r="G625" s="81"/>
      <c r="H625" s="81"/>
    </row>
    <row r="626" spans="1:8" ht="13">
      <c r="A626" s="81"/>
      <c r="B626" s="81"/>
      <c r="C626" s="81"/>
      <c r="D626" s="81"/>
      <c r="E626" s="81"/>
      <c r="F626" s="81"/>
      <c r="G626" s="81"/>
      <c r="H626" s="81"/>
    </row>
    <row r="627" spans="1:8" ht="13">
      <c r="A627" s="81"/>
      <c r="B627" s="81"/>
      <c r="C627" s="81"/>
      <c r="D627" s="81"/>
      <c r="E627" s="81"/>
      <c r="F627" s="81"/>
      <c r="G627" s="81"/>
      <c r="H627" s="81"/>
    </row>
    <row r="628" spans="1:8" ht="13">
      <c r="A628" s="81"/>
      <c r="B628" s="81"/>
      <c r="C628" s="81"/>
      <c r="D628" s="81"/>
      <c r="E628" s="81"/>
      <c r="F628" s="81"/>
      <c r="G628" s="81"/>
      <c r="H628" s="81"/>
    </row>
    <row r="629" spans="1:8" ht="13">
      <c r="A629" s="81"/>
      <c r="B629" s="81"/>
      <c r="C629" s="81"/>
      <c r="D629" s="81"/>
      <c r="E629" s="81"/>
      <c r="F629" s="81"/>
      <c r="G629" s="81"/>
      <c r="H629" s="81"/>
    </row>
    <row r="630" spans="1:8" ht="13">
      <c r="A630" s="81"/>
      <c r="B630" s="81"/>
      <c r="C630" s="81"/>
      <c r="D630" s="81"/>
      <c r="E630" s="81"/>
      <c r="F630" s="81"/>
      <c r="G630" s="81"/>
      <c r="H630" s="81"/>
    </row>
    <row r="631" spans="1:8" ht="13">
      <c r="A631" s="81"/>
      <c r="B631" s="81"/>
      <c r="C631" s="81"/>
      <c r="D631" s="81"/>
      <c r="E631" s="81"/>
      <c r="F631" s="81"/>
      <c r="G631" s="81"/>
      <c r="H631" s="81"/>
    </row>
    <row r="632" spans="1:8" ht="13">
      <c r="A632" s="81"/>
      <c r="B632" s="81"/>
      <c r="C632" s="81"/>
      <c r="D632" s="81"/>
      <c r="E632" s="81"/>
      <c r="F632" s="81"/>
      <c r="G632" s="81"/>
      <c r="H632" s="81"/>
    </row>
    <row r="633" spans="1:8" ht="13">
      <c r="A633" s="81"/>
      <c r="B633" s="81"/>
      <c r="C633" s="81"/>
      <c r="D633" s="81"/>
      <c r="E633" s="81"/>
      <c r="F633" s="81"/>
      <c r="G633" s="81"/>
      <c r="H633" s="81"/>
    </row>
    <row r="634" spans="1:8" ht="13">
      <c r="A634" s="81"/>
      <c r="B634" s="81"/>
      <c r="C634" s="81"/>
      <c r="D634" s="81"/>
      <c r="E634" s="81"/>
      <c r="F634" s="81"/>
      <c r="G634" s="81"/>
      <c r="H634" s="81"/>
    </row>
    <row r="635" spans="1:8" ht="13">
      <c r="A635" s="81"/>
      <c r="B635" s="81"/>
      <c r="C635" s="81"/>
      <c r="D635" s="81"/>
      <c r="E635" s="81"/>
      <c r="F635" s="81"/>
      <c r="G635" s="81"/>
      <c r="H635" s="81"/>
    </row>
    <row r="636" spans="1:8" ht="13">
      <c r="A636" s="81"/>
      <c r="B636" s="81"/>
      <c r="C636" s="81"/>
      <c r="D636" s="81"/>
      <c r="E636" s="81"/>
      <c r="F636" s="81"/>
      <c r="G636" s="81"/>
      <c r="H636" s="81"/>
    </row>
    <row r="637" spans="1:8" ht="13">
      <c r="A637" s="81"/>
      <c r="B637" s="81"/>
      <c r="C637" s="81"/>
      <c r="D637" s="81"/>
      <c r="E637" s="81"/>
      <c r="F637" s="81"/>
      <c r="G637" s="81"/>
      <c r="H637" s="81"/>
    </row>
    <row r="638" spans="1:8" ht="13">
      <c r="A638" s="81"/>
      <c r="B638" s="81"/>
      <c r="C638" s="81"/>
      <c r="D638" s="81"/>
      <c r="E638" s="81"/>
      <c r="F638" s="81"/>
      <c r="G638" s="81"/>
      <c r="H638" s="81"/>
    </row>
    <row r="639" spans="1:8" ht="13">
      <c r="A639" s="81"/>
      <c r="B639" s="81"/>
      <c r="C639" s="81"/>
      <c r="D639" s="81"/>
      <c r="E639" s="81"/>
      <c r="F639" s="81"/>
      <c r="G639" s="81"/>
      <c r="H639" s="81"/>
    </row>
    <row r="640" spans="1:8" ht="13">
      <c r="A640" s="81"/>
      <c r="B640" s="81"/>
      <c r="C640" s="81"/>
      <c r="D640" s="81"/>
      <c r="E640" s="81"/>
      <c r="F640" s="81"/>
      <c r="G640" s="81"/>
      <c r="H640" s="81"/>
    </row>
    <row r="641" spans="1:8" ht="13">
      <c r="A641" s="81"/>
      <c r="B641" s="81"/>
      <c r="C641" s="81"/>
      <c r="D641" s="81"/>
      <c r="E641" s="81"/>
      <c r="F641" s="81"/>
      <c r="G641" s="81"/>
      <c r="H641" s="81"/>
    </row>
    <row r="642" spans="1:8" ht="13">
      <c r="A642" s="81"/>
      <c r="B642" s="81"/>
      <c r="C642" s="81"/>
      <c r="D642" s="81"/>
      <c r="E642" s="81"/>
      <c r="F642" s="81"/>
      <c r="G642" s="81"/>
      <c r="H642" s="81"/>
    </row>
    <row r="643" spans="1:8" ht="13">
      <c r="A643" s="81"/>
      <c r="B643" s="81"/>
      <c r="C643" s="81"/>
      <c r="D643" s="81"/>
      <c r="E643" s="81"/>
      <c r="F643" s="81"/>
      <c r="G643" s="81"/>
      <c r="H643" s="81"/>
    </row>
    <row r="644" spans="1:8" ht="13">
      <c r="A644" s="81"/>
      <c r="B644" s="81"/>
      <c r="C644" s="81"/>
      <c r="D644" s="81"/>
      <c r="E644" s="81"/>
      <c r="F644" s="81"/>
      <c r="G644" s="81"/>
      <c r="H644" s="81"/>
    </row>
    <row r="645" spans="1:8" ht="13">
      <c r="A645" s="81"/>
      <c r="B645" s="81"/>
      <c r="C645" s="81"/>
      <c r="D645" s="81"/>
      <c r="E645" s="81"/>
      <c r="F645" s="81"/>
      <c r="G645" s="81"/>
      <c r="H645" s="81"/>
    </row>
    <row r="646" spans="1:8" ht="13">
      <c r="A646" s="81"/>
      <c r="B646" s="81"/>
      <c r="C646" s="81"/>
      <c r="D646" s="81"/>
      <c r="E646" s="81"/>
      <c r="F646" s="81"/>
      <c r="G646" s="81"/>
      <c r="H646" s="81"/>
    </row>
    <row r="647" spans="1:8" ht="13">
      <c r="A647" s="81"/>
      <c r="B647" s="81"/>
      <c r="C647" s="81"/>
      <c r="D647" s="81"/>
      <c r="E647" s="81"/>
      <c r="F647" s="81"/>
      <c r="G647" s="81"/>
      <c r="H647" s="81"/>
    </row>
    <row r="648" spans="1:8" ht="13">
      <c r="A648" s="81"/>
      <c r="B648" s="81"/>
      <c r="C648" s="81"/>
      <c r="D648" s="81"/>
      <c r="E648" s="81"/>
      <c r="F648" s="81"/>
      <c r="G648" s="81"/>
      <c r="H648" s="81"/>
    </row>
    <row r="649" spans="1:8" ht="13">
      <c r="A649" s="81"/>
      <c r="B649" s="81"/>
      <c r="C649" s="81"/>
      <c r="D649" s="81"/>
      <c r="E649" s="81"/>
      <c r="F649" s="81"/>
      <c r="G649" s="81"/>
      <c r="H649" s="81"/>
    </row>
    <row r="650" spans="1:8" ht="13">
      <c r="A650" s="81"/>
      <c r="B650" s="81"/>
      <c r="C650" s="81"/>
      <c r="D650" s="81"/>
      <c r="E650" s="81"/>
      <c r="F650" s="81"/>
      <c r="G650" s="81"/>
      <c r="H650" s="81"/>
    </row>
    <row r="651" spans="1:8" ht="13">
      <c r="A651" s="81"/>
      <c r="B651" s="81"/>
      <c r="C651" s="81"/>
      <c r="D651" s="81"/>
      <c r="E651" s="81"/>
      <c r="F651" s="81"/>
      <c r="G651" s="81"/>
      <c r="H651" s="81"/>
    </row>
    <row r="652" spans="1:8" ht="13">
      <c r="A652" s="81"/>
      <c r="B652" s="81"/>
      <c r="C652" s="81"/>
      <c r="D652" s="81"/>
      <c r="E652" s="81"/>
      <c r="F652" s="81"/>
      <c r="G652" s="81"/>
      <c r="H652" s="81"/>
    </row>
    <row r="653" spans="1:8" ht="13">
      <c r="A653" s="81"/>
      <c r="B653" s="81"/>
      <c r="C653" s="81"/>
      <c r="D653" s="81"/>
      <c r="E653" s="81"/>
      <c r="F653" s="81"/>
      <c r="G653" s="81"/>
      <c r="H653" s="81"/>
    </row>
    <row r="654" spans="1:8" ht="13">
      <c r="A654" s="81"/>
      <c r="B654" s="81"/>
      <c r="C654" s="81"/>
      <c r="D654" s="81"/>
      <c r="E654" s="81"/>
      <c r="F654" s="81"/>
      <c r="G654" s="81"/>
      <c r="H654" s="81"/>
    </row>
    <row r="655" spans="1:8" ht="13">
      <c r="A655" s="81"/>
      <c r="B655" s="81"/>
      <c r="C655" s="81"/>
      <c r="D655" s="81"/>
      <c r="E655" s="81"/>
      <c r="F655" s="81"/>
      <c r="G655" s="81"/>
      <c r="H655" s="81"/>
    </row>
    <row r="656" spans="1:8" ht="13">
      <c r="A656" s="81"/>
      <c r="B656" s="81"/>
      <c r="C656" s="81"/>
      <c r="D656" s="81"/>
      <c r="E656" s="81"/>
      <c r="F656" s="81"/>
      <c r="G656" s="81"/>
      <c r="H656" s="81"/>
    </row>
    <row r="657" spans="1:8" ht="13">
      <c r="A657" s="81"/>
      <c r="B657" s="81"/>
      <c r="C657" s="81"/>
      <c r="D657" s="81"/>
      <c r="E657" s="81"/>
      <c r="F657" s="81"/>
      <c r="G657" s="81"/>
      <c r="H657" s="81"/>
    </row>
    <row r="658" spans="1:8" ht="13">
      <c r="A658" s="81"/>
      <c r="B658" s="81"/>
      <c r="C658" s="81"/>
      <c r="D658" s="81"/>
      <c r="E658" s="81"/>
      <c r="F658" s="81"/>
      <c r="G658" s="81"/>
      <c r="H658" s="81"/>
    </row>
    <row r="659" spans="1:8" ht="13">
      <c r="A659" s="81"/>
      <c r="B659" s="81"/>
      <c r="C659" s="81"/>
      <c r="D659" s="81"/>
      <c r="E659" s="81"/>
      <c r="F659" s="81"/>
      <c r="G659" s="81"/>
      <c r="H659" s="81"/>
    </row>
    <row r="660" spans="1:8" ht="13">
      <c r="A660" s="81"/>
      <c r="B660" s="81"/>
      <c r="C660" s="81"/>
      <c r="D660" s="81"/>
      <c r="E660" s="81"/>
      <c r="F660" s="81"/>
      <c r="G660" s="81"/>
      <c r="H660" s="81"/>
    </row>
    <row r="661" spans="1:8" ht="13">
      <c r="A661" s="81"/>
      <c r="B661" s="81"/>
      <c r="C661" s="81"/>
      <c r="D661" s="81"/>
      <c r="E661" s="81"/>
      <c r="F661" s="81"/>
      <c r="G661" s="81"/>
      <c r="H661" s="81"/>
    </row>
    <row r="662" spans="1:8" ht="13">
      <c r="A662" s="81"/>
      <c r="B662" s="81"/>
      <c r="C662" s="81"/>
      <c r="D662" s="81"/>
      <c r="E662" s="81"/>
      <c r="F662" s="81"/>
      <c r="G662" s="81"/>
      <c r="H662" s="81"/>
    </row>
    <row r="663" spans="1:8" ht="13">
      <c r="A663" s="81"/>
      <c r="B663" s="81"/>
      <c r="C663" s="81"/>
      <c r="D663" s="81"/>
      <c r="E663" s="81"/>
      <c r="F663" s="81"/>
      <c r="G663" s="81"/>
      <c r="H663" s="81"/>
    </row>
    <row r="664" spans="1:8" ht="13">
      <c r="A664" s="81"/>
      <c r="B664" s="81"/>
      <c r="C664" s="81"/>
      <c r="D664" s="81"/>
      <c r="E664" s="81"/>
      <c r="F664" s="81"/>
      <c r="G664" s="81"/>
      <c r="H664" s="81"/>
    </row>
    <row r="665" spans="1:8" ht="13">
      <c r="A665" s="81"/>
      <c r="B665" s="81"/>
      <c r="C665" s="81"/>
      <c r="D665" s="81"/>
      <c r="E665" s="81"/>
      <c r="F665" s="81"/>
      <c r="G665" s="81"/>
      <c r="H665" s="81"/>
    </row>
    <row r="666" spans="1:8" ht="13">
      <c r="A666" s="81"/>
      <c r="B666" s="81"/>
      <c r="C666" s="81"/>
      <c r="D666" s="81"/>
      <c r="E666" s="81"/>
      <c r="F666" s="81"/>
      <c r="G666" s="81"/>
      <c r="H666" s="81"/>
    </row>
    <row r="667" spans="1:8" ht="13">
      <c r="A667" s="81"/>
      <c r="B667" s="81"/>
      <c r="C667" s="81"/>
      <c r="D667" s="81"/>
      <c r="E667" s="81"/>
      <c r="F667" s="81"/>
      <c r="G667" s="81"/>
      <c r="H667" s="81"/>
    </row>
    <row r="668" spans="1:8" ht="13">
      <c r="A668" s="81"/>
      <c r="B668" s="81"/>
      <c r="C668" s="81"/>
      <c r="D668" s="81"/>
      <c r="E668" s="81"/>
      <c r="F668" s="81"/>
      <c r="G668" s="81"/>
      <c r="H668" s="81"/>
    </row>
    <row r="669" spans="1:8" ht="13">
      <c r="A669" s="81"/>
      <c r="B669" s="81"/>
      <c r="C669" s="81"/>
      <c r="D669" s="81"/>
      <c r="E669" s="81"/>
      <c r="F669" s="81"/>
      <c r="G669" s="81"/>
      <c r="H669" s="81"/>
    </row>
    <row r="670" spans="1:8" ht="13">
      <c r="A670" s="81"/>
      <c r="B670" s="81"/>
      <c r="C670" s="81"/>
      <c r="D670" s="81"/>
      <c r="E670" s="81"/>
      <c r="F670" s="81"/>
      <c r="G670" s="81"/>
      <c r="H670" s="81"/>
    </row>
    <row r="671" spans="1:8" ht="13">
      <c r="A671" s="81"/>
      <c r="B671" s="81"/>
      <c r="C671" s="81"/>
      <c r="D671" s="81"/>
      <c r="E671" s="81"/>
      <c r="F671" s="81"/>
      <c r="G671" s="81"/>
      <c r="H671" s="81"/>
    </row>
    <row r="672" spans="1:8" ht="13">
      <c r="A672" s="81"/>
      <c r="B672" s="81"/>
      <c r="C672" s="81"/>
      <c r="D672" s="81"/>
      <c r="E672" s="81"/>
      <c r="F672" s="81"/>
      <c r="G672" s="81"/>
      <c r="H672" s="81"/>
    </row>
    <row r="673" spans="1:8" ht="13">
      <c r="A673" s="81"/>
      <c r="B673" s="81"/>
      <c r="C673" s="81"/>
      <c r="D673" s="81"/>
      <c r="E673" s="81"/>
      <c r="F673" s="81"/>
      <c r="G673" s="81"/>
      <c r="H673" s="81"/>
    </row>
    <row r="674" spans="1:8" ht="13">
      <c r="A674" s="81"/>
      <c r="B674" s="81"/>
      <c r="C674" s="81"/>
      <c r="D674" s="81"/>
      <c r="E674" s="81"/>
      <c r="F674" s="81"/>
      <c r="G674" s="81"/>
      <c r="H674" s="81"/>
    </row>
    <row r="675" spans="1:8" ht="13">
      <c r="A675" s="81"/>
      <c r="B675" s="81"/>
      <c r="C675" s="81"/>
      <c r="D675" s="81"/>
      <c r="E675" s="81"/>
      <c r="F675" s="81"/>
      <c r="G675" s="81"/>
      <c r="H675" s="81"/>
    </row>
    <row r="676" spans="1:8" ht="13">
      <c r="A676" s="81"/>
      <c r="B676" s="81"/>
      <c r="C676" s="81"/>
      <c r="D676" s="81"/>
      <c r="E676" s="81"/>
      <c r="F676" s="81"/>
      <c r="G676" s="81"/>
      <c r="H676" s="81"/>
    </row>
    <row r="677" spans="1:8" ht="13">
      <c r="A677" s="81"/>
      <c r="B677" s="81"/>
      <c r="C677" s="81"/>
      <c r="D677" s="81"/>
      <c r="E677" s="81"/>
      <c r="F677" s="81"/>
      <c r="G677" s="81"/>
      <c r="H677" s="81"/>
    </row>
    <row r="678" spans="1:8" ht="13">
      <c r="A678" s="81"/>
      <c r="B678" s="81"/>
      <c r="C678" s="81"/>
      <c r="D678" s="81"/>
      <c r="E678" s="81"/>
      <c r="F678" s="81"/>
      <c r="G678" s="81"/>
      <c r="H678" s="81"/>
    </row>
    <row r="679" spans="1:8" ht="13">
      <c r="A679" s="81"/>
      <c r="B679" s="81"/>
      <c r="C679" s="81"/>
      <c r="D679" s="81"/>
      <c r="E679" s="81"/>
      <c r="F679" s="81"/>
      <c r="G679" s="81"/>
      <c r="H679" s="81"/>
    </row>
    <row r="680" spans="1:8" ht="13">
      <c r="A680" s="81"/>
      <c r="B680" s="81"/>
      <c r="C680" s="81"/>
      <c r="D680" s="81"/>
      <c r="E680" s="81"/>
      <c r="F680" s="81"/>
      <c r="G680" s="81"/>
      <c r="H680" s="81"/>
    </row>
    <row r="681" spans="1:8" ht="13">
      <c r="A681" s="81"/>
      <c r="B681" s="81"/>
      <c r="C681" s="81"/>
      <c r="D681" s="81"/>
      <c r="E681" s="81"/>
      <c r="F681" s="81"/>
      <c r="G681" s="81"/>
      <c r="H681" s="81"/>
    </row>
    <row r="682" spans="1:8" ht="13">
      <c r="A682" s="81"/>
      <c r="B682" s="81"/>
      <c r="C682" s="81"/>
      <c r="D682" s="81"/>
      <c r="E682" s="81"/>
      <c r="F682" s="81"/>
      <c r="G682" s="81"/>
      <c r="H682" s="81"/>
    </row>
    <row r="683" spans="1:8" ht="13">
      <c r="A683" s="81"/>
      <c r="B683" s="81"/>
      <c r="C683" s="81"/>
      <c r="D683" s="81"/>
      <c r="E683" s="81"/>
      <c r="F683" s="81"/>
      <c r="G683" s="81"/>
      <c r="H683" s="81"/>
    </row>
    <row r="684" spans="1:8" ht="13">
      <c r="A684" s="81"/>
      <c r="B684" s="81"/>
      <c r="C684" s="81"/>
      <c r="D684" s="81"/>
      <c r="E684" s="81"/>
      <c r="F684" s="81"/>
      <c r="G684" s="81"/>
      <c r="H684" s="81"/>
    </row>
    <row r="685" spans="1:8" ht="13">
      <c r="A685" s="81"/>
      <c r="B685" s="81"/>
      <c r="C685" s="81"/>
      <c r="D685" s="81"/>
      <c r="E685" s="81"/>
      <c r="F685" s="81"/>
      <c r="G685" s="81"/>
      <c r="H685" s="81"/>
    </row>
    <row r="686" spans="1:8" ht="13">
      <c r="A686" s="81"/>
      <c r="B686" s="81"/>
      <c r="C686" s="81"/>
      <c r="D686" s="81"/>
      <c r="E686" s="81"/>
      <c r="F686" s="81"/>
      <c r="G686" s="81"/>
      <c r="H686" s="81"/>
    </row>
    <row r="687" spans="1:8" ht="13">
      <c r="A687" s="81"/>
      <c r="B687" s="81"/>
      <c r="C687" s="81"/>
      <c r="D687" s="81"/>
      <c r="E687" s="81"/>
      <c r="F687" s="81"/>
      <c r="G687" s="81"/>
      <c r="H687" s="81"/>
    </row>
    <row r="688" spans="1:8" ht="13">
      <c r="A688" s="81"/>
      <c r="B688" s="81"/>
      <c r="C688" s="81"/>
      <c r="D688" s="81"/>
      <c r="E688" s="81"/>
      <c r="F688" s="81"/>
      <c r="G688" s="81"/>
      <c r="H688" s="81"/>
    </row>
    <row r="689" spans="1:8" ht="13">
      <c r="A689" s="81"/>
      <c r="B689" s="81"/>
      <c r="C689" s="81"/>
      <c r="D689" s="81"/>
      <c r="E689" s="81"/>
      <c r="F689" s="81"/>
      <c r="G689" s="81"/>
      <c r="H689" s="81"/>
    </row>
    <row r="690" spans="1:8" ht="13">
      <c r="A690" s="81"/>
      <c r="B690" s="81"/>
      <c r="C690" s="81"/>
      <c r="D690" s="81"/>
      <c r="E690" s="81"/>
      <c r="F690" s="81"/>
      <c r="G690" s="81"/>
      <c r="H690" s="81"/>
    </row>
    <row r="691" spans="1:8" ht="13">
      <c r="A691" s="81"/>
      <c r="B691" s="81"/>
      <c r="C691" s="81"/>
      <c r="D691" s="81"/>
      <c r="E691" s="81"/>
      <c r="F691" s="81"/>
      <c r="G691" s="81"/>
      <c r="H691" s="81"/>
    </row>
    <row r="692" spans="1:8" ht="13">
      <c r="A692" s="81"/>
      <c r="B692" s="81"/>
      <c r="C692" s="81"/>
      <c r="D692" s="81"/>
      <c r="E692" s="81"/>
      <c r="F692" s="81"/>
      <c r="G692" s="81"/>
      <c r="H692" s="81"/>
    </row>
    <row r="693" spans="1:8" ht="13">
      <c r="A693" s="81"/>
      <c r="B693" s="81"/>
      <c r="C693" s="81"/>
      <c r="D693" s="81"/>
      <c r="E693" s="81"/>
      <c r="F693" s="81"/>
      <c r="G693" s="81"/>
      <c r="H693" s="81"/>
    </row>
    <row r="694" spans="1:8" ht="13">
      <c r="A694" s="81"/>
      <c r="B694" s="81"/>
      <c r="C694" s="81"/>
      <c r="D694" s="81"/>
      <c r="E694" s="81"/>
      <c r="F694" s="81"/>
      <c r="G694" s="81"/>
      <c r="H694" s="81"/>
    </row>
    <row r="695" spans="1:8" ht="13">
      <c r="A695" s="81"/>
      <c r="B695" s="81"/>
      <c r="C695" s="81"/>
      <c r="D695" s="81"/>
      <c r="E695" s="81"/>
      <c r="F695" s="81"/>
      <c r="G695" s="81"/>
      <c r="H695" s="81"/>
    </row>
    <row r="696" spans="1:8" ht="13">
      <c r="A696" s="81"/>
      <c r="B696" s="81"/>
      <c r="C696" s="81"/>
      <c r="D696" s="81"/>
      <c r="E696" s="81"/>
      <c r="F696" s="81"/>
      <c r="G696" s="81"/>
      <c r="H696" s="81"/>
    </row>
    <row r="697" spans="1:8" ht="13">
      <c r="A697" s="81"/>
      <c r="B697" s="81"/>
      <c r="C697" s="81"/>
      <c r="D697" s="81"/>
      <c r="E697" s="81"/>
      <c r="F697" s="81"/>
      <c r="G697" s="81"/>
      <c r="H697" s="81"/>
    </row>
    <row r="698" spans="1:8" ht="13">
      <c r="A698" s="81"/>
      <c r="B698" s="81"/>
      <c r="C698" s="81"/>
      <c r="D698" s="81"/>
      <c r="E698" s="81"/>
      <c r="F698" s="81"/>
      <c r="G698" s="81"/>
      <c r="H698" s="81"/>
    </row>
    <row r="699" spans="1:8" ht="13">
      <c r="A699" s="81"/>
      <c r="B699" s="81"/>
      <c r="C699" s="81"/>
      <c r="D699" s="81"/>
      <c r="E699" s="81"/>
      <c r="F699" s="81"/>
      <c r="G699" s="81"/>
      <c r="H699" s="81"/>
    </row>
    <row r="700" spans="1:8" ht="13">
      <c r="A700" s="81"/>
      <c r="B700" s="81"/>
      <c r="C700" s="81"/>
      <c r="D700" s="81"/>
      <c r="E700" s="81"/>
      <c r="F700" s="81"/>
      <c r="G700" s="81"/>
      <c r="H700" s="81"/>
    </row>
    <row r="701" spans="1:8" ht="13">
      <c r="A701" s="81"/>
      <c r="B701" s="81"/>
      <c r="C701" s="81"/>
      <c r="D701" s="81"/>
      <c r="E701" s="81"/>
      <c r="F701" s="81"/>
      <c r="G701" s="81"/>
      <c r="H701" s="81"/>
    </row>
    <row r="702" spans="1:8" ht="13">
      <c r="A702" s="81"/>
      <c r="B702" s="81"/>
      <c r="C702" s="81"/>
      <c r="D702" s="81"/>
      <c r="E702" s="81"/>
      <c r="F702" s="81"/>
      <c r="G702" s="81"/>
      <c r="H702" s="81"/>
    </row>
    <row r="703" spans="1:8" ht="13">
      <c r="A703" s="81"/>
      <c r="B703" s="81"/>
      <c r="C703" s="81"/>
      <c r="D703" s="81"/>
      <c r="E703" s="81"/>
      <c r="F703" s="81"/>
      <c r="G703" s="81"/>
      <c r="H703" s="81"/>
    </row>
    <row r="704" spans="1:8" ht="13">
      <c r="A704" s="81"/>
      <c r="B704" s="81"/>
      <c r="C704" s="81"/>
      <c r="D704" s="81"/>
      <c r="E704" s="81"/>
      <c r="F704" s="81"/>
      <c r="G704" s="81"/>
      <c r="H704" s="81"/>
    </row>
    <row r="705" spans="1:8" ht="13">
      <c r="A705" s="81"/>
      <c r="B705" s="81"/>
      <c r="C705" s="81"/>
      <c r="D705" s="81"/>
      <c r="E705" s="81"/>
      <c r="F705" s="81"/>
      <c r="G705" s="81"/>
      <c r="H705" s="81"/>
    </row>
    <row r="706" spans="1:8" ht="13">
      <c r="A706" s="81"/>
      <c r="B706" s="81"/>
      <c r="C706" s="81"/>
      <c r="D706" s="81"/>
      <c r="E706" s="81"/>
      <c r="F706" s="81"/>
      <c r="G706" s="81"/>
      <c r="H706" s="81"/>
    </row>
    <row r="707" spans="1:8" ht="13">
      <c r="A707" s="81"/>
      <c r="B707" s="81"/>
      <c r="C707" s="81"/>
      <c r="D707" s="81"/>
      <c r="E707" s="81"/>
      <c r="F707" s="81"/>
      <c r="G707" s="81"/>
      <c r="H707" s="81"/>
    </row>
    <row r="708" spans="1:8" ht="13">
      <c r="A708" s="81"/>
      <c r="B708" s="81"/>
      <c r="C708" s="81"/>
      <c r="D708" s="81"/>
      <c r="E708" s="81"/>
      <c r="F708" s="81"/>
      <c r="G708" s="81"/>
      <c r="H708" s="81"/>
    </row>
    <row r="709" spans="1:8" ht="13">
      <c r="A709" s="81"/>
      <c r="B709" s="81"/>
      <c r="C709" s="81"/>
      <c r="D709" s="81"/>
      <c r="E709" s="81"/>
      <c r="F709" s="81"/>
      <c r="G709" s="81"/>
      <c r="H709" s="81"/>
    </row>
    <row r="710" spans="1:8" ht="13">
      <c r="A710" s="81"/>
      <c r="B710" s="81"/>
      <c r="C710" s="81"/>
      <c r="D710" s="81"/>
      <c r="E710" s="81"/>
      <c r="F710" s="81"/>
      <c r="G710" s="81"/>
      <c r="H710" s="81"/>
    </row>
    <row r="711" spans="1:8" ht="13">
      <c r="A711" s="81"/>
      <c r="B711" s="81"/>
      <c r="C711" s="81"/>
      <c r="D711" s="81"/>
      <c r="E711" s="81"/>
      <c r="F711" s="81"/>
      <c r="G711" s="81"/>
      <c r="H711" s="81"/>
    </row>
    <row r="712" spans="1:8" ht="13">
      <c r="A712" s="81"/>
      <c r="B712" s="81"/>
      <c r="C712" s="81"/>
      <c r="D712" s="81"/>
      <c r="E712" s="81"/>
      <c r="F712" s="81"/>
      <c r="G712" s="81"/>
      <c r="H712" s="81"/>
    </row>
    <row r="713" spans="1:8" ht="13">
      <c r="A713" s="81"/>
      <c r="B713" s="81"/>
      <c r="C713" s="81"/>
      <c r="D713" s="81"/>
      <c r="E713" s="81"/>
      <c r="F713" s="81"/>
      <c r="G713" s="81"/>
      <c r="H713" s="81"/>
    </row>
    <row r="714" spans="1:8" ht="13">
      <c r="A714" s="81"/>
      <c r="B714" s="81"/>
      <c r="C714" s="81"/>
      <c r="D714" s="81"/>
      <c r="E714" s="81"/>
      <c r="F714" s="81"/>
      <c r="G714" s="81"/>
      <c r="H714" s="81"/>
    </row>
    <row r="715" spans="1:8" ht="13">
      <c r="A715" s="81"/>
      <c r="B715" s="81"/>
      <c r="C715" s="81"/>
      <c r="D715" s="81"/>
      <c r="E715" s="81"/>
      <c r="F715" s="81"/>
      <c r="G715" s="81"/>
      <c r="H715" s="81"/>
    </row>
    <row r="716" spans="1:8" ht="13">
      <c r="A716" s="81"/>
      <c r="B716" s="81"/>
      <c r="C716" s="81"/>
      <c r="D716" s="81"/>
      <c r="E716" s="81"/>
      <c r="F716" s="81"/>
      <c r="G716" s="81"/>
      <c r="H716" s="81"/>
    </row>
    <row r="717" spans="1:8" ht="13">
      <c r="A717" s="81"/>
      <c r="B717" s="81"/>
      <c r="C717" s="81"/>
      <c r="D717" s="81"/>
      <c r="E717" s="81"/>
      <c r="F717" s="81"/>
      <c r="G717" s="81"/>
      <c r="H717" s="81"/>
    </row>
    <row r="718" spans="1:8" ht="13">
      <c r="A718" s="81"/>
      <c r="B718" s="81"/>
      <c r="C718" s="81"/>
      <c r="D718" s="81"/>
      <c r="E718" s="81"/>
      <c r="F718" s="81"/>
      <c r="G718" s="81"/>
      <c r="H718" s="81"/>
    </row>
    <row r="719" spans="1:8" ht="13">
      <c r="A719" s="81"/>
      <c r="B719" s="81"/>
      <c r="C719" s="81"/>
      <c r="D719" s="81"/>
      <c r="E719" s="81"/>
      <c r="F719" s="81"/>
      <c r="G719" s="81"/>
      <c r="H719" s="81"/>
    </row>
    <row r="720" spans="1:8" ht="13">
      <c r="A720" s="81"/>
      <c r="B720" s="81"/>
      <c r="C720" s="81"/>
      <c r="D720" s="81"/>
      <c r="E720" s="81"/>
      <c r="F720" s="81"/>
      <c r="G720" s="81"/>
      <c r="H720" s="81"/>
    </row>
    <row r="721" spans="1:8" ht="13">
      <c r="A721" s="81"/>
      <c r="B721" s="81"/>
      <c r="C721" s="81"/>
      <c r="D721" s="81"/>
      <c r="E721" s="81"/>
      <c r="F721" s="81"/>
      <c r="G721" s="81"/>
      <c r="H721" s="81"/>
    </row>
    <row r="722" spans="1:8" ht="13">
      <c r="A722" s="81"/>
      <c r="B722" s="81"/>
      <c r="C722" s="81"/>
      <c r="D722" s="81"/>
      <c r="E722" s="81"/>
      <c r="F722" s="81"/>
      <c r="G722" s="81"/>
      <c r="H722" s="81"/>
    </row>
    <row r="723" spans="1:8" ht="13">
      <c r="A723" s="81"/>
      <c r="B723" s="81"/>
      <c r="C723" s="81"/>
      <c r="D723" s="81"/>
      <c r="E723" s="81"/>
      <c r="F723" s="81"/>
      <c r="G723" s="81"/>
      <c r="H723" s="81"/>
    </row>
    <row r="724" spans="1:8" ht="13">
      <c r="A724" s="81"/>
      <c r="B724" s="81"/>
      <c r="C724" s="81"/>
      <c r="D724" s="81"/>
      <c r="E724" s="81"/>
      <c r="F724" s="81"/>
      <c r="G724" s="81"/>
      <c r="H724" s="81"/>
    </row>
    <row r="725" spans="1:8" ht="13">
      <c r="A725" s="81"/>
      <c r="B725" s="81"/>
      <c r="C725" s="81"/>
      <c r="D725" s="81"/>
      <c r="E725" s="81"/>
      <c r="F725" s="81"/>
      <c r="G725" s="81"/>
      <c r="H725" s="81"/>
    </row>
    <row r="726" spans="1:8" ht="13">
      <c r="A726" s="81"/>
      <c r="B726" s="81"/>
      <c r="C726" s="81"/>
      <c r="D726" s="81"/>
      <c r="E726" s="81"/>
      <c r="F726" s="81"/>
      <c r="G726" s="81"/>
      <c r="H726" s="81"/>
    </row>
    <row r="727" spans="1:8" ht="13">
      <c r="A727" s="81"/>
      <c r="B727" s="81"/>
      <c r="C727" s="81"/>
      <c r="D727" s="81"/>
      <c r="E727" s="81"/>
      <c r="F727" s="81"/>
      <c r="G727" s="81"/>
      <c r="H727" s="81"/>
    </row>
    <row r="728" spans="1:8" ht="13">
      <c r="A728" s="81"/>
      <c r="B728" s="81"/>
      <c r="C728" s="81"/>
      <c r="D728" s="81"/>
      <c r="E728" s="81"/>
      <c r="F728" s="81"/>
      <c r="G728" s="81"/>
      <c r="H728" s="81"/>
    </row>
    <row r="729" spans="1:8" ht="13">
      <c r="A729" s="81"/>
      <c r="B729" s="81"/>
      <c r="C729" s="81"/>
      <c r="D729" s="81"/>
      <c r="E729" s="81"/>
      <c r="F729" s="81"/>
      <c r="G729" s="81"/>
      <c r="H729" s="81"/>
    </row>
    <row r="730" spans="1:8" ht="13">
      <c r="A730" s="81"/>
      <c r="B730" s="81"/>
      <c r="C730" s="81"/>
      <c r="D730" s="81"/>
      <c r="E730" s="81"/>
      <c r="F730" s="81"/>
      <c r="G730" s="81"/>
      <c r="H730" s="81"/>
    </row>
    <row r="731" spans="1:8" ht="13">
      <c r="A731" s="81"/>
      <c r="B731" s="81"/>
      <c r="C731" s="81"/>
      <c r="D731" s="81"/>
      <c r="E731" s="81"/>
      <c r="F731" s="81"/>
      <c r="G731" s="81"/>
      <c r="H731" s="81"/>
    </row>
    <row r="732" spans="1:8" ht="13">
      <c r="A732" s="81"/>
      <c r="B732" s="81"/>
      <c r="C732" s="81"/>
      <c r="D732" s="81"/>
      <c r="E732" s="81"/>
      <c r="F732" s="81"/>
      <c r="G732" s="81"/>
      <c r="H732" s="81"/>
    </row>
    <row r="733" spans="1:8" ht="13">
      <c r="A733" s="81"/>
      <c r="B733" s="81"/>
      <c r="C733" s="81"/>
      <c r="D733" s="81"/>
      <c r="E733" s="81"/>
      <c r="F733" s="81"/>
      <c r="G733" s="81"/>
      <c r="H733" s="81"/>
    </row>
    <row r="734" spans="1:8" ht="13">
      <c r="A734" s="81"/>
      <c r="B734" s="81"/>
      <c r="C734" s="81"/>
      <c r="D734" s="81"/>
      <c r="E734" s="81"/>
      <c r="F734" s="81"/>
      <c r="G734" s="81"/>
      <c r="H734" s="81"/>
    </row>
    <row r="735" spans="1:8" ht="13">
      <c r="A735" s="81"/>
      <c r="B735" s="81"/>
      <c r="C735" s="81"/>
      <c r="D735" s="81"/>
      <c r="E735" s="81"/>
      <c r="F735" s="81"/>
      <c r="G735" s="81"/>
      <c r="H735" s="81"/>
    </row>
    <row r="736" spans="1:8" ht="13">
      <c r="A736" s="81"/>
      <c r="B736" s="81"/>
      <c r="C736" s="81"/>
      <c r="D736" s="81"/>
      <c r="E736" s="81"/>
      <c r="F736" s="81"/>
      <c r="G736" s="81"/>
      <c r="H736" s="81"/>
    </row>
    <row r="737" spans="1:8" ht="13">
      <c r="A737" s="81"/>
      <c r="B737" s="81"/>
      <c r="C737" s="81"/>
      <c r="D737" s="81"/>
      <c r="E737" s="81"/>
      <c r="F737" s="81"/>
      <c r="G737" s="81"/>
      <c r="H737" s="81"/>
    </row>
    <row r="738" spans="1:8" ht="13">
      <c r="A738" s="81"/>
      <c r="B738" s="81"/>
      <c r="C738" s="81"/>
      <c r="D738" s="81"/>
      <c r="E738" s="81"/>
      <c r="F738" s="81"/>
      <c r="G738" s="81"/>
      <c r="H738" s="81"/>
    </row>
    <row r="739" spans="1:8" ht="13">
      <c r="A739" s="81"/>
      <c r="B739" s="81"/>
      <c r="C739" s="81"/>
      <c r="D739" s="81"/>
      <c r="E739" s="81"/>
      <c r="F739" s="81"/>
      <c r="G739" s="81"/>
      <c r="H739" s="81"/>
    </row>
    <row r="740" spans="1:8" ht="13">
      <c r="A740" s="81"/>
      <c r="B740" s="81"/>
      <c r="C740" s="81"/>
      <c r="D740" s="81"/>
      <c r="E740" s="81"/>
      <c r="F740" s="81"/>
      <c r="G740" s="81"/>
      <c r="H740" s="81"/>
    </row>
    <row r="741" spans="1:8" ht="13">
      <c r="A741" s="81"/>
      <c r="B741" s="81"/>
      <c r="C741" s="81"/>
      <c r="D741" s="81"/>
      <c r="E741" s="81"/>
      <c r="F741" s="81"/>
      <c r="G741" s="81"/>
      <c r="H741" s="81"/>
    </row>
    <row r="742" spans="1:8" ht="13">
      <c r="A742" s="81"/>
      <c r="B742" s="81"/>
      <c r="C742" s="81"/>
      <c r="D742" s="81"/>
      <c r="E742" s="81"/>
      <c r="F742" s="81"/>
      <c r="G742" s="81"/>
      <c r="H742" s="81"/>
    </row>
    <row r="743" spans="1:8" ht="13">
      <c r="A743" s="81"/>
      <c r="B743" s="81"/>
      <c r="C743" s="81"/>
      <c r="D743" s="81"/>
      <c r="E743" s="81"/>
      <c r="F743" s="81"/>
      <c r="G743" s="81"/>
      <c r="H743" s="81"/>
    </row>
    <row r="744" spans="1:8" ht="13">
      <c r="A744" s="81"/>
      <c r="B744" s="81"/>
      <c r="C744" s="81"/>
      <c r="D744" s="81"/>
      <c r="E744" s="81"/>
      <c r="F744" s="81"/>
      <c r="G744" s="81"/>
      <c r="H744" s="81"/>
    </row>
    <row r="745" spans="1:8" ht="13">
      <c r="A745" s="81"/>
      <c r="B745" s="81"/>
      <c r="C745" s="81"/>
      <c r="D745" s="81"/>
      <c r="E745" s="81"/>
      <c r="F745" s="81"/>
      <c r="G745" s="81"/>
      <c r="H745" s="81"/>
    </row>
    <row r="746" spans="1:8" ht="13">
      <c r="A746" s="81"/>
      <c r="B746" s="81"/>
      <c r="C746" s="81"/>
      <c r="D746" s="81"/>
      <c r="E746" s="81"/>
      <c r="F746" s="81"/>
      <c r="G746" s="81"/>
      <c r="H746" s="81"/>
    </row>
    <row r="747" spans="1:8" ht="13">
      <c r="A747" s="81"/>
      <c r="B747" s="81"/>
      <c r="C747" s="81"/>
      <c r="D747" s="81"/>
      <c r="E747" s="81"/>
      <c r="F747" s="81"/>
      <c r="G747" s="81"/>
      <c r="H747" s="81"/>
    </row>
    <row r="748" spans="1:8" ht="13">
      <c r="A748" s="81"/>
      <c r="B748" s="81"/>
      <c r="C748" s="81"/>
      <c r="D748" s="81"/>
      <c r="E748" s="81"/>
      <c r="F748" s="81"/>
      <c r="G748" s="81"/>
      <c r="H748" s="81"/>
    </row>
    <row r="749" spans="1:8" ht="13">
      <c r="A749" s="81"/>
      <c r="B749" s="81"/>
      <c r="C749" s="81"/>
      <c r="D749" s="81"/>
      <c r="E749" s="81"/>
      <c r="F749" s="81"/>
      <c r="G749" s="81"/>
      <c r="H749" s="81"/>
    </row>
    <row r="750" spans="1:8" ht="13">
      <c r="A750" s="81"/>
      <c r="B750" s="81"/>
      <c r="C750" s="81"/>
      <c r="D750" s="81"/>
      <c r="E750" s="81"/>
      <c r="F750" s="81"/>
      <c r="G750" s="81"/>
      <c r="H750" s="81"/>
    </row>
    <row r="751" spans="1:8" ht="13">
      <c r="A751" s="81"/>
      <c r="B751" s="81"/>
      <c r="C751" s="81"/>
      <c r="D751" s="81"/>
      <c r="E751" s="81"/>
      <c r="F751" s="81"/>
      <c r="G751" s="81"/>
      <c r="H751" s="81"/>
    </row>
    <row r="752" spans="1:8" ht="13">
      <c r="A752" s="81"/>
      <c r="B752" s="81"/>
      <c r="C752" s="81"/>
      <c r="D752" s="81"/>
      <c r="E752" s="81"/>
      <c r="F752" s="81"/>
      <c r="G752" s="81"/>
      <c r="H752" s="81"/>
    </row>
    <row r="753" spans="1:8" ht="13">
      <c r="A753" s="81"/>
      <c r="B753" s="81"/>
      <c r="C753" s="81"/>
      <c r="D753" s="81"/>
      <c r="E753" s="81"/>
      <c r="F753" s="81"/>
      <c r="G753" s="81"/>
      <c r="H753" s="81"/>
    </row>
    <row r="754" spans="1:8" ht="13">
      <c r="A754" s="81"/>
      <c r="B754" s="81"/>
      <c r="C754" s="81"/>
      <c r="D754" s="81"/>
      <c r="E754" s="81"/>
      <c r="F754" s="81"/>
      <c r="G754" s="81"/>
      <c r="H754" s="81"/>
    </row>
    <row r="755" spans="1:8" ht="13">
      <c r="A755" s="81"/>
      <c r="B755" s="81"/>
      <c r="C755" s="81"/>
      <c r="D755" s="81"/>
      <c r="E755" s="81"/>
      <c r="F755" s="81"/>
      <c r="G755" s="81"/>
      <c r="H755" s="81"/>
    </row>
    <row r="756" spans="1:8" ht="13">
      <c r="A756" s="81"/>
      <c r="B756" s="81"/>
      <c r="C756" s="81"/>
      <c r="D756" s="81"/>
      <c r="E756" s="81"/>
      <c r="F756" s="81"/>
      <c r="G756" s="81"/>
      <c r="H756" s="81"/>
    </row>
    <row r="757" spans="1:8" ht="13">
      <c r="A757" s="81"/>
      <c r="B757" s="81"/>
      <c r="C757" s="81"/>
      <c r="D757" s="81"/>
      <c r="E757" s="81"/>
      <c r="F757" s="81"/>
      <c r="G757" s="81"/>
      <c r="H757" s="81"/>
    </row>
    <row r="758" spans="1:8" ht="13">
      <c r="A758" s="81"/>
      <c r="B758" s="81"/>
      <c r="C758" s="81"/>
      <c r="D758" s="81"/>
      <c r="E758" s="81"/>
      <c r="F758" s="81"/>
      <c r="G758" s="81"/>
      <c r="H758" s="81"/>
    </row>
    <row r="759" spans="1:8" ht="13">
      <c r="A759" s="81"/>
      <c r="B759" s="81"/>
      <c r="C759" s="81"/>
      <c r="D759" s="81"/>
      <c r="E759" s="81"/>
      <c r="F759" s="81"/>
      <c r="G759" s="81"/>
      <c r="H759" s="81"/>
    </row>
    <row r="760" spans="1:8" ht="13">
      <c r="A760" s="81"/>
      <c r="B760" s="81"/>
      <c r="C760" s="81"/>
      <c r="D760" s="81"/>
      <c r="E760" s="81"/>
      <c r="F760" s="81"/>
      <c r="G760" s="81"/>
      <c r="H760" s="81"/>
    </row>
    <row r="761" spans="1:8" ht="13">
      <c r="A761" s="81"/>
      <c r="B761" s="81"/>
      <c r="C761" s="81"/>
      <c r="D761" s="81"/>
      <c r="E761" s="81"/>
      <c r="F761" s="81"/>
      <c r="G761" s="81"/>
      <c r="H761" s="81"/>
    </row>
    <row r="762" spans="1:8" ht="13">
      <c r="A762" s="81"/>
      <c r="B762" s="81"/>
      <c r="C762" s="81"/>
      <c r="D762" s="81"/>
      <c r="E762" s="81"/>
      <c r="F762" s="81"/>
      <c r="G762" s="81"/>
      <c r="H762" s="81"/>
    </row>
    <row r="763" spans="1:8" ht="13">
      <c r="A763" s="81"/>
      <c r="B763" s="81"/>
      <c r="C763" s="81"/>
      <c r="D763" s="81"/>
      <c r="E763" s="81"/>
      <c r="F763" s="81"/>
      <c r="G763" s="81"/>
      <c r="H763" s="81"/>
    </row>
    <row r="764" spans="1:8" ht="13">
      <c r="A764" s="81"/>
      <c r="B764" s="81"/>
      <c r="C764" s="81"/>
      <c r="D764" s="81"/>
      <c r="E764" s="81"/>
      <c r="F764" s="81"/>
      <c r="G764" s="81"/>
      <c r="H764" s="81"/>
    </row>
    <row r="765" spans="1:8" ht="13">
      <c r="A765" s="81"/>
      <c r="B765" s="81"/>
      <c r="C765" s="81"/>
      <c r="D765" s="81"/>
      <c r="E765" s="81"/>
      <c r="F765" s="81"/>
      <c r="G765" s="81"/>
      <c r="H765" s="81"/>
    </row>
    <row r="766" spans="1:8" ht="13">
      <c r="A766" s="81"/>
      <c r="B766" s="81"/>
      <c r="C766" s="81"/>
      <c r="D766" s="81"/>
      <c r="E766" s="81"/>
      <c r="F766" s="81"/>
      <c r="G766" s="81"/>
      <c r="H766" s="81"/>
    </row>
    <row r="767" spans="1:8" ht="13">
      <c r="A767" s="81"/>
      <c r="B767" s="81"/>
      <c r="C767" s="81"/>
      <c r="D767" s="81"/>
      <c r="E767" s="81"/>
      <c r="F767" s="81"/>
      <c r="G767" s="81"/>
      <c r="H767" s="81"/>
    </row>
    <row r="768" spans="1:8" ht="13">
      <c r="A768" s="81"/>
      <c r="B768" s="81"/>
      <c r="C768" s="81"/>
      <c r="D768" s="81"/>
      <c r="E768" s="81"/>
      <c r="F768" s="81"/>
      <c r="G768" s="81"/>
      <c r="H768" s="81"/>
    </row>
    <row r="769" spans="1:8" ht="13">
      <c r="A769" s="81"/>
      <c r="B769" s="81"/>
      <c r="C769" s="81"/>
      <c r="D769" s="81"/>
      <c r="E769" s="81"/>
      <c r="F769" s="81"/>
      <c r="G769" s="81"/>
      <c r="H769" s="81"/>
    </row>
    <row r="770" spans="1:8" ht="13">
      <c r="A770" s="81"/>
      <c r="B770" s="81"/>
      <c r="C770" s="81"/>
      <c r="D770" s="81"/>
      <c r="E770" s="81"/>
      <c r="F770" s="81"/>
      <c r="G770" s="81"/>
      <c r="H770" s="81"/>
    </row>
    <row r="771" spans="1:8" ht="13">
      <c r="A771" s="81"/>
      <c r="B771" s="81"/>
      <c r="C771" s="81"/>
      <c r="D771" s="81"/>
      <c r="E771" s="81"/>
      <c r="F771" s="81"/>
      <c r="G771" s="81"/>
      <c r="H771" s="81"/>
    </row>
    <row r="772" spans="1:8" ht="13">
      <c r="A772" s="81"/>
      <c r="B772" s="81"/>
      <c r="C772" s="81"/>
      <c r="D772" s="81"/>
      <c r="E772" s="81"/>
      <c r="F772" s="81"/>
      <c r="G772" s="81"/>
      <c r="H772" s="81"/>
    </row>
    <row r="773" spans="1:8" ht="13">
      <c r="A773" s="81"/>
      <c r="B773" s="81"/>
      <c r="C773" s="81"/>
      <c r="D773" s="81"/>
      <c r="E773" s="81"/>
      <c r="F773" s="81"/>
      <c r="G773" s="81"/>
      <c r="H773" s="81"/>
    </row>
    <row r="774" spans="1:8" ht="13">
      <c r="A774" s="81"/>
      <c r="B774" s="81"/>
      <c r="C774" s="81"/>
      <c r="D774" s="81"/>
      <c r="E774" s="81"/>
      <c r="F774" s="81"/>
      <c r="G774" s="81"/>
      <c r="H774" s="81"/>
    </row>
    <row r="775" spans="1:8" ht="13">
      <c r="A775" s="81"/>
      <c r="B775" s="81"/>
      <c r="C775" s="81"/>
      <c r="D775" s="81"/>
      <c r="E775" s="81"/>
      <c r="F775" s="81"/>
      <c r="G775" s="81"/>
      <c r="H775" s="81"/>
    </row>
    <row r="776" spans="1:8" ht="13">
      <c r="A776" s="81"/>
      <c r="B776" s="81"/>
      <c r="C776" s="81"/>
      <c r="D776" s="81"/>
      <c r="E776" s="81"/>
      <c r="F776" s="81"/>
      <c r="G776" s="81"/>
      <c r="H776" s="81"/>
    </row>
    <row r="777" spans="1:8" ht="13">
      <c r="A777" s="81"/>
      <c r="B777" s="81"/>
      <c r="C777" s="81"/>
      <c r="D777" s="81"/>
      <c r="E777" s="81"/>
      <c r="F777" s="81"/>
      <c r="G777" s="81"/>
      <c r="H777" s="81"/>
    </row>
    <row r="778" spans="1:8" ht="13">
      <c r="A778" s="81"/>
      <c r="B778" s="81"/>
      <c r="C778" s="81"/>
      <c r="D778" s="81"/>
      <c r="E778" s="81"/>
      <c r="F778" s="81"/>
      <c r="G778" s="81"/>
      <c r="H778" s="81"/>
    </row>
    <row r="779" spans="1:8" ht="13">
      <c r="A779" s="81"/>
      <c r="B779" s="81"/>
      <c r="C779" s="81"/>
      <c r="D779" s="81"/>
      <c r="E779" s="81"/>
      <c r="F779" s="81"/>
      <c r="G779" s="81"/>
      <c r="H779" s="81"/>
    </row>
    <row r="780" spans="1:8" ht="13">
      <c r="A780" s="81"/>
      <c r="B780" s="81"/>
      <c r="C780" s="81"/>
      <c r="D780" s="81"/>
      <c r="E780" s="81"/>
      <c r="F780" s="81"/>
      <c r="G780" s="81"/>
      <c r="H780" s="81"/>
    </row>
    <row r="781" spans="1:8" ht="13">
      <c r="A781" s="81"/>
      <c r="B781" s="81"/>
      <c r="C781" s="81"/>
      <c r="D781" s="81"/>
      <c r="E781" s="81"/>
      <c r="F781" s="81"/>
      <c r="G781" s="81"/>
      <c r="H781" s="81"/>
    </row>
    <row r="782" spans="1:8" ht="13">
      <c r="A782" s="81"/>
      <c r="B782" s="81"/>
      <c r="C782" s="81"/>
      <c r="D782" s="81"/>
      <c r="E782" s="81"/>
      <c r="F782" s="81"/>
      <c r="G782" s="81"/>
      <c r="H782" s="81"/>
    </row>
    <row r="783" spans="1:8" ht="13">
      <c r="A783" s="81"/>
      <c r="B783" s="81"/>
      <c r="C783" s="81"/>
      <c r="D783" s="81"/>
      <c r="E783" s="81"/>
      <c r="F783" s="81"/>
      <c r="G783" s="81"/>
      <c r="H783" s="81"/>
    </row>
    <row r="784" spans="1:8" ht="13">
      <c r="A784" s="81"/>
      <c r="B784" s="81"/>
      <c r="C784" s="81"/>
      <c r="D784" s="81"/>
      <c r="E784" s="81"/>
      <c r="F784" s="81"/>
      <c r="G784" s="81"/>
      <c r="H784" s="81"/>
    </row>
    <row r="785" spans="1:8" ht="13">
      <c r="A785" s="81"/>
      <c r="B785" s="81"/>
      <c r="C785" s="81"/>
      <c r="D785" s="81"/>
      <c r="E785" s="81"/>
      <c r="F785" s="81"/>
      <c r="G785" s="81"/>
      <c r="H785" s="81"/>
    </row>
    <row r="786" spans="1:8" ht="13">
      <c r="A786" s="81"/>
      <c r="B786" s="81"/>
      <c r="C786" s="81"/>
      <c r="D786" s="81"/>
      <c r="E786" s="81"/>
      <c r="F786" s="81"/>
      <c r="G786" s="81"/>
      <c r="H786" s="81"/>
    </row>
    <row r="787" spans="1:8" ht="13">
      <c r="A787" s="81"/>
      <c r="B787" s="81"/>
      <c r="C787" s="81"/>
      <c r="D787" s="81"/>
      <c r="E787" s="81"/>
      <c r="F787" s="81"/>
      <c r="G787" s="81"/>
      <c r="H787" s="81"/>
    </row>
    <row r="788" spans="1:8" ht="13">
      <c r="A788" s="81"/>
      <c r="B788" s="81"/>
      <c r="C788" s="81"/>
      <c r="D788" s="81"/>
      <c r="E788" s="81"/>
      <c r="F788" s="81"/>
      <c r="G788" s="81"/>
      <c r="H788" s="81"/>
    </row>
    <row r="789" spans="1:8" ht="13">
      <c r="A789" s="81"/>
      <c r="B789" s="81"/>
      <c r="C789" s="81"/>
      <c r="D789" s="81"/>
      <c r="E789" s="81"/>
      <c r="F789" s="81"/>
      <c r="G789" s="81"/>
      <c r="H789" s="81"/>
    </row>
    <row r="790" spans="1:8" ht="13">
      <c r="A790" s="81"/>
      <c r="B790" s="81"/>
      <c r="C790" s="81"/>
      <c r="D790" s="81"/>
      <c r="E790" s="81"/>
      <c r="F790" s="81"/>
      <c r="G790" s="81"/>
      <c r="H790" s="81"/>
    </row>
    <row r="791" spans="1:8" ht="13">
      <c r="A791" s="81"/>
      <c r="B791" s="81"/>
      <c r="C791" s="81"/>
      <c r="D791" s="81"/>
      <c r="E791" s="81"/>
      <c r="F791" s="81"/>
      <c r="G791" s="81"/>
      <c r="H791" s="81"/>
    </row>
    <row r="792" spans="1:8" ht="13">
      <c r="A792" s="81"/>
      <c r="B792" s="81"/>
      <c r="C792" s="81"/>
      <c r="D792" s="81"/>
      <c r="E792" s="81"/>
      <c r="F792" s="81"/>
      <c r="G792" s="81"/>
      <c r="H792" s="81"/>
    </row>
    <row r="793" spans="1:8" ht="13">
      <c r="A793" s="81"/>
      <c r="B793" s="81"/>
      <c r="C793" s="81"/>
      <c r="D793" s="81"/>
      <c r="E793" s="81"/>
      <c r="F793" s="81"/>
      <c r="G793" s="81"/>
      <c r="H793" s="81"/>
    </row>
    <row r="794" spans="1:8" ht="13">
      <c r="A794" s="81"/>
      <c r="B794" s="81"/>
      <c r="C794" s="81"/>
      <c r="D794" s="81"/>
      <c r="E794" s="81"/>
      <c r="F794" s="81"/>
      <c r="G794" s="81"/>
      <c r="H794" s="81"/>
    </row>
    <row r="795" spans="1:8" ht="13">
      <c r="A795" s="81"/>
      <c r="B795" s="81"/>
      <c r="C795" s="81"/>
      <c r="D795" s="81"/>
      <c r="E795" s="81"/>
      <c r="F795" s="81"/>
      <c r="G795" s="81"/>
      <c r="H795" s="81"/>
    </row>
    <row r="796" spans="1:8" ht="13">
      <c r="A796" s="81"/>
      <c r="B796" s="81"/>
      <c r="C796" s="81"/>
      <c r="D796" s="81"/>
      <c r="E796" s="81"/>
      <c r="F796" s="81"/>
      <c r="G796" s="81"/>
      <c r="H796" s="81"/>
    </row>
    <row r="797" spans="1:8" ht="13">
      <c r="A797" s="81"/>
      <c r="B797" s="81"/>
      <c r="C797" s="81"/>
      <c r="D797" s="81"/>
      <c r="E797" s="81"/>
      <c r="F797" s="81"/>
      <c r="G797" s="81"/>
      <c r="H797" s="81"/>
    </row>
    <row r="798" spans="1:8" ht="13">
      <c r="A798" s="81"/>
      <c r="B798" s="81"/>
      <c r="C798" s="81"/>
      <c r="D798" s="81"/>
      <c r="E798" s="81"/>
      <c r="F798" s="81"/>
      <c r="G798" s="81"/>
      <c r="H798" s="81"/>
    </row>
    <row r="799" spans="1:8" ht="13">
      <c r="A799" s="81"/>
      <c r="B799" s="81"/>
      <c r="C799" s="81"/>
      <c r="D799" s="81"/>
      <c r="E799" s="81"/>
      <c r="F799" s="81"/>
      <c r="G799" s="81"/>
      <c r="H799" s="81"/>
    </row>
    <row r="800" spans="1:8" ht="13">
      <c r="A800" s="81"/>
      <c r="B800" s="81"/>
      <c r="C800" s="81"/>
      <c r="D800" s="81"/>
      <c r="E800" s="81"/>
      <c r="F800" s="81"/>
      <c r="G800" s="81"/>
      <c r="H800" s="81"/>
    </row>
    <row r="801" spans="1:8" ht="13">
      <c r="A801" s="81"/>
      <c r="B801" s="81"/>
      <c r="C801" s="81"/>
      <c r="D801" s="81"/>
      <c r="E801" s="81"/>
      <c r="F801" s="81"/>
      <c r="G801" s="81"/>
      <c r="H801" s="81"/>
    </row>
    <row r="802" spans="1:8" ht="13">
      <c r="A802" s="81"/>
      <c r="B802" s="81"/>
      <c r="C802" s="81"/>
      <c r="D802" s="81"/>
      <c r="E802" s="81"/>
      <c r="F802" s="81"/>
      <c r="G802" s="81"/>
      <c r="H802" s="81"/>
    </row>
    <row r="803" spans="1:8" ht="13">
      <c r="A803" s="81"/>
      <c r="B803" s="81"/>
      <c r="C803" s="81"/>
      <c r="D803" s="81"/>
      <c r="E803" s="81"/>
      <c r="F803" s="81"/>
      <c r="G803" s="81"/>
      <c r="H803" s="81"/>
    </row>
    <row r="804" spans="1:8" ht="13">
      <c r="A804" s="81"/>
      <c r="B804" s="81"/>
      <c r="C804" s="81"/>
      <c r="D804" s="81"/>
      <c r="E804" s="81"/>
      <c r="F804" s="81"/>
      <c r="G804" s="81"/>
      <c r="H804" s="81"/>
    </row>
    <row r="805" spans="1:8" ht="13">
      <c r="A805" s="81"/>
      <c r="B805" s="81"/>
      <c r="C805" s="81"/>
      <c r="D805" s="81"/>
      <c r="E805" s="81"/>
      <c r="F805" s="81"/>
      <c r="G805" s="81"/>
      <c r="H805" s="81"/>
    </row>
    <row r="806" spans="1:8" ht="13">
      <c r="A806" s="81"/>
      <c r="B806" s="81"/>
      <c r="C806" s="81"/>
      <c r="D806" s="81"/>
      <c r="E806" s="81"/>
      <c r="F806" s="81"/>
      <c r="G806" s="81"/>
      <c r="H806" s="81"/>
    </row>
    <row r="807" spans="1:8" ht="13">
      <c r="A807" s="81"/>
      <c r="B807" s="81"/>
      <c r="C807" s="81"/>
      <c r="D807" s="81"/>
      <c r="E807" s="81"/>
      <c r="F807" s="81"/>
      <c r="G807" s="81"/>
      <c r="H807" s="81"/>
    </row>
    <row r="808" spans="1:8" ht="13">
      <c r="A808" s="81"/>
      <c r="B808" s="81"/>
      <c r="C808" s="81"/>
      <c r="D808" s="81"/>
      <c r="E808" s="81"/>
      <c r="F808" s="81"/>
      <c r="G808" s="81"/>
      <c r="H808" s="81"/>
    </row>
    <row r="809" spans="1:8" ht="13">
      <c r="A809" s="81"/>
      <c r="B809" s="81"/>
      <c r="C809" s="81"/>
      <c r="D809" s="81"/>
      <c r="E809" s="81"/>
      <c r="F809" s="81"/>
      <c r="G809" s="81"/>
      <c r="H809" s="81"/>
    </row>
    <row r="810" spans="1:8" ht="13">
      <c r="A810" s="81"/>
      <c r="B810" s="81"/>
      <c r="C810" s="81"/>
      <c r="D810" s="81"/>
      <c r="E810" s="81"/>
      <c r="F810" s="81"/>
      <c r="G810" s="81"/>
      <c r="H810" s="81"/>
    </row>
    <row r="811" spans="1:8" ht="13">
      <c r="A811" s="81"/>
      <c r="B811" s="81"/>
      <c r="C811" s="81"/>
      <c r="D811" s="81"/>
      <c r="E811" s="81"/>
      <c r="F811" s="81"/>
      <c r="G811" s="81"/>
      <c r="H811" s="81"/>
    </row>
    <row r="812" spans="1:8" ht="13">
      <c r="A812" s="81"/>
      <c r="B812" s="81"/>
      <c r="C812" s="81"/>
      <c r="D812" s="81"/>
      <c r="E812" s="81"/>
      <c r="F812" s="81"/>
      <c r="G812" s="81"/>
      <c r="H812" s="81"/>
    </row>
    <row r="813" spans="1:8" ht="13">
      <c r="A813" s="81"/>
      <c r="B813" s="81"/>
      <c r="C813" s="81"/>
      <c r="D813" s="81"/>
      <c r="E813" s="81"/>
      <c r="F813" s="81"/>
      <c r="G813" s="81"/>
      <c r="H813" s="81"/>
    </row>
    <row r="814" spans="1:8" ht="13">
      <c r="A814" s="81"/>
      <c r="B814" s="81"/>
      <c r="C814" s="81"/>
      <c r="D814" s="81"/>
      <c r="E814" s="81"/>
      <c r="F814" s="81"/>
      <c r="G814" s="81"/>
      <c r="H814" s="81"/>
    </row>
    <row r="815" spans="1:8" ht="13">
      <c r="A815" s="81"/>
      <c r="B815" s="81"/>
      <c r="C815" s="81"/>
      <c r="D815" s="81"/>
      <c r="E815" s="81"/>
      <c r="F815" s="81"/>
      <c r="G815" s="81"/>
      <c r="H815" s="81"/>
    </row>
    <row r="816" spans="1:8" ht="13">
      <c r="A816" s="81"/>
      <c r="B816" s="81"/>
      <c r="C816" s="81"/>
      <c r="D816" s="81"/>
      <c r="E816" s="81"/>
      <c r="F816" s="81"/>
      <c r="G816" s="81"/>
      <c r="H816" s="81"/>
    </row>
    <row r="817" spans="1:8" ht="13">
      <c r="A817" s="81"/>
      <c r="B817" s="81"/>
      <c r="C817" s="81"/>
      <c r="D817" s="81"/>
      <c r="E817" s="81"/>
      <c r="F817" s="81"/>
      <c r="G817" s="81"/>
      <c r="H817" s="81"/>
    </row>
    <row r="818" spans="1:8" ht="13">
      <c r="A818" s="81"/>
      <c r="B818" s="81"/>
      <c r="C818" s="81"/>
      <c r="D818" s="81"/>
      <c r="E818" s="81"/>
      <c r="F818" s="81"/>
      <c r="G818" s="81"/>
      <c r="H818" s="81"/>
    </row>
    <row r="819" spans="1:8" ht="13">
      <c r="A819" s="81"/>
      <c r="B819" s="81"/>
      <c r="C819" s="81"/>
      <c r="D819" s="81"/>
      <c r="E819" s="81"/>
      <c r="F819" s="81"/>
      <c r="G819" s="81"/>
      <c r="H819" s="81"/>
    </row>
    <row r="820" spans="1:8" ht="13">
      <c r="A820" s="81"/>
      <c r="B820" s="81"/>
      <c r="C820" s="81"/>
      <c r="D820" s="81"/>
      <c r="E820" s="81"/>
      <c r="F820" s="81"/>
      <c r="G820" s="81"/>
      <c r="H820" s="81"/>
    </row>
    <row r="821" spans="1:8" ht="13">
      <c r="A821" s="81"/>
      <c r="B821" s="81"/>
      <c r="C821" s="81"/>
      <c r="D821" s="81"/>
      <c r="E821" s="81"/>
      <c r="F821" s="81"/>
      <c r="G821" s="81"/>
      <c r="H821" s="81"/>
    </row>
    <row r="822" spans="1:8" ht="13">
      <c r="A822" s="81"/>
      <c r="B822" s="81"/>
      <c r="C822" s="81"/>
      <c r="D822" s="81"/>
      <c r="E822" s="81"/>
      <c r="F822" s="81"/>
      <c r="G822" s="81"/>
      <c r="H822" s="81"/>
    </row>
    <row r="823" spans="1:8" ht="13">
      <c r="A823" s="81"/>
      <c r="B823" s="81"/>
      <c r="C823" s="81"/>
      <c r="D823" s="81"/>
      <c r="E823" s="81"/>
      <c r="F823" s="81"/>
      <c r="G823" s="81"/>
      <c r="H823" s="81"/>
    </row>
    <row r="824" spans="1:8" ht="13">
      <c r="A824" s="81"/>
      <c r="B824" s="81"/>
      <c r="C824" s="81"/>
      <c r="D824" s="81"/>
      <c r="E824" s="81"/>
      <c r="F824" s="81"/>
      <c r="G824" s="81"/>
      <c r="H824" s="81"/>
    </row>
    <row r="825" spans="1:8" ht="13">
      <c r="A825" s="81"/>
      <c r="B825" s="81"/>
      <c r="C825" s="81"/>
      <c r="D825" s="81"/>
      <c r="E825" s="81"/>
      <c r="F825" s="81"/>
      <c r="G825" s="81"/>
      <c r="H825" s="81"/>
    </row>
    <row r="826" spans="1:8" ht="13">
      <c r="A826" s="81"/>
      <c r="B826" s="81"/>
      <c r="C826" s="81"/>
      <c r="D826" s="81"/>
      <c r="E826" s="81"/>
      <c r="F826" s="81"/>
      <c r="G826" s="81"/>
      <c r="H826" s="81"/>
    </row>
    <row r="827" spans="1:8" ht="13">
      <c r="A827" s="81"/>
      <c r="B827" s="81"/>
      <c r="C827" s="81"/>
      <c r="D827" s="81"/>
      <c r="E827" s="81"/>
      <c r="F827" s="81"/>
      <c r="G827" s="81"/>
      <c r="H827" s="81"/>
    </row>
    <row r="828" spans="1:8" ht="13">
      <c r="A828" s="81"/>
      <c r="B828" s="81"/>
      <c r="C828" s="81"/>
      <c r="D828" s="81"/>
      <c r="E828" s="81"/>
      <c r="F828" s="81"/>
      <c r="G828" s="81"/>
      <c r="H828" s="81"/>
    </row>
    <row r="829" spans="1:8" ht="13">
      <c r="A829" s="81"/>
      <c r="B829" s="81"/>
      <c r="C829" s="81"/>
      <c r="D829" s="81"/>
      <c r="E829" s="81"/>
      <c r="F829" s="81"/>
      <c r="G829" s="81"/>
      <c r="H829" s="81"/>
    </row>
    <row r="830" spans="1:8" ht="13">
      <c r="A830" s="81"/>
      <c r="B830" s="81"/>
      <c r="C830" s="81"/>
      <c r="D830" s="81"/>
      <c r="E830" s="81"/>
      <c r="F830" s="81"/>
      <c r="G830" s="81"/>
      <c r="H830" s="81"/>
    </row>
    <row r="831" spans="1:8" ht="13">
      <c r="A831" s="81"/>
      <c r="B831" s="81"/>
      <c r="C831" s="81"/>
      <c r="D831" s="81"/>
      <c r="E831" s="81"/>
      <c r="F831" s="81"/>
      <c r="G831" s="81"/>
      <c r="H831" s="81"/>
    </row>
    <row r="832" spans="1:8" ht="13">
      <c r="A832" s="81"/>
      <c r="B832" s="81"/>
      <c r="C832" s="81"/>
      <c r="D832" s="81"/>
      <c r="E832" s="81"/>
      <c r="F832" s="81"/>
      <c r="G832" s="81"/>
      <c r="H832" s="81"/>
    </row>
    <row r="833" spans="1:8" ht="13">
      <c r="A833" s="81"/>
      <c r="B833" s="81"/>
      <c r="C833" s="81"/>
      <c r="D833" s="81"/>
      <c r="E833" s="81"/>
      <c r="F833" s="81"/>
      <c r="G833" s="81"/>
      <c r="H833" s="81"/>
    </row>
    <row r="834" spans="1:8" ht="13">
      <c r="A834" s="81"/>
      <c r="B834" s="81"/>
      <c r="C834" s="81"/>
      <c r="D834" s="81"/>
      <c r="E834" s="81"/>
      <c r="F834" s="81"/>
      <c r="G834" s="81"/>
      <c r="H834" s="81"/>
    </row>
    <row r="835" spans="1:8" ht="13">
      <c r="A835" s="81"/>
      <c r="B835" s="81"/>
      <c r="C835" s="81"/>
      <c r="D835" s="81"/>
      <c r="E835" s="81"/>
      <c r="F835" s="81"/>
      <c r="G835" s="81"/>
      <c r="H835" s="81"/>
    </row>
    <row r="836" spans="1:8" ht="13">
      <c r="A836" s="81"/>
      <c r="B836" s="81"/>
      <c r="C836" s="81"/>
      <c r="D836" s="81"/>
      <c r="E836" s="81"/>
      <c r="F836" s="81"/>
      <c r="G836" s="81"/>
      <c r="H836" s="81"/>
    </row>
    <row r="837" spans="1:8" ht="13">
      <c r="A837" s="81"/>
      <c r="B837" s="81"/>
      <c r="C837" s="81"/>
      <c r="D837" s="81"/>
      <c r="E837" s="81"/>
      <c r="F837" s="81"/>
      <c r="G837" s="81"/>
      <c r="H837" s="81"/>
    </row>
    <row r="838" spans="1:8" ht="13">
      <c r="A838" s="81"/>
      <c r="B838" s="81"/>
      <c r="C838" s="81"/>
      <c r="D838" s="81"/>
      <c r="E838" s="81"/>
      <c r="F838" s="81"/>
      <c r="G838" s="81"/>
      <c r="H838" s="81"/>
    </row>
    <row r="839" spans="1:8" ht="13">
      <c r="A839" s="81"/>
      <c r="B839" s="81"/>
      <c r="C839" s="81"/>
      <c r="D839" s="81"/>
      <c r="E839" s="81"/>
      <c r="F839" s="81"/>
      <c r="G839" s="81"/>
      <c r="H839" s="81"/>
    </row>
    <row r="840" spans="1:8" ht="13">
      <c r="A840" s="81"/>
      <c r="B840" s="81"/>
      <c r="C840" s="81"/>
      <c r="D840" s="81"/>
      <c r="E840" s="81"/>
      <c r="F840" s="81"/>
      <c r="G840" s="81"/>
      <c r="H840" s="81"/>
    </row>
    <row r="841" spans="1:8" ht="13">
      <c r="A841" s="81"/>
      <c r="B841" s="81"/>
      <c r="C841" s="81"/>
      <c r="D841" s="81"/>
      <c r="E841" s="81"/>
      <c r="F841" s="81"/>
      <c r="G841" s="81"/>
      <c r="H841" s="81"/>
    </row>
    <row r="842" spans="1:8" ht="13">
      <c r="A842" s="81"/>
      <c r="B842" s="81"/>
      <c r="C842" s="81"/>
      <c r="D842" s="81"/>
      <c r="E842" s="81"/>
      <c r="F842" s="81"/>
      <c r="G842" s="81"/>
      <c r="H842" s="81"/>
    </row>
    <row r="843" spans="1:8" ht="13">
      <c r="A843" s="81"/>
      <c r="B843" s="81"/>
      <c r="C843" s="81"/>
      <c r="D843" s="81"/>
      <c r="E843" s="81"/>
      <c r="F843" s="81"/>
      <c r="G843" s="81"/>
      <c r="H843" s="81"/>
    </row>
    <row r="844" spans="1:8" ht="13">
      <c r="A844" s="81"/>
      <c r="B844" s="81"/>
      <c r="C844" s="81"/>
      <c r="D844" s="81"/>
      <c r="E844" s="81"/>
      <c r="F844" s="81"/>
      <c r="G844" s="81"/>
      <c r="H844" s="81"/>
    </row>
    <row r="845" spans="1:8" ht="13">
      <c r="A845" s="81"/>
      <c r="B845" s="81"/>
      <c r="C845" s="81"/>
      <c r="D845" s="81"/>
      <c r="E845" s="81"/>
      <c r="F845" s="81"/>
      <c r="G845" s="81"/>
      <c r="H845" s="81"/>
    </row>
    <row r="846" spans="1:8" ht="13">
      <c r="A846" s="81"/>
      <c r="B846" s="81"/>
      <c r="C846" s="81"/>
      <c r="D846" s="81"/>
      <c r="E846" s="81"/>
      <c r="F846" s="81"/>
      <c r="G846" s="81"/>
      <c r="H846" s="81"/>
    </row>
    <row r="847" spans="1:8" ht="13">
      <c r="A847" s="81"/>
      <c r="B847" s="81"/>
      <c r="C847" s="81"/>
      <c r="D847" s="81"/>
      <c r="E847" s="81"/>
      <c r="F847" s="81"/>
      <c r="G847" s="81"/>
      <c r="H847" s="81"/>
    </row>
    <row r="848" spans="1:8" ht="13">
      <c r="A848" s="81"/>
      <c r="B848" s="81"/>
      <c r="C848" s="81"/>
      <c r="D848" s="81"/>
      <c r="E848" s="81"/>
      <c r="F848" s="81"/>
      <c r="G848" s="81"/>
      <c r="H848" s="81"/>
    </row>
    <row r="849" spans="1:8" ht="13">
      <c r="A849" s="81"/>
      <c r="B849" s="81"/>
      <c r="C849" s="81"/>
      <c r="D849" s="81"/>
      <c r="E849" s="81"/>
      <c r="F849" s="81"/>
      <c r="G849" s="81"/>
      <c r="H849" s="81"/>
    </row>
    <row r="850" spans="1:8" ht="13">
      <c r="A850" s="81"/>
      <c r="B850" s="81"/>
      <c r="C850" s="81"/>
      <c r="D850" s="81"/>
      <c r="E850" s="81"/>
      <c r="F850" s="81"/>
      <c r="G850" s="81"/>
      <c r="H850" s="81"/>
    </row>
    <row r="851" spans="1:8" ht="13">
      <c r="A851" s="81"/>
      <c r="B851" s="81"/>
      <c r="C851" s="81"/>
      <c r="D851" s="81"/>
      <c r="E851" s="81"/>
      <c r="F851" s="81"/>
      <c r="G851" s="81"/>
      <c r="H851" s="81"/>
    </row>
    <row r="852" spans="1:8" ht="13">
      <c r="A852" s="81"/>
      <c r="B852" s="81"/>
      <c r="C852" s="81"/>
      <c r="D852" s="81"/>
      <c r="E852" s="81"/>
      <c r="F852" s="81"/>
      <c r="G852" s="81"/>
      <c r="H852" s="81"/>
    </row>
    <row r="853" spans="1:8" ht="13">
      <c r="A853" s="81"/>
      <c r="B853" s="81"/>
      <c r="C853" s="81"/>
      <c r="D853" s="81"/>
      <c r="E853" s="81"/>
      <c r="F853" s="81"/>
      <c r="G853" s="81"/>
      <c r="H853" s="81"/>
    </row>
    <row r="854" spans="1:8" ht="13">
      <c r="A854" s="81"/>
      <c r="B854" s="81"/>
      <c r="C854" s="81"/>
      <c r="D854" s="81"/>
      <c r="E854" s="81"/>
      <c r="F854" s="81"/>
      <c r="G854" s="81"/>
      <c r="H854" s="81"/>
    </row>
    <row r="855" spans="1:8" ht="13">
      <c r="A855" s="81"/>
      <c r="B855" s="81"/>
      <c r="C855" s="81"/>
      <c r="D855" s="81"/>
      <c r="E855" s="81"/>
      <c r="F855" s="81"/>
      <c r="G855" s="81"/>
      <c r="H855" s="81"/>
    </row>
    <row r="856" spans="1:8" ht="13">
      <c r="A856" s="81"/>
      <c r="B856" s="81"/>
      <c r="C856" s="81"/>
      <c r="D856" s="81"/>
      <c r="E856" s="81"/>
      <c r="F856" s="81"/>
      <c r="G856" s="81"/>
      <c r="H856" s="81"/>
    </row>
    <row r="857" spans="1:8" ht="13">
      <c r="A857" s="81"/>
      <c r="B857" s="81"/>
      <c r="C857" s="81"/>
      <c r="D857" s="81"/>
      <c r="E857" s="81"/>
      <c r="F857" s="81"/>
      <c r="G857" s="81"/>
      <c r="H857" s="81"/>
    </row>
    <row r="858" spans="1:8" ht="13">
      <c r="A858" s="81"/>
      <c r="B858" s="81"/>
      <c r="C858" s="81"/>
      <c r="D858" s="81"/>
      <c r="E858" s="81"/>
      <c r="F858" s="81"/>
      <c r="G858" s="81"/>
      <c r="H858" s="81"/>
    </row>
    <row r="859" spans="1:8" ht="13">
      <c r="A859" s="81"/>
      <c r="B859" s="81"/>
      <c r="C859" s="81"/>
      <c r="D859" s="81"/>
      <c r="E859" s="81"/>
      <c r="F859" s="81"/>
      <c r="G859" s="81"/>
      <c r="H859" s="81"/>
    </row>
    <row r="860" spans="1:8" ht="13">
      <c r="A860" s="81"/>
      <c r="B860" s="81"/>
      <c r="C860" s="81"/>
      <c r="D860" s="81"/>
      <c r="E860" s="81"/>
      <c r="F860" s="81"/>
      <c r="G860" s="81"/>
      <c r="H860" s="81"/>
    </row>
    <row r="861" spans="1:8" ht="13">
      <c r="A861" s="81"/>
      <c r="B861" s="81"/>
      <c r="C861" s="81"/>
      <c r="D861" s="81"/>
      <c r="E861" s="81"/>
      <c r="F861" s="81"/>
      <c r="G861" s="81"/>
      <c r="H861" s="81"/>
    </row>
    <row r="862" spans="1:8" ht="13">
      <c r="A862" s="81"/>
      <c r="B862" s="81"/>
      <c r="C862" s="81"/>
      <c r="D862" s="81"/>
      <c r="E862" s="81"/>
      <c r="F862" s="81"/>
      <c r="G862" s="81"/>
      <c r="H862" s="81"/>
    </row>
    <row r="863" spans="1:8" ht="13">
      <c r="A863" s="81"/>
      <c r="B863" s="81"/>
      <c r="C863" s="81"/>
      <c r="D863" s="81"/>
      <c r="E863" s="81"/>
      <c r="F863" s="81"/>
      <c r="G863" s="81"/>
      <c r="H863" s="81"/>
    </row>
    <row r="864" spans="1:8" ht="13">
      <c r="A864" s="81"/>
      <c r="B864" s="81"/>
      <c r="C864" s="81"/>
      <c r="D864" s="81"/>
      <c r="E864" s="81"/>
      <c r="F864" s="81"/>
      <c r="G864" s="81"/>
      <c r="H864" s="81"/>
    </row>
    <row r="865" spans="1:8" ht="13">
      <c r="A865" s="81"/>
      <c r="B865" s="81"/>
      <c r="C865" s="81"/>
      <c r="D865" s="81"/>
      <c r="E865" s="81"/>
      <c r="F865" s="81"/>
      <c r="G865" s="81"/>
      <c r="H865" s="81"/>
    </row>
    <row r="866" spans="1:8" ht="13">
      <c r="A866" s="81"/>
      <c r="B866" s="81"/>
      <c r="C866" s="81"/>
      <c r="D866" s="81"/>
      <c r="E866" s="81"/>
      <c r="F866" s="81"/>
      <c r="G866" s="81"/>
      <c r="H866" s="81"/>
    </row>
    <row r="867" spans="1:8" ht="13">
      <c r="A867" s="81"/>
      <c r="B867" s="81"/>
      <c r="C867" s="81"/>
      <c r="D867" s="81"/>
      <c r="E867" s="81"/>
      <c r="F867" s="81"/>
      <c r="G867" s="81"/>
      <c r="H867" s="81"/>
    </row>
    <row r="868" spans="1:8" ht="13">
      <c r="A868" s="81"/>
      <c r="B868" s="81"/>
      <c r="C868" s="81"/>
      <c r="D868" s="81"/>
      <c r="E868" s="81"/>
      <c r="F868" s="81"/>
      <c r="G868" s="81"/>
      <c r="H868" s="81"/>
    </row>
    <row r="869" spans="1:8" ht="13">
      <c r="A869" s="81"/>
      <c r="B869" s="81"/>
      <c r="C869" s="81"/>
      <c r="D869" s="81"/>
      <c r="E869" s="81"/>
      <c r="F869" s="81"/>
      <c r="G869" s="81"/>
      <c r="H869" s="81"/>
    </row>
    <row r="870" spans="1:8" ht="13">
      <c r="A870" s="81"/>
      <c r="B870" s="81"/>
      <c r="C870" s="81"/>
      <c r="D870" s="81"/>
      <c r="E870" s="81"/>
      <c r="F870" s="81"/>
      <c r="G870" s="81"/>
      <c r="H870" s="81"/>
    </row>
    <row r="871" spans="1:8" ht="13">
      <c r="A871" s="81"/>
      <c r="B871" s="81"/>
      <c r="C871" s="81"/>
      <c r="D871" s="81"/>
      <c r="E871" s="81"/>
      <c r="F871" s="81"/>
      <c r="G871" s="81"/>
      <c r="H871" s="81"/>
    </row>
    <row r="872" spans="1:8" ht="13">
      <c r="A872" s="81"/>
      <c r="B872" s="81"/>
      <c r="C872" s="81"/>
      <c r="D872" s="81"/>
      <c r="E872" s="81"/>
      <c r="F872" s="81"/>
      <c r="G872" s="81"/>
      <c r="H872" s="81"/>
    </row>
    <row r="873" spans="1:8" ht="13">
      <c r="A873" s="81"/>
      <c r="B873" s="81"/>
      <c r="C873" s="81"/>
      <c r="D873" s="81"/>
      <c r="E873" s="81"/>
      <c r="F873" s="81"/>
      <c r="G873" s="81"/>
      <c r="H873" s="81"/>
    </row>
    <row r="874" spans="1:8" ht="13">
      <c r="A874" s="81"/>
      <c r="B874" s="81"/>
      <c r="C874" s="81"/>
      <c r="D874" s="81"/>
      <c r="E874" s="81"/>
      <c r="F874" s="81"/>
      <c r="G874" s="81"/>
      <c r="H874" s="81"/>
    </row>
    <row r="875" spans="1:8" ht="13">
      <c r="A875" s="81"/>
      <c r="B875" s="81"/>
      <c r="C875" s="81"/>
      <c r="D875" s="81"/>
      <c r="E875" s="81"/>
      <c r="F875" s="81"/>
      <c r="G875" s="81"/>
      <c r="H875" s="81"/>
    </row>
    <row r="876" spans="1:8" ht="13">
      <c r="A876" s="81"/>
      <c r="B876" s="81"/>
      <c r="C876" s="81"/>
      <c r="D876" s="81"/>
      <c r="E876" s="81"/>
      <c r="F876" s="81"/>
      <c r="G876" s="81"/>
      <c r="H876" s="81"/>
    </row>
    <row r="877" spans="1:8" ht="13">
      <c r="A877" s="81"/>
      <c r="B877" s="81"/>
      <c r="C877" s="81"/>
      <c r="D877" s="81"/>
      <c r="E877" s="81"/>
      <c r="F877" s="81"/>
      <c r="G877" s="81"/>
      <c r="H877" s="81"/>
    </row>
    <row r="878" spans="1:8" ht="13">
      <c r="A878" s="81"/>
      <c r="B878" s="81"/>
      <c r="C878" s="81"/>
      <c r="D878" s="81"/>
      <c r="E878" s="81"/>
      <c r="F878" s="81"/>
      <c r="G878" s="81"/>
      <c r="H878" s="81"/>
    </row>
    <row r="879" spans="1:8" ht="13">
      <c r="A879" s="81"/>
      <c r="B879" s="81"/>
      <c r="C879" s="81"/>
      <c r="D879" s="81"/>
      <c r="E879" s="81"/>
      <c r="F879" s="81"/>
      <c r="G879" s="81"/>
      <c r="H879" s="81"/>
    </row>
    <row r="880" spans="1:8" ht="13">
      <c r="A880" s="81"/>
      <c r="B880" s="81"/>
      <c r="C880" s="81"/>
      <c r="D880" s="81"/>
      <c r="E880" s="81"/>
      <c r="F880" s="81"/>
      <c r="G880" s="81"/>
      <c r="H880" s="81"/>
    </row>
    <row r="881" spans="1:8" ht="13">
      <c r="A881" s="81"/>
      <c r="B881" s="81"/>
      <c r="C881" s="81"/>
      <c r="D881" s="81"/>
      <c r="E881" s="81"/>
      <c r="F881" s="81"/>
      <c r="G881" s="81"/>
      <c r="H881" s="81"/>
    </row>
    <row r="882" spans="1:8" ht="13">
      <c r="A882" s="81"/>
      <c r="B882" s="81"/>
      <c r="C882" s="81"/>
      <c r="D882" s="81"/>
      <c r="E882" s="81"/>
      <c r="F882" s="81"/>
      <c r="G882" s="81"/>
      <c r="H882" s="81"/>
    </row>
    <row r="883" spans="1:8" ht="13">
      <c r="A883" s="81"/>
      <c r="B883" s="81"/>
      <c r="C883" s="81"/>
      <c r="D883" s="81"/>
      <c r="E883" s="81"/>
      <c r="F883" s="81"/>
      <c r="G883" s="81"/>
      <c r="H883" s="81"/>
    </row>
    <row r="884" spans="1:8" ht="13">
      <c r="A884" s="81"/>
      <c r="B884" s="81"/>
      <c r="C884" s="81"/>
      <c r="D884" s="81"/>
      <c r="E884" s="81"/>
      <c r="F884" s="81"/>
      <c r="G884" s="81"/>
      <c r="H884" s="81"/>
    </row>
    <row r="885" spans="1:8" ht="13">
      <c r="A885" s="81"/>
      <c r="B885" s="81"/>
      <c r="C885" s="81"/>
      <c r="D885" s="81"/>
      <c r="E885" s="81"/>
      <c r="F885" s="81"/>
      <c r="G885" s="81"/>
      <c r="H885" s="81"/>
    </row>
    <row r="886" spans="1:8" ht="13">
      <c r="A886" s="81"/>
      <c r="B886" s="81"/>
      <c r="C886" s="81"/>
      <c r="D886" s="81"/>
      <c r="E886" s="81"/>
      <c r="F886" s="81"/>
      <c r="G886" s="81"/>
      <c r="H886" s="81"/>
    </row>
    <row r="887" spans="1:8" ht="13">
      <c r="A887" s="81"/>
      <c r="B887" s="81"/>
      <c r="C887" s="81"/>
      <c r="D887" s="81"/>
      <c r="E887" s="81"/>
      <c r="F887" s="81"/>
      <c r="G887" s="81"/>
      <c r="H887" s="81"/>
    </row>
    <row r="888" spans="1:8" ht="13">
      <c r="A888" s="81"/>
      <c r="B888" s="81"/>
      <c r="C888" s="81"/>
      <c r="D888" s="81"/>
      <c r="E888" s="81"/>
      <c r="F888" s="81"/>
      <c r="G888" s="81"/>
      <c r="H888" s="81"/>
    </row>
    <row r="889" spans="1:8" ht="13">
      <c r="A889" s="81"/>
      <c r="B889" s="81"/>
      <c r="C889" s="81"/>
      <c r="D889" s="81"/>
      <c r="E889" s="81"/>
      <c r="F889" s="81"/>
      <c r="G889" s="81"/>
      <c r="H889" s="81"/>
    </row>
    <row r="890" spans="1:8" ht="13">
      <c r="A890" s="81"/>
      <c r="B890" s="81"/>
      <c r="C890" s="81"/>
      <c r="D890" s="81"/>
      <c r="E890" s="81"/>
      <c r="F890" s="81"/>
      <c r="G890" s="81"/>
      <c r="H890" s="81"/>
    </row>
    <row r="891" spans="1:8" ht="13">
      <c r="A891" s="81"/>
      <c r="B891" s="81"/>
      <c r="C891" s="81"/>
      <c r="D891" s="81"/>
      <c r="E891" s="81"/>
      <c r="F891" s="81"/>
      <c r="G891" s="81"/>
      <c r="H891" s="81"/>
    </row>
    <row r="892" spans="1:8" ht="13">
      <c r="A892" s="81"/>
      <c r="B892" s="81"/>
      <c r="C892" s="81"/>
      <c r="D892" s="81"/>
      <c r="E892" s="81"/>
      <c r="F892" s="81"/>
      <c r="G892" s="81"/>
      <c r="H892" s="81"/>
    </row>
    <row r="893" spans="1:8" ht="13">
      <c r="A893" s="81"/>
      <c r="B893" s="81"/>
      <c r="C893" s="81"/>
      <c r="D893" s="81"/>
      <c r="E893" s="81"/>
      <c r="F893" s="81"/>
      <c r="G893" s="81"/>
      <c r="H893" s="81"/>
    </row>
    <row r="894" spans="1:8" ht="13">
      <c r="A894" s="81"/>
      <c r="B894" s="81"/>
      <c r="C894" s="81"/>
      <c r="D894" s="81"/>
      <c r="E894" s="81"/>
      <c r="F894" s="81"/>
      <c r="G894" s="81"/>
      <c r="H894" s="81"/>
    </row>
    <row r="895" spans="1:8" ht="13">
      <c r="A895" s="81"/>
      <c r="B895" s="81"/>
      <c r="C895" s="81"/>
      <c r="D895" s="81"/>
      <c r="E895" s="81"/>
      <c r="F895" s="81"/>
      <c r="G895" s="81"/>
      <c r="H895" s="81"/>
    </row>
    <row r="896" spans="1:8" ht="13">
      <c r="A896" s="81"/>
      <c r="B896" s="81"/>
      <c r="C896" s="81"/>
      <c r="D896" s="81"/>
      <c r="E896" s="81"/>
      <c r="F896" s="81"/>
      <c r="G896" s="81"/>
      <c r="H896" s="81"/>
    </row>
    <row r="897" spans="1:8" ht="13">
      <c r="A897" s="81"/>
      <c r="B897" s="81"/>
      <c r="C897" s="81"/>
      <c r="D897" s="81"/>
      <c r="E897" s="81"/>
      <c r="F897" s="81"/>
      <c r="G897" s="81"/>
      <c r="H897" s="81"/>
    </row>
    <row r="898" spans="1:8" ht="13">
      <c r="A898" s="81"/>
      <c r="B898" s="81"/>
      <c r="C898" s="81"/>
      <c r="D898" s="81"/>
      <c r="E898" s="81"/>
      <c r="F898" s="81"/>
      <c r="G898" s="81"/>
      <c r="H898" s="81"/>
    </row>
    <row r="899" spans="1:8" ht="13">
      <c r="A899" s="81"/>
      <c r="B899" s="81"/>
      <c r="C899" s="81"/>
      <c r="D899" s="81"/>
      <c r="E899" s="81"/>
      <c r="F899" s="81"/>
      <c r="G899" s="81"/>
      <c r="H899" s="81"/>
    </row>
    <row r="900" spans="1:8" ht="13">
      <c r="A900" s="81"/>
      <c r="B900" s="81"/>
      <c r="C900" s="81"/>
      <c r="D900" s="81"/>
      <c r="E900" s="81"/>
      <c r="F900" s="81"/>
      <c r="G900" s="81"/>
      <c r="H900" s="81"/>
    </row>
    <row r="901" spans="1:8" ht="13">
      <c r="A901" s="81"/>
      <c r="B901" s="81"/>
      <c r="C901" s="81"/>
      <c r="D901" s="81"/>
      <c r="E901" s="81"/>
      <c r="F901" s="81"/>
      <c r="G901" s="81"/>
      <c r="H901" s="81"/>
    </row>
    <row r="902" spans="1:8" ht="13">
      <c r="A902" s="81"/>
      <c r="B902" s="81"/>
      <c r="C902" s="81"/>
      <c r="D902" s="81"/>
      <c r="E902" s="81"/>
      <c r="F902" s="81"/>
      <c r="G902" s="81"/>
      <c r="H902" s="81"/>
    </row>
    <row r="903" spans="1:8" ht="13">
      <c r="A903" s="81"/>
      <c r="B903" s="81"/>
      <c r="C903" s="81"/>
      <c r="D903" s="81"/>
      <c r="E903" s="81"/>
      <c r="F903" s="81"/>
      <c r="G903" s="81"/>
      <c r="H903" s="81"/>
    </row>
    <row r="904" spans="1:8" ht="13">
      <c r="A904" s="81"/>
      <c r="B904" s="81"/>
      <c r="C904" s="81"/>
      <c r="D904" s="81"/>
      <c r="E904" s="81"/>
      <c r="F904" s="81"/>
      <c r="G904" s="81"/>
      <c r="H904" s="81"/>
    </row>
    <row r="905" spans="1:8" ht="13">
      <c r="A905" s="81"/>
      <c r="B905" s="81"/>
      <c r="C905" s="81"/>
      <c r="D905" s="81"/>
      <c r="E905" s="81"/>
      <c r="F905" s="81"/>
      <c r="G905" s="81"/>
      <c r="H905" s="81"/>
    </row>
    <row r="906" spans="1:8" ht="13">
      <c r="A906" s="81"/>
      <c r="B906" s="81"/>
      <c r="C906" s="81"/>
      <c r="D906" s="81"/>
      <c r="E906" s="81"/>
      <c r="F906" s="81"/>
      <c r="G906" s="81"/>
      <c r="H906" s="81"/>
    </row>
    <row r="907" spans="1:8" ht="13">
      <c r="A907" s="81"/>
      <c r="B907" s="81"/>
      <c r="C907" s="81"/>
      <c r="D907" s="81"/>
      <c r="E907" s="81"/>
      <c r="F907" s="81"/>
      <c r="G907" s="81"/>
      <c r="H907" s="81"/>
    </row>
    <row r="908" spans="1:8" ht="13">
      <c r="A908" s="81"/>
      <c r="B908" s="81"/>
      <c r="C908" s="81"/>
      <c r="D908" s="81"/>
      <c r="E908" s="81"/>
      <c r="F908" s="81"/>
      <c r="G908" s="81"/>
      <c r="H908" s="81"/>
    </row>
    <row r="909" spans="1:8" ht="13">
      <c r="A909" s="81"/>
      <c r="B909" s="81"/>
      <c r="C909" s="81"/>
      <c r="D909" s="81"/>
      <c r="E909" s="81"/>
      <c r="F909" s="81"/>
      <c r="G909" s="81"/>
      <c r="H909" s="81"/>
    </row>
    <row r="910" spans="1:8" ht="13">
      <c r="A910" s="81"/>
      <c r="B910" s="81"/>
      <c r="C910" s="81"/>
      <c r="D910" s="81"/>
      <c r="E910" s="81"/>
      <c r="F910" s="81"/>
      <c r="G910" s="81"/>
      <c r="H910" s="81"/>
    </row>
    <row r="911" spans="1:8" ht="13">
      <c r="A911" s="81"/>
      <c r="B911" s="81"/>
      <c r="C911" s="81"/>
      <c r="D911" s="81"/>
      <c r="E911" s="81"/>
      <c r="F911" s="81"/>
      <c r="G911" s="81"/>
      <c r="H911" s="81"/>
    </row>
    <row r="912" spans="1:8" ht="13">
      <c r="A912" s="81"/>
      <c r="B912" s="81"/>
      <c r="C912" s="81"/>
      <c r="D912" s="81"/>
      <c r="E912" s="81"/>
      <c r="F912" s="81"/>
      <c r="G912" s="81"/>
      <c r="H912" s="81"/>
    </row>
    <row r="913" spans="1:8" ht="13">
      <c r="A913" s="81"/>
      <c r="B913" s="81"/>
      <c r="C913" s="81"/>
      <c r="D913" s="81"/>
      <c r="E913" s="81"/>
      <c r="F913" s="81"/>
      <c r="G913" s="81"/>
      <c r="H913" s="81"/>
    </row>
    <row r="914" spans="1:8" ht="13">
      <c r="A914" s="81"/>
      <c r="B914" s="81"/>
      <c r="C914" s="81"/>
      <c r="D914" s="81"/>
      <c r="E914" s="81"/>
      <c r="F914" s="81"/>
      <c r="G914" s="81"/>
      <c r="H914" s="81"/>
    </row>
    <row r="915" spans="1:8" ht="13">
      <c r="A915" s="81"/>
      <c r="B915" s="81"/>
      <c r="C915" s="81"/>
      <c r="D915" s="81"/>
      <c r="E915" s="81"/>
      <c r="F915" s="81"/>
      <c r="G915" s="81"/>
      <c r="H915" s="81"/>
    </row>
    <row r="916" spans="1:8" ht="13">
      <c r="A916" s="81"/>
      <c r="B916" s="81"/>
      <c r="C916" s="81"/>
      <c r="D916" s="81"/>
      <c r="E916" s="81"/>
      <c r="F916" s="81"/>
      <c r="G916" s="81"/>
      <c r="H916" s="81"/>
    </row>
    <row r="917" spans="1:8" ht="13">
      <c r="A917" s="81"/>
      <c r="B917" s="81"/>
      <c r="C917" s="81"/>
      <c r="D917" s="81"/>
      <c r="E917" s="81"/>
      <c r="F917" s="81"/>
      <c r="G917" s="81"/>
      <c r="H917" s="81"/>
    </row>
    <row r="918" spans="1:8" ht="13">
      <c r="A918" s="81"/>
      <c r="B918" s="81"/>
      <c r="C918" s="81"/>
      <c r="D918" s="81"/>
      <c r="E918" s="81"/>
      <c r="F918" s="81"/>
      <c r="G918" s="81"/>
      <c r="H918" s="81"/>
    </row>
    <row r="919" spans="1:8" ht="13">
      <c r="A919" s="81"/>
      <c r="B919" s="81"/>
      <c r="C919" s="81"/>
      <c r="D919" s="81"/>
      <c r="E919" s="81"/>
      <c r="F919" s="81"/>
      <c r="G919" s="81"/>
      <c r="H919" s="81"/>
    </row>
    <row r="920" spans="1:8" ht="13">
      <c r="A920" s="81"/>
      <c r="B920" s="81"/>
      <c r="C920" s="81"/>
      <c r="D920" s="81"/>
      <c r="E920" s="81"/>
      <c r="F920" s="81"/>
      <c r="G920" s="81"/>
      <c r="H920" s="81"/>
    </row>
    <row r="921" spans="1:8" ht="13">
      <c r="A921" s="81"/>
      <c r="B921" s="81"/>
      <c r="C921" s="81"/>
      <c r="D921" s="81"/>
      <c r="E921" s="81"/>
      <c r="F921" s="81"/>
      <c r="G921" s="81"/>
      <c r="H921" s="81"/>
    </row>
    <row r="922" spans="1:8" ht="13">
      <c r="A922" s="81"/>
      <c r="B922" s="81"/>
      <c r="C922" s="81"/>
      <c r="D922" s="81"/>
      <c r="E922" s="81"/>
      <c r="F922" s="81"/>
      <c r="G922" s="81"/>
      <c r="H922" s="81"/>
    </row>
    <row r="923" spans="1:8" ht="13">
      <c r="A923" s="81"/>
      <c r="B923" s="81"/>
      <c r="C923" s="81"/>
      <c r="D923" s="81"/>
      <c r="E923" s="81"/>
      <c r="F923" s="81"/>
      <c r="G923" s="81"/>
      <c r="H923" s="81"/>
    </row>
    <row r="924" spans="1:8" ht="13">
      <c r="A924" s="81"/>
      <c r="B924" s="81"/>
      <c r="C924" s="81"/>
      <c r="D924" s="81"/>
      <c r="E924" s="81"/>
      <c r="F924" s="81"/>
      <c r="G924" s="81"/>
      <c r="H924" s="81"/>
    </row>
    <row r="925" spans="1:8" ht="13">
      <c r="A925" s="81"/>
      <c r="B925" s="81"/>
      <c r="C925" s="81"/>
      <c r="D925" s="81"/>
      <c r="E925" s="81"/>
      <c r="F925" s="81"/>
      <c r="G925" s="81"/>
      <c r="H925" s="81"/>
    </row>
    <row r="926" spans="1:8" ht="13">
      <c r="A926" s="81"/>
      <c r="B926" s="81"/>
      <c r="C926" s="81"/>
      <c r="D926" s="81"/>
      <c r="E926" s="81"/>
      <c r="F926" s="81"/>
      <c r="G926" s="81"/>
      <c r="H926" s="81"/>
    </row>
    <row r="927" spans="1:8" ht="13">
      <c r="A927" s="81"/>
      <c r="B927" s="81"/>
      <c r="C927" s="81"/>
      <c r="D927" s="81"/>
      <c r="E927" s="81"/>
      <c r="F927" s="81"/>
      <c r="G927" s="81"/>
      <c r="H927" s="81"/>
    </row>
    <row r="928" spans="1:8" ht="13">
      <c r="A928" s="81"/>
      <c r="B928" s="81"/>
      <c r="C928" s="81"/>
      <c r="D928" s="81"/>
      <c r="E928" s="81"/>
      <c r="F928" s="81"/>
      <c r="G928" s="81"/>
      <c r="H928" s="81"/>
    </row>
    <row r="929" spans="1:8" ht="13">
      <c r="A929" s="81"/>
      <c r="B929" s="81"/>
      <c r="C929" s="81"/>
      <c r="D929" s="81"/>
      <c r="E929" s="81"/>
      <c r="F929" s="81"/>
      <c r="G929" s="81"/>
      <c r="H929" s="81"/>
    </row>
    <row r="930" spans="1:8" ht="13">
      <c r="A930" s="81"/>
      <c r="B930" s="81"/>
      <c r="C930" s="81"/>
      <c r="D930" s="81"/>
      <c r="E930" s="81"/>
      <c r="F930" s="81"/>
      <c r="G930" s="81"/>
      <c r="H930" s="81"/>
    </row>
    <row r="931" spans="1:8" ht="13">
      <c r="A931" s="81"/>
      <c r="B931" s="81"/>
      <c r="C931" s="81"/>
      <c r="D931" s="81"/>
      <c r="E931" s="81"/>
      <c r="F931" s="81"/>
      <c r="G931" s="81"/>
      <c r="H931" s="81"/>
    </row>
    <row r="932" spans="1:8" ht="13">
      <c r="A932" s="81"/>
      <c r="B932" s="81"/>
      <c r="C932" s="81"/>
      <c r="D932" s="81"/>
      <c r="E932" s="81"/>
      <c r="F932" s="81"/>
      <c r="G932" s="81"/>
      <c r="H932" s="81"/>
    </row>
    <row r="933" spans="1:8" ht="13">
      <c r="A933" s="81"/>
      <c r="B933" s="81"/>
      <c r="C933" s="81"/>
      <c r="D933" s="81"/>
      <c r="E933" s="81"/>
      <c r="F933" s="81"/>
      <c r="G933" s="81"/>
      <c r="H933" s="81"/>
    </row>
    <row r="934" spans="1:8" ht="13">
      <c r="A934" s="81"/>
      <c r="B934" s="81"/>
      <c r="C934" s="81"/>
      <c r="D934" s="81"/>
      <c r="E934" s="81"/>
      <c r="F934" s="81"/>
      <c r="G934" s="81"/>
      <c r="H934" s="81"/>
    </row>
    <row r="935" spans="1:8" ht="13">
      <c r="A935" s="81"/>
      <c r="B935" s="81"/>
      <c r="C935" s="81"/>
      <c r="D935" s="81"/>
      <c r="E935" s="81"/>
      <c r="F935" s="81"/>
      <c r="G935" s="81"/>
      <c r="H935" s="81"/>
    </row>
    <row r="936" spans="1:8" ht="13">
      <c r="A936" s="81"/>
      <c r="B936" s="81"/>
      <c r="C936" s="81"/>
      <c r="D936" s="81"/>
      <c r="E936" s="81"/>
      <c r="F936" s="81"/>
      <c r="G936" s="81"/>
      <c r="H936" s="81"/>
    </row>
    <row r="937" spans="1:8" ht="13">
      <c r="A937" s="81"/>
      <c r="B937" s="81"/>
      <c r="C937" s="81"/>
      <c r="D937" s="81"/>
      <c r="E937" s="81"/>
      <c r="F937" s="81"/>
      <c r="G937" s="81"/>
      <c r="H937" s="81"/>
    </row>
    <row r="938" spans="1:8" ht="13">
      <c r="A938" s="81"/>
      <c r="B938" s="81"/>
      <c r="C938" s="81"/>
      <c r="D938" s="81"/>
      <c r="E938" s="81"/>
      <c r="F938" s="81"/>
      <c r="G938" s="81"/>
      <c r="H938" s="81"/>
    </row>
    <row r="939" spans="1:8" ht="13">
      <c r="A939" s="81"/>
      <c r="B939" s="81"/>
      <c r="C939" s="81"/>
      <c r="D939" s="81"/>
      <c r="E939" s="81"/>
      <c r="F939" s="81"/>
      <c r="G939" s="81"/>
      <c r="H939" s="81"/>
    </row>
    <row r="940" spans="1:8" ht="13">
      <c r="A940" s="81"/>
      <c r="B940" s="81"/>
      <c r="C940" s="81"/>
      <c r="D940" s="81"/>
      <c r="E940" s="81"/>
      <c r="F940" s="81"/>
      <c r="G940" s="81"/>
      <c r="H940" s="81"/>
    </row>
    <row r="941" spans="1:8" ht="13">
      <c r="A941" s="81"/>
      <c r="B941" s="81"/>
      <c r="C941" s="81"/>
      <c r="D941" s="81"/>
      <c r="E941" s="81"/>
      <c r="F941" s="81"/>
      <c r="G941" s="81"/>
      <c r="H941" s="81"/>
    </row>
    <row r="942" spans="1:8" ht="13">
      <c r="A942" s="81"/>
      <c r="B942" s="81"/>
      <c r="C942" s="81"/>
      <c r="D942" s="81"/>
      <c r="E942" s="81"/>
      <c r="F942" s="81"/>
      <c r="G942" s="81"/>
      <c r="H942" s="81"/>
    </row>
    <row r="943" spans="1:8" ht="13">
      <c r="A943" s="81"/>
      <c r="B943" s="81"/>
      <c r="C943" s="81"/>
      <c r="D943" s="81"/>
      <c r="E943" s="81"/>
      <c r="F943" s="81"/>
      <c r="G943" s="81"/>
      <c r="H943" s="81"/>
    </row>
    <row r="944" spans="1:8" ht="13">
      <c r="A944" s="81"/>
      <c r="B944" s="81"/>
      <c r="C944" s="81"/>
      <c r="D944" s="81"/>
      <c r="E944" s="81"/>
      <c r="F944" s="81"/>
      <c r="G944" s="81"/>
      <c r="H944" s="81"/>
    </row>
    <row r="945" spans="1:8" ht="13">
      <c r="A945" s="81"/>
      <c r="B945" s="81"/>
      <c r="C945" s="81"/>
      <c r="D945" s="81"/>
      <c r="E945" s="81"/>
      <c r="F945" s="81"/>
      <c r="G945" s="81"/>
      <c r="H945" s="81"/>
    </row>
    <row r="946" spans="1:8" ht="13">
      <c r="A946" s="81"/>
      <c r="B946" s="81"/>
      <c r="C946" s="81"/>
      <c r="D946" s="81"/>
      <c r="E946" s="81"/>
      <c r="F946" s="81"/>
      <c r="G946" s="81"/>
      <c r="H946" s="81"/>
    </row>
    <row r="947" spans="1:8" ht="13">
      <c r="A947" s="81"/>
      <c r="B947" s="81"/>
      <c r="C947" s="81"/>
      <c r="D947" s="81"/>
      <c r="E947" s="81"/>
      <c r="F947" s="81"/>
      <c r="G947" s="81"/>
      <c r="H947" s="81"/>
    </row>
    <row r="948" spans="1:8" ht="13">
      <c r="A948" s="81"/>
      <c r="B948" s="81"/>
      <c r="C948" s="81"/>
      <c r="D948" s="81"/>
      <c r="E948" s="81"/>
      <c r="F948" s="81"/>
      <c r="G948" s="81"/>
      <c r="H948" s="81"/>
    </row>
    <row r="949" spans="1:8" ht="13">
      <c r="A949" s="81"/>
      <c r="B949" s="81"/>
      <c r="C949" s="81"/>
      <c r="D949" s="81"/>
      <c r="E949" s="81"/>
      <c r="F949" s="81"/>
      <c r="G949" s="81"/>
      <c r="H949" s="81"/>
    </row>
    <row r="950" spans="1:8" ht="13">
      <c r="A950" s="81"/>
      <c r="B950" s="81"/>
      <c r="C950" s="81"/>
      <c r="D950" s="81"/>
      <c r="E950" s="81"/>
      <c r="F950" s="81"/>
      <c r="G950" s="81"/>
      <c r="H950" s="81"/>
    </row>
    <row r="951" spans="1:8" ht="13">
      <c r="A951" s="81"/>
      <c r="B951" s="81"/>
      <c r="C951" s="81"/>
      <c r="D951" s="81"/>
      <c r="E951" s="81"/>
      <c r="F951" s="81"/>
      <c r="G951" s="81"/>
      <c r="H951" s="81"/>
    </row>
    <row r="952" spans="1:8" ht="13">
      <c r="A952" s="81"/>
      <c r="B952" s="81"/>
      <c r="C952" s="81"/>
      <c r="D952" s="81"/>
      <c r="E952" s="81"/>
      <c r="F952" s="81"/>
      <c r="G952" s="81"/>
      <c r="H952" s="81"/>
    </row>
    <row r="953" spans="1:8" ht="13">
      <c r="A953" s="81"/>
      <c r="B953" s="81"/>
      <c r="C953" s="81"/>
      <c r="D953" s="81"/>
      <c r="E953" s="81"/>
      <c r="F953" s="81"/>
      <c r="G953" s="81"/>
      <c r="H953" s="81"/>
    </row>
    <row r="954" spans="1:8" ht="13">
      <c r="A954" s="81"/>
      <c r="B954" s="81"/>
      <c r="C954" s="81"/>
      <c r="D954" s="81"/>
      <c r="E954" s="81"/>
      <c r="F954" s="81"/>
      <c r="G954" s="81"/>
      <c r="H954" s="81"/>
    </row>
    <row r="955" spans="1:8" ht="13">
      <c r="A955" s="81"/>
      <c r="B955" s="81"/>
      <c r="C955" s="81"/>
      <c r="D955" s="81"/>
      <c r="E955" s="81"/>
      <c r="F955" s="81"/>
      <c r="G955" s="81"/>
      <c r="H955" s="81"/>
    </row>
    <row r="956" spans="1:8" ht="13">
      <c r="A956" s="81"/>
      <c r="B956" s="81"/>
      <c r="C956" s="81"/>
      <c r="D956" s="81"/>
      <c r="E956" s="81"/>
      <c r="F956" s="81"/>
      <c r="G956" s="81"/>
      <c r="H956" s="81"/>
    </row>
    <row r="957" spans="1:8" ht="13">
      <c r="A957" s="81"/>
      <c r="B957" s="81"/>
      <c r="C957" s="81"/>
      <c r="D957" s="81"/>
      <c r="E957" s="81"/>
      <c r="F957" s="81"/>
      <c r="G957" s="81"/>
      <c r="H957" s="81"/>
    </row>
    <row r="958" spans="1:8" ht="13">
      <c r="A958" s="81"/>
      <c r="B958" s="81"/>
      <c r="C958" s="81"/>
      <c r="D958" s="81"/>
      <c r="E958" s="81"/>
      <c r="F958" s="81"/>
      <c r="G958" s="81"/>
      <c r="H958" s="81"/>
    </row>
    <row r="959" spans="1:8" ht="13">
      <c r="A959" s="81"/>
      <c r="B959" s="81"/>
      <c r="C959" s="81"/>
      <c r="D959" s="81"/>
      <c r="E959" s="81"/>
      <c r="F959" s="81"/>
      <c r="G959" s="81"/>
      <c r="H959" s="81"/>
    </row>
    <row r="960" spans="1:8" ht="13">
      <c r="A960" s="81"/>
      <c r="B960" s="81"/>
      <c r="C960" s="81"/>
      <c r="D960" s="81"/>
      <c r="E960" s="81"/>
      <c r="F960" s="81"/>
      <c r="G960" s="81"/>
      <c r="H960" s="81"/>
    </row>
    <row r="961" spans="1:8" ht="13">
      <c r="A961" s="81"/>
      <c r="B961" s="81"/>
      <c r="C961" s="81"/>
      <c r="D961" s="81"/>
      <c r="E961" s="81"/>
      <c r="F961" s="81"/>
      <c r="G961" s="81"/>
      <c r="H961" s="81"/>
    </row>
    <row r="962" spans="1:8" ht="13">
      <c r="A962" s="81"/>
      <c r="B962" s="81"/>
      <c r="C962" s="81"/>
      <c r="D962" s="81"/>
      <c r="E962" s="81"/>
      <c r="F962" s="81"/>
      <c r="G962" s="81"/>
      <c r="H962" s="81"/>
    </row>
    <row r="963" spans="1:8" ht="13">
      <c r="A963" s="81"/>
      <c r="B963" s="81"/>
      <c r="C963" s="81"/>
      <c r="D963" s="81"/>
      <c r="E963" s="81"/>
      <c r="F963" s="81"/>
      <c r="G963" s="81"/>
      <c r="H963" s="81"/>
    </row>
    <row r="964" spans="1:8" ht="13">
      <c r="A964" s="81"/>
      <c r="B964" s="81"/>
      <c r="C964" s="81"/>
      <c r="D964" s="81"/>
      <c r="E964" s="81"/>
      <c r="F964" s="81"/>
      <c r="G964" s="81"/>
      <c r="H964" s="81"/>
    </row>
    <row r="965" spans="1:8" ht="13">
      <c r="A965" s="81"/>
      <c r="B965" s="81"/>
      <c r="C965" s="81"/>
      <c r="D965" s="81"/>
      <c r="E965" s="81"/>
      <c r="F965" s="81"/>
      <c r="G965" s="81"/>
      <c r="H965" s="81"/>
    </row>
    <row r="966" spans="1:8" ht="13">
      <c r="A966" s="81"/>
      <c r="B966" s="81"/>
      <c r="C966" s="81"/>
      <c r="D966" s="81"/>
      <c r="E966" s="81"/>
      <c r="F966" s="81"/>
      <c r="G966" s="81"/>
      <c r="H966" s="81"/>
    </row>
    <row r="967" spans="1:8" ht="13">
      <c r="A967" s="81"/>
      <c r="B967" s="81"/>
      <c r="C967" s="81"/>
      <c r="D967" s="81"/>
      <c r="E967" s="81"/>
      <c r="F967" s="81"/>
      <c r="G967" s="81"/>
      <c r="H967" s="81"/>
    </row>
    <row r="968" spans="1:8" ht="13">
      <c r="A968" s="81"/>
      <c r="B968" s="81"/>
      <c r="C968" s="81"/>
      <c r="D968" s="81"/>
      <c r="E968" s="81"/>
      <c r="F968" s="81"/>
      <c r="G968" s="81"/>
      <c r="H968" s="81"/>
    </row>
    <row r="969" spans="1:8" ht="13">
      <c r="A969" s="81"/>
      <c r="B969" s="81"/>
      <c r="C969" s="81"/>
      <c r="D969" s="81"/>
      <c r="E969" s="81"/>
      <c r="F969" s="81"/>
      <c r="G969" s="81"/>
      <c r="H969" s="81"/>
    </row>
    <row r="970" spans="1:8" ht="13">
      <c r="A970" s="81"/>
      <c r="B970" s="81"/>
      <c r="C970" s="81"/>
      <c r="D970" s="81"/>
      <c r="E970" s="81"/>
      <c r="F970" s="81"/>
      <c r="G970" s="81"/>
      <c r="H970" s="81"/>
    </row>
    <row r="971" spans="1:8" ht="13">
      <c r="A971" s="81"/>
      <c r="B971" s="81"/>
      <c r="C971" s="81"/>
      <c r="D971" s="81"/>
      <c r="E971" s="81"/>
      <c r="F971" s="81"/>
      <c r="G971" s="81"/>
      <c r="H971" s="81"/>
    </row>
    <row r="972" spans="1:8" ht="13">
      <c r="A972" s="81"/>
      <c r="B972" s="81"/>
      <c r="C972" s="81"/>
      <c r="D972" s="81"/>
      <c r="E972" s="81"/>
      <c r="F972" s="81"/>
      <c r="G972" s="81"/>
      <c r="H972" s="81"/>
    </row>
    <row r="973" spans="1:8" ht="13">
      <c r="A973" s="81"/>
      <c r="B973" s="81"/>
      <c r="C973" s="81"/>
      <c r="D973" s="81"/>
      <c r="E973" s="81"/>
      <c r="F973" s="81"/>
      <c r="G973" s="81"/>
      <c r="H973" s="81"/>
    </row>
    <row r="974" spans="1:8" ht="13">
      <c r="A974" s="81"/>
      <c r="B974" s="81"/>
      <c r="C974" s="81"/>
      <c r="D974" s="81"/>
      <c r="E974" s="81"/>
      <c r="F974" s="81"/>
      <c r="G974" s="81"/>
      <c r="H974" s="81"/>
    </row>
    <row r="975" spans="1:8" ht="13">
      <c r="A975" s="81"/>
      <c r="B975" s="81"/>
      <c r="C975" s="81"/>
      <c r="D975" s="81"/>
      <c r="E975" s="81"/>
      <c r="F975" s="81"/>
      <c r="G975" s="81"/>
      <c r="H975" s="81"/>
    </row>
    <row r="976" spans="1:8" ht="13">
      <c r="A976" s="81"/>
      <c r="B976" s="81"/>
      <c r="C976" s="81"/>
      <c r="D976" s="81"/>
      <c r="E976" s="81"/>
      <c r="F976" s="81"/>
      <c r="G976" s="81"/>
      <c r="H976" s="81"/>
    </row>
    <row r="977" spans="1:8" ht="13">
      <c r="A977" s="81"/>
      <c r="B977" s="81"/>
      <c r="C977" s="81"/>
      <c r="D977" s="81"/>
      <c r="E977" s="81"/>
      <c r="F977" s="81"/>
      <c r="G977" s="81"/>
      <c r="H977" s="81"/>
    </row>
    <row r="978" spans="1:8" ht="13">
      <c r="A978" s="81"/>
      <c r="B978" s="81"/>
      <c r="C978" s="81"/>
      <c r="D978" s="81"/>
      <c r="E978" s="81"/>
      <c r="F978" s="81"/>
      <c r="G978" s="81"/>
      <c r="H978" s="81"/>
    </row>
    <row r="979" spans="1:8" ht="13">
      <c r="A979" s="81"/>
      <c r="B979" s="81"/>
      <c r="C979" s="81"/>
      <c r="D979" s="81"/>
      <c r="E979" s="81"/>
      <c r="F979" s="81"/>
      <c r="G979" s="81"/>
      <c r="H979" s="81"/>
    </row>
    <row r="980" spans="1:8" ht="13">
      <c r="A980" s="81"/>
      <c r="B980" s="81"/>
      <c r="C980" s="81"/>
      <c r="D980" s="81"/>
      <c r="E980" s="81"/>
      <c r="F980" s="81"/>
      <c r="G980" s="81"/>
      <c r="H980" s="81"/>
    </row>
    <row r="981" spans="1:8" ht="13">
      <c r="A981" s="81"/>
      <c r="B981" s="81"/>
      <c r="C981" s="81"/>
      <c r="D981" s="81"/>
      <c r="E981" s="81"/>
      <c r="F981" s="81"/>
      <c r="G981" s="81"/>
      <c r="H981" s="81"/>
    </row>
    <row r="982" spans="1:8" ht="13">
      <c r="A982" s="81"/>
      <c r="B982" s="81"/>
      <c r="C982" s="81"/>
      <c r="D982" s="81"/>
      <c r="E982" s="81"/>
      <c r="F982" s="81"/>
      <c r="G982" s="81"/>
      <c r="H982" s="81"/>
    </row>
    <row r="983" spans="1:8" ht="13">
      <c r="A983" s="81"/>
      <c r="B983" s="81"/>
      <c r="C983" s="81"/>
      <c r="D983" s="81"/>
      <c r="E983" s="81"/>
      <c r="F983" s="81"/>
      <c r="G983" s="81"/>
      <c r="H983" s="81"/>
    </row>
    <row r="984" spans="1:8" ht="13">
      <c r="A984" s="81"/>
      <c r="B984" s="81"/>
      <c r="C984" s="81"/>
      <c r="D984" s="81"/>
      <c r="E984" s="81"/>
      <c r="F984" s="81"/>
      <c r="G984" s="81"/>
      <c r="H984" s="81"/>
    </row>
    <row r="985" spans="1:8" ht="13">
      <c r="A985" s="81"/>
      <c r="B985" s="81"/>
      <c r="C985" s="81"/>
      <c r="D985" s="81"/>
      <c r="E985" s="81"/>
      <c r="F985" s="81"/>
      <c r="G985" s="81"/>
      <c r="H985" s="81"/>
    </row>
    <row r="986" spans="1:8" ht="13">
      <c r="A986" s="81"/>
      <c r="B986" s="81"/>
      <c r="C986" s="81"/>
      <c r="D986" s="81"/>
      <c r="E986" s="81"/>
      <c r="F986" s="81"/>
      <c r="G986" s="81"/>
      <c r="H986" s="81"/>
    </row>
    <row r="987" spans="1:8" ht="13">
      <c r="A987" s="81"/>
      <c r="B987" s="81"/>
      <c r="C987" s="81"/>
      <c r="D987" s="81"/>
      <c r="E987" s="81"/>
      <c r="F987" s="81"/>
      <c r="G987" s="81"/>
      <c r="H987" s="81"/>
    </row>
    <row r="988" spans="1:8" ht="13">
      <c r="A988" s="81"/>
      <c r="B988" s="81"/>
      <c r="C988" s="81"/>
      <c r="D988" s="81"/>
      <c r="E988" s="81"/>
      <c r="F988" s="81"/>
      <c r="G988" s="81"/>
      <c r="H988" s="81"/>
    </row>
    <row r="989" spans="1:8" ht="13">
      <c r="A989" s="81"/>
      <c r="B989" s="81"/>
      <c r="C989" s="81"/>
      <c r="D989" s="81"/>
      <c r="E989" s="81"/>
      <c r="F989" s="81"/>
      <c r="G989" s="81"/>
      <c r="H989" s="81"/>
    </row>
    <row r="990" spans="1:8" ht="13">
      <c r="A990" s="81"/>
      <c r="B990" s="81"/>
      <c r="C990" s="81"/>
      <c r="D990" s="81"/>
      <c r="E990" s="81"/>
      <c r="F990" s="81"/>
      <c r="G990" s="81"/>
      <c r="H990" s="81"/>
    </row>
    <row r="991" spans="1:8" ht="13">
      <c r="A991" s="81"/>
      <c r="B991" s="81"/>
      <c r="C991" s="81"/>
      <c r="D991" s="81"/>
      <c r="E991" s="81"/>
      <c r="F991" s="81"/>
      <c r="G991" s="81"/>
      <c r="H991" s="81"/>
    </row>
    <row r="992" spans="1:8" ht="13">
      <c r="A992" s="81"/>
      <c r="B992" s="81"/>
      <c r="C992" s="81"/>
      <c r="D992" s="81"/>
      <c r="E992" s="81"/>
      <c r="F992" s="81"/>
      <c r="G992" s="81"/>
      <c r="H992" s="81"/>
    </row>
    <row r="993" spans="1:8" ht="13">
      <c r="A993" s="81"/>
      <c r="B993" s="81"/>
      <c r="C993" s="81"/>
      <c r="D993" s="81"/>
      <c r="E993" s="81"/>
      <c r="F993" s="81"/>
      <c r="G993" s="81"/>
      <c r="H993" s="81"/>
    </row>
    <row r="994" spans="1:8" ht="13">
      <c r="A994" s="81"/>
      <c r="B994" s="81"/>
      <c r="C994" s="81"/>
      <c r="D994" s="81"/>
      <c r="E994" s="81"/>
      <c r="F994" s="81"/>
      <c r="G994" s="81"/>
      <c r="H994" s="81"/>
    </row>
    <row r="995" spans="1:8" ht="13">
      <c r="A995" s="81"/>
      <c r="B995" s="81"/>
      <c r="C995" s="81"/>
      <c r="D995" s="81"/>
      <c r="E995" s="81"/>
      <c r="F995" s="81"/>
      <c r="G995" s="81"/>
      <c r="H995" s="81"/>
    </row>
    <row r="996" spans="1:8" ht="13">
      <c r="A996" s="81"/>
      <c r="B996" s="81"/>
      <c r="C996" s="81"/>
      <c r="D996" s="81"/>
      <c r="E996" s="81"/>
      <c r="F996" s="81"/>
      <c r="G996" s="81"/>
      <c r="H996" s="81"/>
    </row>
    <row r="997" spans="1:8" ht="13">
      <c r="A997" s="81"/>
      <c r="B997" s="81"/>
      <c r="C997" s="81"/>
      <c r="D997" s="81"/>
      <c r="E997" s="81"/>
      <c r="F997" s="81"/>
      <c r="G997" s="81"/>
      <c r="H997" s="81"/>
    </row>
    <row r="998" spans="1:8" ht="13">
      <c r="A998" s="81"/>
      <c r="B998" s="81"/>
      <c r="C998" s="81"/>
      <c r="D998" s="81"/>
      <c r="E998" s="81"/>
      <c r="F998" s="81"/>
      <c r="G998" s="81"/>
      <c r="H998" s="81"/>
    </row>
    <row r="999" spans="1:8" ht="13">
      <c r="A999" s="81"/>
      <c r="B999" s="81"/>
      <c r="C999" s="81"/>
      <c r="D999" s="81"/>
      <c r="E999" s="81"/>
      <c r="F999" s="81"/>
      <c r="G999" s="81"/>
      <c r="H999" s="81"/>
    </row>
    <row r="1000" spans="1:8" ht="13">
      <c r="A1000" s="81"/>
      <c r="B1000" s="81"/>
      <c r="C1000" s="81"/>
      <c r="D1000" s="81"/>
      <c r="E1000" s="81"/>
      <c r="F1000" s="81"/>
      <c r="G1000" s="81"/>
      <c r="H1000" s="81"/>
    </row>
  </sheetData>
  <customSheetViews>
    <customSheetView guid="{E1D333C5-548C-48D4-937D-3C61B930B050}" filter="1" showAutoFilter="1">
      <pageMargins left="0.7" right="0.7" top="0.75" bottom="0.75" header="0.3" footer="0.3"/>
      <autoFilter ref="A1:Z294" xr:uid="{A7B3602F-2916-F14A-AC7E-030DD37B529F}">
        <filterColumn colId="7">
          <filters>
            <filter val="1"/>
            <filter val="2"/>
          </filters>
        </filterColumn>
      </autoFilter>
      <extLst>
        <ext uri="GoogleSheetsCustomDataVersion1">
          <go:sheetsCustomData xmlns:go="http://customooxmlschemas.google.com/" filterViewId="342367552"/>
        </ext>
      </extLst>
    </customSheetView>
  </customSheetView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9900"/>
    <outlinePr summaryBelow="0" summaryRight="0"/>
  </sheetPr>
  <dimension ref="A1:H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6" width="14.5" customWidth="1"/>
  </cols>
  <sheetData>
    <row r="1" spans="1:8" ht="15.75" customHeight="1">
      <c r="A1" s="93" t="s">
        <v>929</v>
      </c>
      <c r="B1" s="12" t="s">
        <v>898</v>
      </c>
      <c r="C1" s="12" t="s">
        <v>899</v>
      </c>
      <c r="D1" s="12" t="s">
        <v>900</v>
      </c>
      <c r="E1" s="12" t="s">
        <v>901</v>
      </c>
      <c r="F1" s="12" t="s">
        <v>902</v>
      </c>
      <c r="G1" s="12" t="s">
        <v>903</v>
      </c>
      <c r="H1" s="11" t="s">
        <v>904</v>
      </c>
    </row>
    <row r="2" spans="1:8" ht="15.75" customHeight="1">
      <c r="A2" s="94" t="s">
        <v>78</v>
      </c>
      <c r="B2" s="95" t="s">
        <v>905</v>
      </c>
      <c r="C2" s="94" t="s">
        <v>927</v>
      </c>
      <c r="D2" s="94" t="s">
        <v>906</v>
      </c>
      <c r="E2" s="94"/>
      <c r="F2" s="94" t="s">
        <v>907</v>
      </c>
      <c r="G2" s="94" t="s">
        <v>927</v>
      </c>
      <c r="H2" s="59">
        <v>1</v>
      </c>
    </row>
    <row r="3" spans="1:8" ht="15.75" customHeight="1">
      <c r="A3" s="96" t="s">
        <v>73</v>
      </c>
      <c r="B3" s="96" t="s">
        <v>908</v>
      </c>
      <c r="C3" s="96"/>
      <c r="D3" s="95" t="s">
        <v>905</v>
      </c>
      <c r="E3" s="96" t="s">
        <v>927</v>
      </c>
      <c r="F3" s="96" t="s">
        <v>907</v>
      </c>
      <c r="G3" s="96"/>
      <c r="H3" s="97">
        <v>2</v>
      </c>
    </row>
    <row r="4" spans="1:8" ht="15.75" customHeight="1">
      <c r="A4" s="96" t="s">
        <v>79</v>
      </c>
      <c r="B4" s="96" t="s">
        <v>912</v>
      </c>
      <c r="C4" s="96"/>
      <c r="D4" s="96" t="s">
        <v>906</v>
      </c>
      <c r="E4" s="96"/>
      <c r="F4" s="96" t="s">
        <v>907</v>
      </c>
      <c r="G4" s="96" t="s">
        <v>927</v>
      </c>
      <c r="H4" s="97">
        <v>2</v>
      </c>
    </row>
    <row r="5" spans="1:8" ht="15.75" customHeight="1">
      <c r="A5" s="94" t="s">
        <v>80</v>
      </c>
      <c r="B5" s="94" t="s">
        <v>913</v>
      </c>
      <c r="C5" s="94" t="s">
        <v>927</v>
      </c>
      <c r="D5" s="94" t="s">
        <v>908</v>
      </c>
      <c r="E5" s="94" t="s">
        <v>927</v>
      </c>
      <c r="F5" s="94" t="s">
        <v>907</v>
      </c>
      <c r="G5" s="94" t="s">
        <v>927</v>
      </c>
      <c r="H5" s="59">
        <v>0</v>
      </c>
    </row>
    <row r="6" spans="1:8" ht="15.75" customHeight="1">
      <c r="A6" s="94" t="s">
        <v>82</v>
      </c>
      <c r="B6" s="94" t="s">
        <v>908</v>
      </c>
      <c r="C6" s="94"/>
      <c r="D6" s="94" t="s">
        <v>917</v>
      </c>
      <c r="E6" s="94" t="s">
        <v>927</v>
      </c>
      <c r="F6" s="94"/>
      <c r="G6" s="94"/>
      <c r="H6" s="59">
        <v>1</v>
      </c>
    </row>
    <row r="7" spans="1:8" ht="15.75" customHeight="1">
      <c r="A7" s="96" t="s">
        <v>83</v>
      </c>
      <c r="B7" s="96" t="s">
        <v>913</v>
      </c>
      <c r="C7" s="96" t="s">
        <v>927</v>
      </c>
      <c r="D7" s="96" t="s">
        <v>908</v>
      </c>
      <c r="E7" s="96"/>
      <c r="F7" s="96" t="s">
        <v>916</v>
      </c>
      <c r="G7" s="96"/>
      <c r="H7" s="97">
        <v>2</v>
      </c>
    </row>
    <row r="8" spans="1:8" ht="15.75" customHeight="1">
      <c r="A8" s="96" t="s">
        <v>84</v>
      </c>
      <c r="B8" s="96" t="s">
        <v>913</v>
      </c>
      <c r="C8" s="96"/>
      <c r="D8" s="96" t="s">
        <v>908</v>
      </c>
      <c r="E8" s="96"/>
      <c r="F8" s="96" t="s">
        <v>917</v>
      </c>
      <c r="G8" s="96" t="s">
        <v>927</v>
      </c>
      <c r="H8" s="97">
        <v>2</v>
      </c>
    </row>
    <row r="9" spans="1:8" ht="15.75" customHeight="1">
      <c r="A9" s="94" t="s">
        <v>87</v>
      </c>
      <c r="B9" s="94" t="s">
        <v>917</v>
      </c>
      <c r="C9" s="94" t="s">
        <v>927</v>
      </c>
      <c r="D9" s="94" t="s">
        <v>907</v>
      </c>
      <c r="E9" s="94"/>
      <c r="F9" s="94"/>
      <c r="G9" s="94"/>
      <c r="H9" s="59">
        <v>1</v>
      </c>
    </row>
    <row r="10" spans="1:8" ht="15.75" customHeight="1">
      <c r="A10" s="94" t="s">
        <v>88</v>
      </c>
      <c r="B10" s="94" t="s">
        <v>909</v>
      </c>
      <c r="C10" s="94" t="s">
        <v>930</v>
      </c>
      <c r="D10" s="94" t="s">
        <v>907</v>
      </c>
      <c r="E10" s="94"/>
      <c r="F10" s="94"/>
      <c r="G10" s="94"/>
      <c r="H10" s="59">
        <v>1</v>
      </c>
    </row>
    <row r="11" spans="1:8" ht="15.75" customHeight="1">
      <c r="A11" s="96" t="s">
        <v>89</v>
      </c>
      <c r="B11" s="96" t="s">
        <v>913</v>
      </c>
      <c r="C11" s="96"/>
      <c r="D11" s="96" t="s">
        <v>911</v>
      </c>
      <c r="E11" s="96"/>
      <c r="F11" s="95" t="s">
        <v>905</v>
      </c>
      <c r="G11" s="96" t="s">
        <v>927</v>
      </c>
      <c r="H11" s="97">
        <v>2</v>
      </c>
    </row>
    <row r="12" spans="1:8" ht="15.75" customHeight="1">
      <c r="A12" s="94" t="s">
        <v>91</v>
      </c>
      <c r="B12" s="94" t="s">
        <v>919</v>
      </c>
      <c r="C12" s="94"/>
      <c r="D12" s="94" t="s">
        <v>920</v>
      </c>
      <c r="E12" s="94" t="s">
        <v>931</v>
      </c>
      <c r="F12" s="94" t="s">
        <v>908</v>
      </c>
      <c r="G12" s="94" t="s">
        <v>931</v>
      </c>
      <c r="H12" s="59">
        <v>1</v>
      </c>
    </row>
    <row r="13" spans="1:8" ht="15.75" customHeight="1">
      <c r="A13" s="94" t="s">
        <v>92</v>
      </c>
      <c r="B13" s="94" t="s">
        <v>913</v>
      </c>
      <c r="C13" s="94" t="s">
        <v>927</v>
      </c>
      <c r="D13" s="94" t="s">
        <v>911</v>
      </c>
      <c r="E13" s="94"/>
      <c r="F13" s="95" t="s">
        <v>905</v>
      </c>
      <c r="G13" s="94" t="s">
        <v>927</v>
      </c>
      <c r="H13" s="59">
        <v>1</v>
      </c>
    </row>
    <row r="14" spans="1:8" ht="15.75" customHeight="1">
      <c r="A14" s="94" t="s">
        <v>95</v>
      </c>
      <c r="B14" s="94" t="s">
        <v>916</v>
      </c>
      <c r="C14" s="94" t="s">
        <v>923</v>
      </c>
      <c r="D14" s="94" t="s">
        <v>907</v>
      </c>
      <c r="E14" s="94"/>
      <c r="F14" s="94"/>
      <c r="G14" s="94"/>
      <c r="H14" s="59">
        <v>1</v>
      </c>
    </row>
    <row r="15" spans="1:8" ht="15.75" customHeight="1">
      <c r="A15" s="94" t="s">
        <v>96</v>
      </c>
      <c r="B15" s="94" t="s">
        <v>913</v>
      </c>
      <c r="C15" s="94" t="s">
        <v>927</v>
      </c>
      <c r="D15" s="94" t="s">
        <v>911</v>
      </c>
      <c r="E15" s="94"/>
      <c r="F15" s="95" t="s">
        <v>905</v>
      </c>
      <c r="G15" s="94" t="s">
        <v>927</v>
      </c>
      <c r="H15" s="59">
        <v>1</v>
      </c>
    </row>
    <row r="16" spans="1:8" ht="15.75" customHeight="1">
      <c r="A16" s="96" t="s">
        <v>102</v>
      </c>
      <c r="B16" s="96" t="s">
        <v>911</v>
      </c>
      <c r="C16" s="96"/>
      <c r="D16" s="95" t="s">
        <v>905</v>
      </c>
      <c r="E16" s="96" t="s">
        <v>927</v>
      </c>
      <c r="F16" s="96" t="s">
        <v>915</v>
      </c>
      <c r="G16" s="96"/>
      <c r="H16" s="97">
        <v>2</v>
      </c>
    </row>
    <row r="17" spans="1:8" ht="15.75" customHeight="1">
      <c r="A17" s="96" t="s">
        <v>107</v>
      </c>
      <c r="B17" s="96" t="s">
        <v>909</v>
      </c>
      <c r="C17" s="96" t="s">
        <v>927</v>
      </c>
      <c r="D17" s="96" t="s">
        <v>918</v>
      </c>
      <c r="E17" s="96"/>
      <c r="F17" s="96" t="s">
        <v>915</v>
      </c>
      <c r="G17" s="96"/>
      <c r="H17" s="97">
        <v>2</v>
      </c>
    </row>
    <row r="18" spans="1:8" ht="15.75" customHeight="1">
      <c r="A18" s="96" t="s">
        <v>108</v>
      </c>
      <c r="B18" s="96" t="s">
        <v>909</v>
      </c>
      <c r="C18" s="96" t="s">
        <v>927</v>
      </c>
      <c r="D18" s="96" t="s">
        <v>918</v>
      </c>
      <c r="E18" s="96"/>
      <c r="F18" s="96" t="s">
        <v>915</v>
      </c>
      <c r="G18" s="96"/>
      <c r="H18" s="97">
        <v>2</v>
      </c>
    </row>
    <row r="19" spans="1:8" ht="15.75" customHeight="1">
      <c r="A19" s="96" t="s">
        <v>109</v>
      </c>
      <c r="B19" s="96" t="s">
        <v>921</v>
      </c>
      <c r="C19" s="96"/>
      <c r="D19" s="96" t="s">
        <v>909</v>
      </c>
      <c r="E19" s="96" t="s">
        <v>927</v>
      </c>
      <c r="F19" s="96" t="s">
        <v>915</v>
      </c>
      <c r="G19" s="96"/>
      <c r="H19" s="97">
        <v>2</v>
      </c>
    </row>
    <row r="20" spans="1:8" ht="15.75" customHeight="1">
      <c r="A20" s="96" t="s">
        <v>110</v>
      </c>
      <c r="B20" s="96" t="s">
        <v>909</v>
      </c>
      <c r="C20" s="96" t="s">
        <v>927</v>
      </c>
      <c r="D20" s="96" t="s">
        <v>918</v>
      </c>
      <c r="E20" s="96"/>
      <c r="F20" s="96" t="s">
        <v>915</v>
      </c>
      <c r="G20" s="96"/>
      <c r="H20" s="97">
        <v>2</v>
      </c>
    </row>
    <row r="21" spans="1:8" ht="15.75" customHeight="1">
      <c r="A21" s="96" t="s">
        <v>111</v>
      </c>
      <c r="B21" s="96" t="s">
        <v>912</v>
      </c>
      <c r="C21" s="96"/>
      <c r="D21" s="96" t="s">
        <v>920</v>
      </c>
      <c r="E21" s="96"/>
      <c r="F21" s="96" t="s">
        <v>909</v>
      </c>
      <c r="G21" s="96" t="s">
        <v>927</v>
      </c>
      <c r="H21" s="97">
        <v>2</v>
      </c>
    </row>
    <row r="22" spans="1:8" ht="15.75" customHeight="1">
      <c r="A22" s="96" t="s">
        <v>112</v>
      </c>
      <c r="B22" s="96" t="s">
        <v>921</v>
      </c>
      <c r="C22" s="96"/>
      <c r="D22" s="96" t="s">
        <v>909</v>
      </c>
      <c r="E22" s="96" t="s">
        <v>927</v>
      </c>
      <c r="F22" s="96" t="s">
        <v>918</v>
      </c>
      <c r="G22" s="96"/>
      <c r="H22" s="97">
        <v>2</v>
      </c>
    </row>
    <row r="23" spans="1:8" ht="15.75" customHeight="1">
      <c r="A23" s="96" t="s">
        <v>113</v>
      </c>
      <c r="B23" s="96" t="s">
        <v>919</v>
      </c>
      <c r="C23" s="96"/>
      <c r="D23" s="96" t="s">
        <v>913</v>
      </c>
      <c r="E23" s="96" t="s">
        <v>927</v>
      </c>
      <c r="F23" s="96" t="s">
        <v>921</v>
      </c>
      <c r="G23" s="96"/>
      <c r="H23" s="97">
        <v>2</v>
      </c>
    </row>
    <row r="24" spans="1:8" ht="15.75" customHeight="1">
      <c r="A24" s="96" t="s">
        <v>114</v>
      </c>
      <c r="B24" s="96" t="s">
        <v>911</v>
      </c>
      <c r="C24" s="96" t="s">
        <v>932</v>
      </c>
      <c r="D24" s="96" t="s">
        <v>907</v>
      </c>
      <c r="E24" s="96"/>
      <c r="F24" s="96" t="s">
        <v>922</v>
      </c>
      <c r="G24" s="96"/>
      <c r="H24" s="97">
        <v>2</v>
      </c>
    </row>
    <row r="25" spans="1:8" ht="15.75" customHeight="1">
      <c r="A25" s="96" t="s">
        <v>115</v>
      </c>
      <c r="B25" s="96" t="s">
        <v>919</v>
      </c>
      <c r="C25" s="96" t="s">
        <v>933</v>
      </c>
      <c r="D25" s="96" t="s">
        <v>911</v>
      </c>
      <c r="E25" s="96"/>
      <c r="F25" s="96" t="s">
        <v>922</v>
      </c>
      <c r="G25" s="96"/>
      <c r="H25" s="97">
        <v>2</v>
      </c>
    </row>
    <row r="26" spans="1:8" ht="15.75" customHeight="1">
      <c r="A26" s="94" t="s">
        <v>118</v>
      </c>
      <c r="B26" s="94" t="s">
        <v>913</v>
      </c>
      <c r="C26" s="94" t="s">
        <v>927</v>
      </c>
      <c r="D26" s="94" t="s">
        <v>921</v>
      </c>
      <c r="E26" s="94"/>
      <c r="F26" s="95" t="s">
        <v>905</v>
      </c>
      <c r="G26" s="94" t="s">
        <v>927</v>
      </c>
      <c r="H26" s="59">
        <v>1</v>
      </c>
    </row>
    <row r="27" spans="1:8" ht="15.75" customHeight="1">
      <c r="A27" s="94" t="s">
        <v>122</v>
      </c>
      <c r="B27" s="94" t="s">
        <v>913</v>
      </c>
      <c r="C27" s="94" t="s">
        <v>927</v>
      </c>
      <c r="D27" s="94" t="s">
        <v>921</v>
      </c>
      <c r="E27" s="94"/>
      <c r="F27" s="95" t="s">
        <v>905</v>
      </c>
      <c r="G27" s="94" t="s">
        <v>927</v>
      </c>
      <c r="H27" s="59">
        <v>1</v>
      </c>
    </row>
    <row r="28" spans="1:8" ht="15.75" customHeight="1">
      <c r="A28" s="94" t="s">
        <v>123</v>
      </c>
      <c r="B28" s="94" t="s">
        <v>913</v>
      </c>
      <c r="C28" s="94" t="s">
        <v>927</v>
      </c>
      <c r="D28" s="94" t="s">
        <v>921</v>
      </c>
      <c r="E28" s="94"/>
      <c r="F28" s="95" t="s">
        <v>905</v>
      </c>
      <c r="G28" s="94" t="s">
        <v>927</v>
      </c>
      <c r="H28" s="59">
        <v>1</v>
      </c>
    </row>
    <row r="29" spans="1:8" ht="15.75" customHeight="1">
      <c r="A29" s="94" t="s">
        <v>124</v>
      </c>
      <c r="B29" s="94" t="s">
        <v>913</v>
      </c>
      <c r="C29" s="94" t="s">
        <v>927</v>
      </c>
      <c r="D29" s="94" t="s">
        <v>921</v>
      </c>
      <c r="E29" s="94"/>
      <c r="F29" s="95" t="s">
        <v>905</v>
      </c>
      <c r="G29" s="94" t="s">
        <v>927</v>
      </c>
      <c r="H29" s="59">
        <v>1</v>
      </c>
    </row>
    <row r="30" spans="1:8" ht="15.75" customHeight="1">
      <c r="A30" s="94" t="s">
        <v>125</v>
      </c>
      <c r="B30" s="94" t="s">
        <v>913</v>
      </c>
      <c r="C30" s="94" t="s">
        <v>927</v>
      </c>
      <c r="D30" s="94" t="s">
        <v>921</v>
      </c>
      <c r="E30" s="94"/>
      <c r="F30" s="95" t="s">
        <v>905</v>
      </c>
      <c r="G30" s="94" t="s">
        <v>927</v>
      </c>
      <c r="H30" s="59">
        <v>1</v>
      </c>
    </row>
    <row r="31" spans="1:8" ht="15.75" customHeight="1">
      <c r="A31" s="94" t="s">
        <v>126</v>
      </c>
      <c r="B31" s="94" t="s">
        <v>913</v>
      </c>
      <c r="C31" s="94" t="s">
        <v>927</v>
      </c>
      <c r="D31" s="94" t="s">
        <v>921</v>
      </c>
      <c r="E31" s="94"/>
      <c r="F31" s="95" t="s">
        <v>905</v>
      </c>
      <c r="G31" s="94" t="s">
        <v>927</v>
      </c>
      <c r="H31" s="59">
        <v>1</v>
      </c>
    </row>
    <row r="32" spans="1:8" ht="15.75" customHeight="1">
      <c r="A32" s="94" t="s">
        <v>128</v>
      </c>
      <c r="B32" s="94" t="s">
        <v>920</v>
      </c>
      <c r="C32" s="94"/>
      <c r="D32" s="94" t="s">
        <v>917</v>
      </c>
      <c r="E32" s="94" t="s">
        <v>927</v>
      </c>
      <c r="F32" s="94"/>
      <c r="G32" s="94"/>
      <c r="H32" s="59">
        <v>1</v>
      </c>
    </row>
    <row r="33" spans="1:8" ht="15.75" customHeight="1">
      <c r="A33" s="94" t="s">
        <v>129</v>
      </c>
      <c r="B33" s="94" t="s">
        <v>913</v>
      </c>
      <c r="C33" s="94" t="s">
        <v>927</v>
      </c>
      <c r="D33" s="94" t="s">
        <v>917</v>
      </c>
      <c r="E33" s="94" t="s">
        <v>927</v>
      </c>
      <c r="F33" s="94"/>
      <c r="G33" s="94"/>
      <c r="H33" s="59">
        <v>0</v>
      </c>
    </row>
    <row r="34" spans="1:8" ht="15.75" customHeight="1">
      <c r="A34" s="94" t="s">
        <v>130</v>
      </c>
      <c r="B34" s="94" t="s">
        <v>913</v>
      </c>
      <c r="C34" s="94" t="s">
        <v>927</v>
      </c>
      <c r="D34" s="94" t="s">
        <v>921</v>
      </c>
      <c r="E34" s="94"/>
      <c r="F34" s="94" t="s">
        <v>906</v>
      </c>
      <c r="G34" s="94" t="s">
        <v>927</v>
      </c>
      <c r="H34" s="59">
        <v>1</v>
      </c>
    </row>
    <row r="35" spans="1:8" ht="15.75" customHeight="1">
      <c r="A35" s="94" t="s">
        <v>131</v>
      </c>
      <c r="B35" s="94" t="s">
        <v>917</v>
      </c>
      <c r="C35" s="94" t="s">
        <v>927</v>
      </c>
      <c r="D35" s="94" t="s">
        <v>907</v>
      </c>
      <c r="E35" s="94"/>
      <c r="F35" s="94"/>
      <c r="G35" s="94"/>
      <c r="H35" s="59">
        <v>1</v>
      </c>
    </row>
    <row r="36" spans="1:8" ht="15.75" customHeight="1">
      <c r="A36" s="96" t="s">
        <v>132</v>
      </c>
      <c r="B36" s="96" t="s">
        <v>913</v>
      </c>
      <c r="C36" s="96" t="s">
        <v>927</v>
      </c>
      <c r="D36" s="96" t="s">
        <v>921</v>
      </c>
      <c r="E36" s="96"/>
      <c r="F36" s="96" t="s">
        <v>906</v>
      </c>
      <c r="G36" s="96"/>
      <c r="H36" s="97">
        <v>2</v>
      </c>
    </row>
    <row r="37" spans="1:8" ht="15.75" customHeight="1">
      <c r="A37" s="96" t="s">
        <v>136</v>
      </c>
      <c r="B37" s="96" t="s">
        <v>913</v>
      </c>
      <c r="C37" s="96" t="s">
        <v>927</v>
      </c>
      <c r="D37" s="96" t="s">
        <v>918</v>
      </c>
      <c r="E37" s="96"/>
      <c r="F37" s="96" t="s">
        <v>906</v>
      </c>
      <c r="G37" s="96"/>
      <c r="H37" s="97">
        <v>2</v>
      </c>
    </row>
    <row r="38" spans="1:8" ht="15.75" customHeight="1">
      <c r="A38" s="94" t="s">
        <v>137</v>
      </c>
      <c r="B38" s="94" t="s">
        <v>918</v>
      </c>
      <c r="C38" s="94"/>
      <c r="D38" s="94" t="s">
        <v>917</v>
      </c>
      <c r="E38" s="94" t="s">
        <v>927</v>
      </c>
      <c r="F38" s="94"/>
      <c r="G38" s="94"/>
      <c r="H38" s="59">
        <v>1</v>
      </c>
    </row>
    <row r="39" spans="1:8" ht="15.75" customHeight="1">
      <c r="A39" s="96" t="s">
        <v>138</v>
      </c>
      <c r="B39" s="96" t="s">
        <v>913</v>
      </c>
      <c r="C39" s="96" t="s">
        <v>927</v>
      </c>
      <c r="D39" s="96" t="s">
        <v>921</v>
      </c>
      <c r="E39" s="96"/>
      <c r="F39" s="96" t="s">
        <v>906</v>
      </c>
      <c r="G39" s="96"/>
      <c r="H39" s="97">
        <v>2</v>
      </c>
    </row>
    <row r="40" spans="1:8" ht="15.75" customHeight="1">
      <c r="A40" s="94" t="s">
        <v>144</v>
      </c>
      <c r="B40" s="94" t="s">
        <v>908</v>
      </c>
      <c r="C40" s="94" t="s">
        <v>923</v>
      </c>
      <c r="D40" s="94" t="s">
        <v>907</v>
      </c>
      <c r="E40" s="94"/>
      <c r="F40" s="94"/>
      <c r="G40" s="94"/>
      <c r="H40" s="59">
        <v>1</v>
      </c>
    </row>
    <row r="41" spans="1:8" ht="15.75" customHeight="1">
      <c r="A41" s="96" t="s">
        <v>145</v>
      </c>
      <c r="B41" s="96" t="s">
        <v>908</v>
      </c>
      <c r="C41" s="96" t="s">
        <v>927</v>
      </c>
      <c r="D41" s="96" t="s">
        <v>917</v>
      </c>
      <c r="E41" s="96"/>
      <c r="F41" s="96" t="s">
        <v>915</v>
      </c>
      <c r="G41" s="96"/>
      <c r="H41" s="97">
        <v>2</v>
      </c>
    </row>
    <row r="42" spans="1:8" ht="15.75" customHeight="1">
      <c r="A42" s="96" t="s">
        <v>146</v>
      </c>
      <c r="B42" s="96" t="s">
        <v>908</v>
      </c>
      <c r="C42" s="96" t="s">
        <v>927</v>
      </c>
      <c r="D42" s="96" t="s">
        <v>917</v>
      </c>
      <c r="E42" s="96"/>
      <c r="F42" s="96" t="s">
        <v>915</v>
      </c>
      <c r="G42" s="96"/>
      <c r="H42" s="97">
        <v>2</v>
      </c>
    </row>
    <row r="43" spans="1:8" ht="15.75" customHeight="1">
      <c r="A43" s="96" t="s">
        <v>148</v>
      </c>
      <c r="B43" s="96" t="s">
        <v>917</v>
      </c>
      <c r="C43" s="96"/>
      <c r="D43" s="96" t="s">
        <v>907</v>
      </c>
      <c r="E43" s="96" t="s">
        <v>934</v>
      </c>
      <c r="F43" s="96" t="s">
        <v>915</v>
      </c>
      <c r="G43" s="96"/>
      <c r="H43" s="97">
        <v>2</v>
      </c>
    </row>
    <row r="44" spans="1:8" ht="15.75" customHeight="1">
      <c r="A44" s="96" t="s">
        <v>154</v>
      </c>
      <c r="B44" s="96" t="s">
        <v>919</v>
      </c>
      <c r="C44" s="96" t="s">
        <v>924</v>
      </c>
      <c r="D44" s="96" t="s">
        <v>914</v>
      </c>
      <c r="E44" s="96"/>
      <c r="F44" s="96" t="s">
        <v>915</v>
      </c>
      <c r="G44" s="96"/>
      <c r="H44" s="97">
        <v>2</v>
      </c>
    </row>
    <row r="45" spans="1:8" ht="15.75" customHeight="1">
      <c r="A45" s="96" t="s">
        <v>155</v>
      </c>
      <c r="B45" s="96" t="s">
        <v>919</v>
      </c>
      <c r="C45" s="96" t="s">
        <v>935</v>
      </c>
      <c r="D45" s="96" t="s">
        <v>914</v>
      </c>
      <c r="E45" s="96"/>
      <c r="F45" s="96" t="s">
        <v>915</v>
      </c>
      <c r="G45" s="96"/>
      <c r="H45" s="97">
        <v>2</v>
      </c>
    </row>
    <row r="46" spans="1:8" ht="15.75" customHeight="1">
      <c r="A46" s="96" t="s">
        <v>158</v>
      </c>
      <c r="B46" s="96" t="s">
        <v>921</v>
      </c>
      <c r="C46" s="96"/>
      <c r="D46" s="96" t="s">
        <v>907</v>
      </c>
      <c r="E46" s="96"/>
      <c r="F46" s="96" t="s">
        <v>915</v>
      </c>
      <c r="G46" s="96" t="s">
        <v>936</v>
      </c>
      <c r="H46" s="97">
        <v>2</v>
      </c>
    </row>
    <row r="47" spans="1:8" ht="15.75" customHeight="1">
      <c r="A47" s="96" t="s">
        <v>160</v>
      </c>
      <c r="B47" s="96" t="s">
        <v>921</v>
      </c>
      <c r="C47" s="96"/>
      <c r="D47" s="96" t="s">
        <v>911</v>
      </c>
      <c r="E47" s="96" t="s">
        <v>937</v>
      </c>
      <c r="F47" s="96" t="s">
        <v>915</v>
      </c>
      <c r="G47" s="96"/>
      <c r="H47" s="97">
        <v>2</v>
      </c>
    </row>
    <row r="48" spans="1:8" ht="15.75" customHeight="1">
      <c r="A48" s="96" t="s">
        <v>165</v>
      </c>
      <c r="B48" s="96" t="s">
        <v>913</v>
      </c>
      <c r="C48" s="96"/>
      <c r="D48" s="96" t="s">
        <v>921</v>
      </c>
      <c r="E48" s="96"/>
      <c r="F48" s="96" t="s">
        <v>911</v>
      </c>
      <c r="G48" s="96" t="s">
        <v>938</v>
      </c>
      <c r="H48" s="97">
        <v>2</v>
      </c>
    </row>
    <row r="49" spans="1:8" ht="15.75" customHeight="1">
      <c r="A49" s="94" t="s">
        <v>178</v>
      </c>
      <c r="B49" s="94" t="s">
        <v>917</v>
      </c>
      <c r="C49" s="94"/>
      <c r="D49" s="94" t="s">
        <v>916</v>
      </c>
      <c r="E49" s="94" t="s">
        <v>939</v>
      </c>
      <c r="F49" s="94"/>
      <c r="G49" s="94"/>
      <c r="H49" s="59">
        <v>1</v>
      </c>
    </row>
    <row r="50" spans="1:8" ht="15.75" customHeight="1">
      <c r="A50" s="95" t="s">
        <v>181</v>
      </c>
      <c r="B50" s="95" t="s">
        <v>912</v>
      </c>
      <c r="C50" s="95" t="s">
        <v>940</v>
      </c>
      <c r="D50" s="95" t="s">
        <v>918</v>
      </c>
      <c r="E50" s="95"/>
      <c r="F50" s="95" t="s">
        <v>906</v>
      </c>
      <c r="G50" s="95"/>
      <c r="H50" s="98">
        <v>2</v>
      </c>
    </row>
    <row r="51" spans="1:8" ht="15.75" customHeight="1">
      <c r="A51" s="94" t="s">
        <v>76</v>
      </c>
      <c r="B51" s="94" t="s">
        <v>913</v>
      </c>
      <c r="C51" s="94" t="s">
        <v>927</v>
      </c>
      <c r="D51" s="95" t="s">
        <v>905</v>
      </c>
      <c r="E51" s="94" t="s">
        <v>927</v>
      </c>
      <c r="F51" s="94" t="s">
        <v>907</v>
      </c>
      <c r="G51" s="94" t="s">
        <v>927</v>
      </c>
      <c r="H51" s="59">
        <v>0</v>
      </c>
    </row>
    <row r="52" spans="1:8" ht="15.75" customHeight="1">
      <c r="A52" s="94" t="s">
        <v>77</v>
      </c>
      <c r="B52" s="94" t="s">
        <v>913</v>
      </c>
      <c r="C52" s="94" t="s">
        <v>927</v>
      </c>
      <c r="D52" s="94" t="s">
        <v>908</v>
      </c>
      <c r="E52" s="94" t="s">
        <v>927</v>
      </c>
      <c r="F52" s="95" t="s">
        <v>905</v>
      </c>
      <c r="G52" s="94" t="s">
        <v>927</v>
      </c>
      <c r="H52" s="59">
        <v>0</v>
      </c>
    </row>
    <row r="53" spans="1:8" ht="15.75" customHeight="1">
      <c r="A53" s="96" t="s">
        <v>184</v>
      </c>
      <c r="B53" s="96" t="s">
        <v>918</v>
      </c>
      <c r="C53" s="96"/>
      <c r="D53" s="96" t="s">
        <v>911</v>
      </c>
      <c r="E53" s="96" t="s">
        <v>941</v>
      </c>
      <c r="F53" s="96" t="s">
        <v>906</v>
      </c>
      <c r="G53" s="96"/>
      <c r="H53" s="97">
        <v>2</v>
      </c>
    </row>
    <row r="54" spans="1:8" ht="15.75" customHeight="1">
      <c r="A54" s="96" t="s">
        <v>331</v>
      </c>
      <c r="B54" s="96" t="s">
        <v>920</v>
      </c>
      <c r="C54" s="96" t="s">
        <v>942</v>
      </c>
      <c r="D54" s="96" t="s">
        <v>909</v>
      </c>
      <c r="E54" s="96"/>
      <c r="F54" s="96" t="s">
        <v>922</v>
      </c>
      <c r="G54" s="96"/>
      <c r="H54" s="97">
        <v>2</v>
      </c>
    </row>
    <row r="55" spans="1:8" ht="15.75" customHeight="1">
      <c r="A55" s="96" t="s">
        <v>333</v>
      </c>
      <c r="B55" s="96" t="s">
        <v>918</v>
      </c>
      <c r="C55" s="96"/>
      <c r="D55" s="96" t="s">
        <v>922</v>
      </c>
      <c r="E55" s="96" t="s">
        <v>927</v>
      </c>
      <c r="F55" s="96" t="s">
        <v>915</v>
      </c>
      <c r="G55" s="96"/>
      <c r="H55" s="97">
        <v>2</v>
      </c>
    </row>
    <row r="56" spans="1:8" ht="15.75" customHeight="1">
      <c r="A56" s="96" t="s">
        <v>199</v>
      </c>
      <c r="B56" s="96" t="s">
        <v>910</v>
      </c>
      <c r="C56" s="96"/>
      <c r="D56" s="96" t="s">
        <v>906</v>
      </c>
      <c r="E56" s="96" t="s">
        <v>943</v>
      </c>
      <c r="F56" s="96" t="s">
        <v>915</v>
      </c>
      <c r="G56" s="96"/>
      <c r="H56" s="97">
        <v>2</v>
      </c>
    </row>
    <row r="57" spans="1:8" ht="15.75" customHeight="1">
      <c r="A57" s="96" t="s">
        <v>200</v>
      </c>
      <c r="B57" s="96" t="s">
        <v>912</v>
      </c>
      <c r="C57" s="96"/>
      <c r="D57" s="96" t="s">
        <v>906</v>
      </c>
      <c r="E57" s="96" t="s">
        <v>944</v>
      </c>
      <c r="F57" s="96" t="s">
        <v>922</v>
      </c>
      <c r="G57" s="96"/>
      <c r="H57" s="97">
        <v>2</v>
      </c>
    </row>
    <row r="58" spans="1:8" ht="15.75" customHeight="1">
      <c r="A58" s="95" t="s">
        <v>214</v>
      </c>
      <c r="B58" s="95" t="s">
        <v>912</v>
      </c>
      <c r="C58" s="95" t="s">
        <v>945</v>
      </c>
      <c r="D58" s="95" t="s">
        <v>920</v>
      </c>
      <c r="E58" s="95"/>
      <c r="F58" s="95" t="s">
        <v>906</v>
      </c>
      <c r="G58" s="95"/>
      <c r="H58" s="98">
        <v>2</v>
      </c>
    </row>
    <row r="59" spans="1:8" ht="15.75" customHeight="1">
      <c r="A59" s="95" t="s">
        <v>219</v>
      </c>
      <c r="B59" s="95" t="s">
        <v>912</v>
      </c>
      <c r="C59" s="95" t="s">
        <v>946</v>
      </c>
      <c r="D59" s="95" t="s">
        <v>920</v>
      </c>
      <c r="E59" s="95"/>
      <c r="F59" s="95" t="s">
        <v>905</v>
      </c>
      <c r="G59" s="95"/>
      <c r="H59" s="98">
        <v>2</v>
      </c>
    </row>
    <row r="60" spans="1:8" ht="15.75" customHeight="1">
      <c r="A60" s="94" t="s">
        <v>231</v>
      </c>
      <c r="B60" s="94" t="s">
        <v>917</v>
      </c>
      <c r="C60" s="94" t="s">
        <v>947</v>
      </c>
      <c r="D60" s="94" t="s">
        <v>922</v>
      </c>
      <c r="E60" s="94" t="s">
        <v>947</v>
      </c>
      <c r="F60" s="94"/>
      <c r="G60" s="94"/>
      <c r="H60" s="59">
        <v>0</v>
      </c>
    </row>
    <row r="61" spans="1:8" ht="15.75" customHeight="1">
      <c r="A61" s="96" t="s">
        <v>233</v>
      </c>
      <c r="B61" s="96" t="s">
        <v>918</v>
      </c>
      <c r="C61" s="96" t="s">
        <v>948</v>
      </c>
      <c r="D61" s="96" t="s">
        <v>917</v>
      </c>
      <c r="E61" s="96"/>
      <c r="F61" s="96" t="s">
        <v>922</v>
      </c>
      <c r="G61" s="96"/>
      <c r="H61" s="97">
        <v>2</v>
      </c>
    </row>
    <row r="62" spans="1:8" ht="15.75" customHeight="1">
      <c r="A62" s="96" t="s">
        <v>235</v>
      </c>
      <c r="B62" s="96" t="s">
        <v>918</v>
      </c>
      <c r="C62" s="96" t="s">
        <v>949</v>
      </c>
      <c r="D62" s="96" t="s">
        <v>917</v>
      </c>
      <c r="E62" s="96"/>
      <c r="F62" s="96" t="s">
        <v>916</v>
      </c>
      <c r="G62" s="96"/>
      <c r="H62" s="97">
        <v>2</v>
      </c>
    </row>
    <row r="63" spans="1:8" ht="15.75" customHeight="1">
      <c r="A63" s="96" t="s">
        <v>243</v>
      </c>
      <c r="B63" s="96" t="s">
        <v>916</v>
      </c>
      <c r="C63" s="96"/>
      <c r="D63" s="96" t="s">
        <v>905</v>
      </c>
      <c r="E63" s="96" t="s">
        <v>950</v>
      </c>
      <c r="F63" s="96" t="s">
        <v>906</v>
      </c>
      <c r="G63" s="96"/>
      <c r="H63" s="97">
        <v>2</v>
      </c>
    </row>
    <row r="64" spans="1:8" ht="15.75" customHeight="1">
      <c r="A64" s="96" t="s">
        <v>252</v>
      </c>
      <c r="B64" s="96" t="s">
        <v>912</v>
      </c>
      <c r="C64" s="96"/>
      <c r="D64" s="96" t="s">
        <v>905</v>
      </c>
      <c r="E64" s="96"/>
      <c r="F64" s="96" t="s">
        <v>915</v>
      </c>
      <c r="G64" s="96" t="s">
        <v>951</v>
      </c>
      <c r="H64" s="97">
        <v>2</v>
      </c>
    </row>
    <row r="65" spans="1:8" ht="15.75" customHeight="1">
      <c r="A65" s="94" t="s">
        <v>270</v>
      </c>
      <c r="B65" s="94" t="s">
        <v>913</v>
      </c>
      <c r="C65" s="94"/>
      <c r="D65" s="94" t="s">
        <v>916</v>
      </c>
      <c r="E65" s="94" t="s">
        <v>952</v>
      </c>
      <c r="F65" s="94"/>
      <c r="G65" s="94"/>
      <c r="H65" s="59">
        <v>1</v>
      </c>
    </row>
    <row r="66" spans="1:8" ht="15.75" customHeight="1">
      <c r="A66" s="94" t="s">
        <v>265</v>
      </c>
      <c r="B66" s="94" t="s">
        <v>921</v>
      </c>
      <c r="C66" s="94"/>
      <c r="D66" s="94" t="s">
        <v>916</v>
      </c>
      <c r="E66" s="94" t="s">
        <v>953</v>
      </c>
      <c r="F66" s="94"/>
      <c r="G66" s="94"/>
      <c r="H66" s="59">
        <v>1</v>
      </c>
    </row>
    <row r="67" spans="1:8" ht="15.75" customHeight="1">
      <c r="A67" s="94" t="s">
        <v>266</v>
      </c>
      <c r="B67" s="94" t="s">
        <v>916</v>
      </c>
      <c r="C67" s="94" t="s">
        <v>923</v>
      </c>
      <c r="D67" s="94" t="s">
        <v>915</v>
      </c>
      <c r="E67" s="94"/>
      <c r="F67" s="94"/>
      <c r="G67" s="94"/>
      <c r="H67" s="59">
        <v>1</v>
      </c>
    </row>
    <row r="68" spans="1:8" ht="15.75" customHeight="1">
      <c r="A68" s="94" t="s">
        <v>267</v>
      </c>
      <c r="B68" s="94" t="s">
        <v>916</v>
      </c>
      <c r="C68" s="94" t="s">
        <v>954</v>
      </c>
      <c r="D68" s="94" t="s">
        <v>915</v>
      </c>
      <c r="E68" s="94"/>
      <c r="F68" s="94"/>
      <c r="G68" s="94"/>
      <c r="H68" s="59">
        <v>1</v>
      </c>
    </row>
    <row r="69" spans="1:8" ht="15.75" customHeight="1">
      <c r="A69" s="94" t="s">
        <v>269</v>
      </c>
      <c r="B69" s="94" t="s">
        <v>916</v>
      </c>
      <c r="C69" s="94" t="s">
        <v>955</v>
      </c>
      <c r="D69" s="94" t="s">
        <v>906</v>
      </c>
      <c r="E69" s="94" t="s">
        <v>927</v>
      </c>
      <c r="F69" s="94" t="s">
        <v>915</v>
      </c>
      <c r="G69" s="94"/>
      <c r="H69" s="59">
        <v>1</v>
      </c>
    </row>
    <row r="70" spans="1:8" ht="15.75" customHeight="1">
      <c r="A70" s="94" t="s">
        <v>273</v>
      </c>
      <c r="B70" s="94" t="s">
        <v>913</v>
      </c>
      <c r="C70" s="94"/>
      <c r="D70" s="94" t="s">
        <v>916</v>
      </c>
      <c r="E70" s="94" t="s">
        <v>956</v>
      </c>
      <c r="F70" s="94"/>
      <c r="G70" s="94"/>
      <c r="H70" s="59">
        <v>1</v>
      </c>
    </row>
    <row r="71" spans="1:8" ht="15.75" customHeight="1">
      <c r="A71" s="96" t="s">
        <v>276</v>
      </c>
      <c r="B71" s="96" t="s">
        <v>926</v>
      </c>
      <c r="C71" s="96"/>
      <c r="D71" s="96" t="s">
        <v>913</v>
      </c>
      <c r="E71" s="96" t="s">
        <v>957</v>
      </c>
      <c r="F71" s="96" t="s">
        <v>916</v>
      </c>
      <c r="G71" s="96"/>
      <c r="H71" s="97">
        <v>2</v>
      </c>
    </row>
    <row r="72" spans="1:8" ht="15.75" customHeight="1">
      <c r="A72" s="96" t="s">
        <v>279</v>
      </c>
      <c r="B72" s="96" t="s">
        <v>913</v>
      </c>
      <c r="C72" s="96"/>
      <c r="D72" s="96" t="s">
        <v>917</v>
      </c>
      <c r="E72" s="96" t="s">
        <v>923</v>
      </c>
      <c r="F72" s="96" t="s">
        <v>916</v>
      </c>
      <c r="G72" s="96"/>
      <c r="H72" s="97">
        <v>2</v>
      </c>
    </row>
    <row r="73" spans="1:8" ht="15.75" customHeight="1">
      <c r="A73" s="94" t="s">
        <v>281</v>
      </c>
      <c r="B73" s="94" t="s">
        <v>913</v>
      </c>
      <c r="C73" s="94" t="s">
        <v>927</v>
      </c>
      <c r="D73" s="94" t="s">
        <v>916</v>
      </c>
      <c r="E73" s="94" t="s">
        <v>958</v>
      </c>
      <c r="F73" s="94"/>
      <c r="G73" s="94"/>
      <c r="H73" s="59">
        <v>0</v>
      </c>
    </row>
    <row r="74" spans="1:8" ht="15.75" customHeight="1">
      <c r="A74" s="94" t="s">
        <v>280</v>
      </c>
      <c r="B74" s="94" t="s">
        <v>916</v>
      </c>
      <c r="C74" s="94" t="s">
        <v>923</v>
      </c>
      <c r="D74" s="94" t="s">
        <v>907</v>
      </c>
      <c r="E74" s="94"/>
      <c r="F74" s="94"/>
      <c r="G74" s="94"/>
      <c r="H74" s="59">
        <v>1</v>
      </c>
    </row>
    <row r="75" spans="1:8" ht="15.75" customHeight="1">
      <c r="A75" s="99">
        <v>36951</v>
      </c>
      <c r="B75" s="94" t="s">
        <v>918</v>
      </c>
      <c r="C75" s="94"/>
      <c r="D75" s="94" t="s">
        <v>916</v>
      </c>
      <c r="E75" s="94" t="s">
        <v>923</v>
      </c>
      <c r="F75" s="94"/>
      <c r="G75" s="94"/>
      <c r="H75" s="59">
        <v>1</v>
      </c>
    </row>
    <row r="76" spans="1:8" ht="15.75" customHeight="1">
      <c r="A76" s="100">
        <v>37316</v>
      </c>
      <c r="B76" s="96" t="s">
        <v>919</v>
      </c>
      <c r="C76" s="96"/>
      <c r="D76" s="96" t="s">
        <v>911</v>
      </c>
      <c r="E76" s="96"/>
      <c r="F76" s="96" t="s">
        <v>914</v>
      </c>
      <c r="G76" s="96" t="s">
        <v>927</v>
      </c>
      <c r="H76" s="97">
        <v>2</v>
      </c>
    </row>
    <row r="77" spans="1:8" ht="15.75" customHeight="1">
      <c r="A77" s="100">
        <v>37681</v>
      </c>
      <c r="B77" s="96" t="s">
        <v>919</v>
      </c>
      <c r="C77" s="96"/>
      <c r="D77" s="96" t="s">
        <v>911</v>
      </c>
      <c r="E77" s="96"/>
      <c r="F77" s="96" t="s">
        <v>914</v>
      </c>
      <c r="G77" s="96" t="s">
        <v>927</v>
      </c>
      <c r="H77" s="97">
        <v>2</v>
      </c>
    </row>
    <row r="78" spans="1:8" ht="15.75" customHeight="1">
      <c r="A78" s="100">
        <v>38047</v>
      </c>
      <c r="B78" s="96" t="s">
        <v>919</v>
      </c>
      <c r="C78" s="96"/>
      <c r="D78" s="96" t="s">
        <v>911</v>
      </c>
      <c r="E78" s="96"/>
      <c r="F78" s="96" t="s">
        <v>914</v>
      </c>
      <c r="G78" s="96" t="s">
        <v>927</v>
      </c>
      <c r="H78" s="97">
        <v>2</v>
      </c>
    </row>
    <row r="79" spans="1:8" ht="15.75" customHeight="1">
      <c r="A79" s="100">
        <v>38412</v>
      </c>
      <c r="B79" s="96" t="s">
        <v>919</v>
      </c>
      <c r="C79" s="96"/>
      <c r="D79" s="96" t="s">
        <v>911</v>
      </c>
      <c r="E79" s="96"/>
      <c r="F79" s="96" t="s">
        <v>905</v>
      </c>
      <c r="G79" s="96" t="s">
        <v>927</v>
      </c>
      <c r="H79" s="97">
        <v>2</v>
      </c>
    </row>
    <row r="80" spans="1:8" ht="15.75" customHeight="1">
      <c r="A80" s="94" t="s">
        <v>291</v>
      </c>
      <c r="B80" s="94" t="s">
        <v>919</v>
      </c>
      <c r="C80" s="94"/>
      <c r="D80" s="94" t="s">
        <v>916</v>
      </c>
      <c r="E80" s="94" t="s">
        <v>923</v>
      </c>
      <c r="F80" s="94"/>
      <c r="G80" s="94"/>
      <c r="H80" s="59">
        <v>1</v>
      </c>
    </row>
    <row r="81" spans="1:8" ht="15.75" customHeight="1">
      <c r="A81" s="94" t="s">
        <v>286</v>
      </c>
      <c r="B81" s="94" t="s">
        <v>919</v>
      </c>
      <c r="C81" s="94"/>
      <c r="D81" s="94" t="s">
        <v>916</v>
      </c>
      <c r="E81" s="94" t="s">
        <v>959</v>
      </c>
      <c r="F81" s="94"/>
      <c r="G81" s="94"/>
      <c r="H81" s="59">
        <v>1</v>
      </c>
    </row>
    <row r="82" spans="1:8" ht="15.75" customHeight="1">
      <c r="A82" s="94" t="s">
        <v>287</v>
      </c>
      <c r="B82" s="94" t="s">
        <v>919</v>
      </c>
      <c r="C82" s="94"/>
      <c r="D82" s="94" t="s">
        <v>916</v>
      </c>
      <c r="E82" s="94" t="s">
        <v>923</v>
      </c>
      <c r="F82" s="94"/>
      <c r="G82" s="94"/>
      <c r="H82" s="59">
        <v>1</v>
      </c>
    </row>
    <row r="83" spans="1:8" ht="15.75" customHeight="1">
      <c r="A83" s="94" t="s">
        <v>288</v>
      </c>
      <c r="B83" s="94" t="s">
        <v>919</v>
      </c>
      <c r="C83" s="94"/>
      <c r="D83" s="94" t="s">
        <v>916</v>
      </c>
      <c r="E83" s="94" t="s">
        <v>923</v>
      </c>
      <c r="F83" s="94"/>
      <c r="G83" s="94"/>
      <c r="H83" s="59">
        <v>1</v>
      </c>
    </row>
    <row r="84" spans="1:8" ht="15.75" customHeight="1">
      <c r="A84" s="94" t="s">
        <v>294</v>
      </c>
      <c r="B84" s="94" t="s">
        <v>916</v>
      </c>
      <c r="C84" s="94" t="s">
        <v>960</v>
      </c>
      <c r="D84" s="94" t="s">
        <v>907</v>
      </c>
      <c r="E84" s="94"/>
      <c r="F84" s="94"/>
      <c r="G84" s="94"/>
      <c r="H84" s="59">
        <v>1</v>
      </c>
    </row>
    <row r="85" spans="1:8" ht="15.75" customHeight="1">
      <c r="A85" s="94" t="s">
        <v>301</v>
      </c>
      <c r="B85" s="94" t="s">
        <v>912</v>
      </c>
      <c r="C85" s="94"/>
      <c r="D85" s="94" t="s">
        <v>916</v>
      </c>
      <c r="E85" s="94" t="s">
        <v>961</v>
      </c>
      <c r="F85" s="94"/>
      <c r="G85" s="94"/>
      <c r="H85" s="59">
        <v>1</v>
      </c>
    </row>
    <row r="86" spans="1:8" ht="15.75" customHeight="1">
      <c r="A86" s="94" t="s">
        <v>302</v>
      </c>
      <c r="B86" s="94" t="s">
        <v>916</v>
      </c>
      <c r="C86" s="94" t="s">
        <v>962</v>
      </c>
      <c r="D86" s="94" t="s">
        <v>914</v>
      </c>
      <c r="E86" s="94"/>
      <c r="F86" s="94"/>
      <c r="G86" s="94"/>
      <c r="H86" s="59">
        <v>1</v>
      </c>
    </row>
    <row r="87" spans="1:8" ht="15.75" customHeight="1">
      <c r="A87" s="96" t="s">
        <v>305</v>
      </c>
      <c r="B87" s="96" t="s">
        <v>926</v>
      </c>
      <c r="C87" s="96"/>
      <c r="D87" s="96" t="s">
        <v>916</v>
      </c>
      <c r="E87" s="96" t="s">
        <v>963</v>
      </c>
      <c r="F87" s="96" t="s">
        <v>915</v>
      </c>
      <c r="G87" s="96"/>
      <c r="H87" s="97">
        <v>2</v>
      </c>
    </row>
    <row r="88" spans="1:8" ht="15.75" customHeight="1">
      <c r="A88" s="94" t="s">
        <v>308</v>
      </c>
      <c r="B88" s="94" t="s">
        <v>916</v>
      </c>
      <c r="C88" s="94" t="s">
        <v>964</v>
      </c>
      <c r="D88" s="94" t="s">
        <v>915</v>
      </c>
      <c r="E88" s="94"/>
      <c r="F88" s="94"/>
      <c r="G88" s="94"/>
      <c r="H88" s="59">
        <v>1</v>
      </c>
    </row>
    <row r="89" spans="1:8" ht="15.75" customHeight="1">
      <c r="A89" s="96" t="s">
        <v>311</v>
      </c>
      <c r="B89" s="96" t="s">
        <v>920</v>
      </c>
      <c r="C89" s="96" t="s">
        <v>965</v>
      </c>
      <c r="D89" s="96" t="s">
        <v>910</v>
      </c>
      <c r="E89" s="96"/>
      <c r="F89" s="96" t="s">
        <v>915</v>
      </c>
      <c r="G89" s="96"/>
      <c r="H89" s="97">
        <v>2</v>
      </c>
    </row>
    <row r="90" spans="1:8" ht="15.75" customHeight="1">
      <c r="A90" s="96" t="s">
        <v>313</v>
      </c>
      <c r="B90" s="96" t="s">
        <v>910</v>
      </c>
      <c r="C90" s="96"/>
      <c r="D90" s="96" t="s">
        <v>911</v>
      </c>
      <c r="E90" s="96"/>
      <c r="F90" s="96" t="s">
        <v>915</v>
      </c>
      <c r="G90" s="96" t="s">
        <v>966</v>
      </c>
      <c r="H90" s="97">
        <v>2</v>
      </c>
    </row>
    <row r="91" spans="1:8" ht="15.75" customHeight="1">
      <c r="A91" s="96" t="s">
        <v>315</v>
      </c>
      <c r="B91" s="96" t="s">
        <v>910</v>
      </c>
      <c r="C91" s="96" t="s">
        <v>967</v>
      </c>
      <c r="D91" s="96" t="s">
        <v>911</v>
      </c>
      <c r="E91" s="96"/>
      <c r="F91" s="96" t="s">
        <v>915</v>
      </c>
      <c r="G91" s="96"/>
      <c r="H91" s="97">
        <v>2</v>
      </c>
    </row>
    <row r="92" spans="1:8" ht="15.75" customHeight="1">
      <c r="A92" s="96" t="s">
        <v>317</v>
      </c>
      <c r="B92" s="96" t="s">
        <v>920</v>
      </c>
      <c r="C92" s="96"/>
      <c r="D92" s="96" t="s">
        <v>909</v>
      </c>
      <c r="E92" s="96" t="s">
        <v>968</v>
      </c>
      <c r="F92" s="96" t="s">
        <v>910</v>
      </c>
      <c r="G92" s="96"/>
      <c r="H92" s="97">
        <v>2</v>
      </c>
    </row>
    <row r="93" spans="1:8" ht="15.75" customHeight="1">
      <c r="A93" s="96" t="s">
        <v>319</v>
      </c>
      <c r="B93" s="96" t="s">
        <v>912</v>
      </c>
      <c r="C93" s="96"/>
      <c r="D93" s="96" t="s">
        <v>920</v>
      </c>
      <c r="E93" s="96"/>
      <c r="F93" s="96" t="s">
        <v>909</v>
      </c>
      <c r="G93" s="96" t="s">
        <v>969</v>
      </c>
      <c r="H93" s="97">
        <v>2</v>
      </c>
    </row>
    <row r="94" spans="1:8" ht="15.75" customHeight="1">
      <c r="A94" s="94" t="s">
        <v>321</v>
      </c>
      <c r="B94" s="94" t="s">
        <v>909</v>
      </c>
      <c r="C94" s="94"/>
      <c r="D94" s="94" t="s">
        <v>917</v>
      </c>
      <c r="E94" s="94" t="s">
        <v>927</v>
      </c>
      <c r="F94" s="94"/>
      <c r="G94" s="94"/>
      <c r="H94" s="59">
        <v>1</v>
      </c>
    </row>
    <row r="95" spans="1:8" ht="15.75" customHeight="1">
      <c r="A95" s="96" t="s">
        <v>324</v>
      </c>
      <c r="B95" s="96" t="s">
        <v>912</v>
      </c>
      <c r="C95" s="96"/>
      <c r="D95" s="96" t="s">
        <v>909</v>
      </c>
      <c r="E95" s="96"/>
      <c r="F95" s="96" t="s">
        <v>911</v>
      </c>
      <c r="G95" s="96" t="s">
        <v>970</v>
      </c>
      <c r="H95" s="97">
        <v>2</v>
      </c>
    </row>
    <row r="96" spans="1:8" ht="15.75" customHeight="1">
      <c r="A96" s="94" t="s">
        <v>325</v>
      </c>
      <c r="B96" s="94" t="s">
        <v>909</v>
      </c>
      <c r="C96" s="94"/>
      <c r="D96" s="94" t="s">
        <v>916</v>
      </c>
      <c r="E96" s="94" t="s">
        <v>971</v>
      </c>
      <c r="F96" s="94"/>
      <c r="G96" s="94"/>
      <c r="H96" s="59">
        <v>1</v>
      </c>
    </row>
    <row r="97" spans="1:8" ht="15.75" customHeight="1">
      <c r="A97" s="96" t="s">
        <v>326</v>
      </c>
      <c r="B97" s="96" t="s">
        <v>909</v>
      </c>
      <c r="C97" s="96" t="s">
        <v>972</v>
      </c>
      <c r="D97" s="96" t="s">
        <v>911</v>
      </c>
      <c r="E97" s="96"/>
      <c r="F97" s="96" t="s">
        <v>922</v>
      </c>
      <c r="G97" s="96"/>
      <c r="H97" s="97">
        <v>2</v>
      </c>
    </row>
    <row r="98" spans="1:8" ht="15.75" customHeight="1">
      <c r="A98" s="96" t="s">
        <v>349</v>
      </c>
      <c r="B98" s="96" t="s">
        <v>926</v>
      </c>
      <c r="C98" s="96"/>
      <c r="D98" s="96" t="s">
        <v>909</v>
      </c>
      <c r="E98" s="96"/>
      <c r="F98" s="96" t="s">
        <v>910</v>
      </c>
      <c r="G98" s="96" t="s">
        <v>973</v>
      </c>
      <c r="H98" s="97">
        <v>2</v>
      </c>
    </row>
    <row r="99" spans="1:8" ht="15.75" customHeight="1">
      <c r="A99" s="96" t="s">
        <v>358</v>
      </c>
      <c r="B99" s="96" t="s">
        <v>909</v>
      </c>
      <c r="C99" s="96" t="s">
        <v>974</v>
      </c>
      <c r="D99" s="96" t="s">
        <v>910</v>
      </c>
      <c r="E99" s="96"/>
      <c r="F99" s="96" t="s">
        <v>911</v>
      </c>
      <c r="G99" s="96"/>
      <c r="H99" s="97">
        <v>2</v>
      </c>
    </row>
    <row r="100" spans="1:8" ht="15.75" customHeight="1">
      <c r="A100" s="101"/>
      <c r="H100" s="41"/>
    </row>
    <row r="101" spans="1:8" ht="15.75" customHeight="1">
      <c r="A101" s="101"/>
      <c r="H101" s="41"/>
    </row>
    <row r="102" spans="1:8" ht="15.75" customHeight="1">
      <c r="A102" s="101"/>
      <c r="H102" s="41"/>
    </row>
    <row r="103" spans="1:8" ht="15.75" customHeight="1">
      <c r="A103" s="101"/>
      <c r="H103" s="41"/>
    </row>
    <row r="104" spans="1:8" ht="15.75" customHeight="1">
      <c r="A104" s="101"/>
      <c r="H104" s="41"/>
    </row>
    <row r="105" spans="1:8" ht="15.75" customHeight="1">
      <c r="A105" s="101"/>
      <c r="H105" s="41"/>
    </row>
    <row r="106" spans="1:8" ht="15.75" customHeight="1">
      <c r="A106" s="101"/>
      <c r="H106" s="41"/>
    </row>
    <row r="107" spans="1:8" ht="15.75" customHeight="1">
      <c r="A107" s="101"/>
      <c r="H107" s="41"/>
    </row>
    <row r="108" spans="1:8" ht="15.75" customHeight="1">
      <c r="A108" s="101"/>
      <c r="H108" s="41"/>
    </row>
    <row r="109" spans="1:8" ht="15.75" customHeight="1">
      <c r="A109" s="101"/>
      <c r="H109" s="41"/>
    </row>
    <row r="110" spans="1:8" ht="15.75" customHeight="1">
      <c r="H110" s="41"/>
    </row>
    <row r="111" spans="1:8" ht="15.75" customHeight="1">
      <c r="H111" s="41"/>
    </row>
    <row r="112" spans="1:8" ht="15.75" customHeight="1">
      <c r="H112" s="41"/>
    </row>
    <row r="113" spans="8:8" ht="15.75" customHeight="1">
      <c r="H113" s="41"/>
    </row>
    <row r="114" spans="8:8" ht="15.75" customHeight="1">
      <c r="H114" s="41"/>
    </row>
    <row r="115" spans="8:8" ht="15.75" customHeight="1">
      <c r="H115" s="41"/>
    </row>
    <row r="116" spans="8:8" ht="15.75" customHeight="1">
      <c r="H116" s="41"/>
    </row>
    <row r="117" spans="8:8" ht="15.75" customHeight="1">
      <c r="H117" s="41"/>
    </row>
    <row r="118" spans="8:8" ht="15.75" customHeight="1">
      <c r="H118" s="41"/>
    </row>
    <row r="119" spans="8:8" ht="15.75" customHeight="1">
      <c r="H119" s="41"/>
    </row>
    <row r="120" spans="8:8" ht="15.75" customHeight="1">
      <c r="H120" s="41"/>
    </row>
    <row r="121" spans="8:8" ht="15.75" customHeight="1">
      <c r="H121" s="41"/>
    </row>
    <row r="122" spans="8:8" ht="15.75" customHeight="1">
      <c r="H122" s="41"/>
    </row>
    <row r="123" spans="8:8" ht="15.75" customHeight="1">
      <c r="H123" s="41"/>
    </row>
    <row r="124" spans="8:8" ht="15.75" customHeight="1">
      <c r="H124" s="41"/>
    </row>
    <row r="125" spans="8:8" ht="15.75" customHeight="1">
      <c r="H125" s="41"/>
    </row>
    <row r="126" spans="8:8" ht="15.75" customHeight="1">
      <c r="H126" s="41"/>
    </row>
    <row r="127" spans="8:8" ht="15.75" customHeight="1">
      <c r="H127" s="41"/>
    </row>
    <row r="128" spans="8:8" ht="15.75" customHeight="1">
      <c r="H128" s="41"/>
    </row>
    <row r="129" spans="8:8" ht="15.75" customHeight="1">
      <c r="H129" s="41"/>
    </row>
    <row r="130" spans="8:8" ht="15.75" customHeight="1">
      <c r="H130" s="41"/>
    </row>
    <row r="131" spans="8:8" ht="15.75" customHeight="1">
      <c r="H131" s="41"/>
    </row>
    <row r="132" spans="8:8" ht="15.75" customHeight="1">
      <c r="H132" s="41"/>
    </row>
    <row r="133" spans="8:8" ht="15.75" customHeight="1">
      <c r="H133" s="41"/>
    </row>
    <row r="134" spans="8:8" ht="15.75" customHeight="1">
      <c r="H134" s="41"/>
    </row>
    <row r="135" spans="8:8" ht="15.75" customHeight="1">
      <c r="H135" s="41"/>
    </row>
    <row r="136" spans="8:8" ht="15.75" customHeight="1">
      <c r="H136" s="41"/>
    </row>
    <row r="137" spans="8:8" ht="15.75" customHeight="1">
      <c r="H137" s="41"/>
    </row>
    <row r="138" spans="8:8" ht="15.75" customHeight="1">
      <c r="H138" s="41"/>
    </row>
    <row r="139" spans="8:8" ht="15.75" customHeight="1">
      <c r="H139" s="41"/>
    </row>
    <row r="140" spans="8:8" ht="15.75" customHeight="1">
      <c r="H140" s="41"/>
    </row>
    <row r="141" spans="8:8" ht="15.75" customHeight="1">
      <c r="H141" s="41"/>
    </row>
    <row r="142" spans="8:8" ht="15.75" customHeight="1">
      <c r="H142" s="41"/>
    </row>
    <row r="143" spans="8:8" ht="15.75" customHeight="1">
      <c r="H143" s="41"/>
    </row>
    <row r="144" spans="8:8" ht="15.75" customHeight="1">
      <c r="H144" s="41"/>
    </row>
    <row r="145" spans="8:8" ht="15.75" customHeight="1">
      <c r="H145" s="41"/>
    </row>
    <row r="146" spans="8:8" ht="15.75" customHeight="1">
      <c r="H146" s="41"/>
    </row>
    <row r="147" spans="8:8" ht="15.75" customHeight="1">
      <c r="H147" s="41"/>
    </row>
    <row r="148" spans="8:8" ht="15.75" customHeight="1">
      <c r="H148" s="41"/>
    </row>
    <row r="149" spans="8:8" ht="15.75" customHeight="1">
      <c r="H149" s="41"/>
    </row>
    <row r="150" spans="8:8" ht="15.75" customHeight="1">
      <c r="H150" s="41"/>
    </row>
    <row r="151" spans="8:8" ht="15.75" customHeight="1">
      <c r="H151" s="41"/>
    </row>
    <row r="152" spans="8:8" ht="15.75" customHeight="1">
      <c r="H152" s="41"/>
    </row>
    <row r="153" spans="8:8" ht="15.75" customHeight="1">
      <c r="H153" s="41"/>
    </row>
    <row r="154" spans="8:8" ht="15.75" customHeight="1">
      <c r="H154" s="41"/>
    </row>
    <row r="155" spans="8:8" ht="15.75" customHeight="1">
      <c r="H155" s="41"/>
    </row>
    <row r="156" spans="8:8" ht="15.75" customHeight="1">
      <c r="H156" s="41"/>
    </row>
    <row r="157" spans="8:8" ht="15.75" customHeight="1">
      <c r="H157" s="41"/>
    </row>
    <row r="158" spans="8:8" ht="15.75" customHeight="1">
      <c r="H158" s="41"/>
    </row>
    <row r="159" spans="8:8" ht="15.75" customHeight="1">
      <c r="H159" s="41"/>
    </row>
    <row r="160" spans="8:8" ht="15.75" customHeight="1">
      <c r="H160" s="41"/>
    </row>
    <row r="161" spans="8:8" ht="15.75" customHeight="1">
      <c r="H161" s="41"/>
    </row>
    <row r="162" spans="8:8" ht="15.75" customHeight="1">
      <c r="H162" s="41"/>
    </row>
    <row r="163" spans="8:8" ht="15.75" customHeight="1">
      <c r="H163" s="41"/>
    </row>
    <row r="164" spans="8:8" ht="15.75" customHeight="1">
      <c r="H164" s="41"/>
    </row>
    <row r="165" spans="8:8" ht="15.75" customHeight="1">
      <c r="H165" s="41"/>
    </row>
    <row r="166" spans="8:8" ht="15.75" customHeight="1">
      <c r="H166" s="41"/>
    </row>
    <row r="167" spans="8:8" ht="15.75" customHeight="1">
      <c r="H167" s="41"/>
    </row>
    <row r="168" spans="8:8" ht="15.75" customHeight="1">
      <c r="H168" s="41"/>
    </row>
    <row r="169" spans="8:8" ht="15.75" customHeight="1">
      <c r="H169" s="41"/>
    </row>
    <row r="170" spans="8:8" ht="15.75" customHeight="1">
      <c r="H170" s="41"/>
    </row>
    <row r="171" spans="8:8" ht="15.75" customHeight="1">
      <c r="H171" s="41"/>
    </row>
    <row r="172" spans="8:8" ht="15.75" customHeight="1">
      <c r="H172" s="41"/>
    </row>
    <row r="173" spans="8:8" ht="15.75" customHeight="1">
      <c r="H173" s="41"/>
    </row>
    <row r="174" spans="8:8" ht="15.75" customHeight="1">
      <c r="H174" s="41"/>
    </row>
    <row r="175" spans="8:8" ht="15.75" customHeight="1">
      <c r="H175" s="41"/>
    </row>
    <row r="176" spans="8:8" ht="15.75" customHeight="1">
      <c r="H176" s="41"/>
    </row>
    <row r="177" spans="8:8" ht="15.75" customHeight="1">
      <c r="H177" s="41"/>
    </row>
    <row r="178" spans="8:8" ht="15.75" customHeight="1">
      <c r="H178" s="41"/>
    </row>
    <row r="179" spans="8:8" ht="15.75" customHeight="1">
      <c r="H179" s="41"/>
    </row>
    <row r="180" spans="8:8" ht="15.75" customHeight="1">
      <c r="H180" s="41"/>
    </row>
    <row r="181" spans="8:8" ht="15.75" customHeight="1">
      <c r="H181" s="41"/>
    </row>
    <row r="182" spans="8:8" ht="15.75" customHeight="1">
      <c r="H182" s="41"/>
    </row>
    <row r="183" spans="8:8" ht="15.75" customHeight="1">
      <c r="H183" s="41"/>
    </row>
    <row r="184" spans="8:8" ht="15.75" customHeight="1">
      <c r="H184" s="41"/>
    </row>
    <row r="185" spans="8:8" ht="15.75" customHeight="1">
      <c r="H185" s="41"/>
    </row>
    <row r="186" spans="8:8" ht="15.75" customHeight="1">
      <c r="H186" s="41"/>
    </row>
    <row r="187" spans="8:8" ht="15.75" customHeight="1">
      <c r="H187" s="41"/>
    </row>
    <row r="188" spans="8:8" ht="15.75" customHeight="1">
      <c r="H188" s="41"/>
    </row>
    <row r="189" spans="8:8" ht="15.75" customHeight="1">
      <c r="H189" s="41"/>
    </row>
    <row r="190" spans="8:8" ht="15.75" customHeight="1">
      <c r="H190" s="41"/>
    </row>
    <row r="191" spans="8:8" ht="15.75" customHeight="1">
      <c r="H191" s="41"/>
    </row>
    <row r="192" spans="8:8" ht="15.75" customHeight="1">
      <c r="H192" s="41"/>
    </row>
    <row r="193" spans="8:8" ht="15.75" customHeight="1">
      <c r="H193" s="41"/>
    </row>
    <row r="194" spans="8:8" ht="15.75" customHeight="1">
      <c r="H194" s="41"/>
    </row>
    <row r="195" spans="8:8" ht="15.75" customHeight="1">
      <c r="H195" s="41"/>
    </row>
    <row r="196" spans="8:8" ht="15.75" customHeight="1">
      <c r="H196" s="41"/>
    </row>
    <row r="197" spans="8:8" ht="15.75" customHeight="1">
      <c r="H197" s="41"/>
    </row>
    <row r="198" spans="8:8" ht="15.75" customHeight="1">
      <c r="H198" s="41"/>
    </row>
    <row r="199" spans="8:8" ht="15.75" customHeight="1">
      <c r="H199" s="41"/>
    </row>
    <row r="200" spans="8:8" ht="15.75" customHeight="1">
      <c r="H200" s="41"/>
    </row>
    <row r="201" spans="8:8" ht="15.75" customHeight="1">
      <c r="H201" s="41"/>
    </row>
    <row r="202" spans="8:8" ht="15.75" customHeight="1">
      <c r="H202" s="41"/>
    </row>
    <row r="203" spans="8:8" ht="15.75" customHeight="1">
      <c r="H203" s="41"/>
    </row>
    <row r="204" spans="8:8" ht="15.75" customHeight="1">
      <c r="H204" s="41"/>
    </row>
    <row r="205" spans="8:8" ht="15.75" customHeight="1">
      <c r="H205" s="41"/>
    </row>
    <row r="206" spans="8:8" ht="15.75" customHeight="1">
      <c r="H206" s="41"/>
    </row>
    <row r="207" spans="8:8" ht="15.75" customHeight="1">
      <c r="H207" s="41"/>
    </row>
    <row r="208" spans="8:8" ht="15.75" customHeight="1">
      <c r="H208" s="41"/>
    </row>
    <row r="209" spans="8:8" ht="15.75" customHeight="1">
      <c r="H209" s="41"/>
    </row>
    <row r="210" spans="8:8" ht="15.75" customHeight="1">
      <c r="H210" s="41"/>
    </row>
    <row r="211" spans="8:8" ht="15.75" customHeight="1">
      <c r="H211" s="41"/>
    </row>
    <row r="212" spans="8:8" ht="15.75" customHeight="1">
      <c r="H212" s="41"/>
    </row>
    <row r="213" spans="8:8" ht="15.75" customHeight="1">
      <c r="H213" s="41"/>
    </row>
    <row r="214" spans="8:8" ht="15.75" customHeight="1">
      <c r="H214" s="41"/>
    </row>
    <row r="215" spans="8:8" ht="15.75" customHeight="1">
      <c r="H215" s="41"/>
    </row>
    <row r="216" spans="8:8" ht="15.75" customHeight="1">
      <c r="H216" s="41"/>
    </row>
    <row r="217" spans="8:8" ht="15.75" customHeight="1">
      <c r="H217" s="41"/>
    </row>
    <row r="218" spans="8:8" ht="15.75" customHeight="1">
      <c r="H218" s="41"/>
    </row>
    <row r="219" spans="8:8" ht="15.75" customHeight="1">
      <c r="H219" s="41"/>
    </row>
    <row r="220" spans="8:8" ht="15.75" customHeight="1">
      <c r="H220" s="41"/>
    </row>
    <row r="221" spans="8:8" ht="15.75" customHeight="1">
      <c r="H221" s="41"/>
    </row>
    <row r="222" spans="8:8" ht="15.75" customHeight="1">
      <c r="H222" s="41"/>
    </row>
    <row r="223" spans="8:8" ht="15.75" customHeight="1">
      <c r="H223" s="41"/>
    </row>
    <row r="224" spans="8:8" ht="15.75" customHeight="1">
      <c r="H224" s="41"/>
    </row>
    <row r="225" spans="8:8" ht="15.75" customHeight="1">
      <c r="H225" s="41"/>
    </row>
    <row r="226" spans="8:8" ht="15.75" customHeight="1">
      <c r="H226" s="41"/>
    </row>
    <row r="227" spans="8:8" ht="15.75" customHeight="1">
      <c r="H227" s="41"/>
    </row>
    <row r="228" spans="8:8" ht="15.75" customHeight="1">
      <c r="H228" s="41"/>
    </row>
    <row r="229" spans="8:8" ht="15.75" customHeight="1">
      <c r="H229" s="41"/>
    </row>
    <row r="230" spans="8:8" ht="15.75" customHeight="1">
      <c r="H230" s="41"/>
    </row>
    <row r="231" spans="8:8" ht="15.75" customHeight="1">
      <c r="H231" s="41"/>
    </row>
    <row r="232" spans="8:8" ht="15.75" customHeight="1">
      <c r="H232" s="41"/>
    </row>
    <row r="233" spans="8:8" ht="15.75" customHeight="1">
      <c r="H233" s="41"/>
    </row>
    <row r="234" spans="8:8" ht="15.75" customHeight="1">
      <c r="H234" s="41"/>
    </row>
    <row r="235" spans="8:8" ht="15.75" customHeight="1">
      <c r="H235" s="41"/>
    </row>
    <row r="236" spans="8:8" ht="15.75" customHeight="1">
      <c r="H236" s="41"/>
    </row>
    <row r="237" spans="8:8" ht="15.75" customHeight="1">
      <c r="H237" s="41"/>
    </row>
    <row r="238" spans="8:8" ht="15.75" customHeight="1">
      <c r="H238" s="41"/>
    </row>
    <row r="239" spans="8:8" ht="15.75" customHeight="1">
      <c r="H239" s="41"/>
    </row>
    <row r="240" spans="8:8" ht="15.75" customHeight="1">
      <c r="H240" s="41"/>
    </row>
    <row r="241" spans="8:8" ht="15.75" customHeight="1">
      <c r="H241" s="41"/>
    </row>
    <row r="242" spans="8:8" ht="15.75" customHeight="1">
      <c r="H242" s="41"/>
    </row>
    <row r="243" spans="8:8" ht="15.75" customHeight="1">
      <c r="H243" s="41"/>
    </row>
    <row r="244" spans="8:8" ht="15.75" customHeight="1">
      <c r="H244" s="41"/>
    </row>
    <row r="245" spans="8:8" ht="15.75" customHeight="1">
      <c r="H245" s="41"/>
    </row>
    <row r="246" spans="8:8" ht="15.75" customHeight="1">
      <c r="H246" s="41"/>
    </row>
    <row r="247" spans="8:8" ht="15.75" customHeight="1">
      <c r="H247" s="41"/>
    </row>
    <row r="248" spans="8:8" ht="15.75" customHeight="1">
      <c r="H248" s="41"/>
    </row>
    <row r="249" spans="8:8" ht="15.75" customHeight="1">
      <c r="H249" s="41"/>
    </row>
    <row r="250" spans="8:8" ht="15.75" customHeight="1">
      <c r="H250" s="41"/>
    </row>
    <row r="251" spans="8:8" ht="15.75" customHeight="1">
      <c r="H251" s="41"/>
    </row>
    <row r="252" spans="8:8" ht="15.75" customHeight="1">
      <c r="H252" s="41"/>
    </row>
    <row r="253" spans="8:8" ht="15.75" customHeight="1">
      <c r="H253" s="41"/>
    </row>
    <row r="254" spans="8:8" ht="15.75" customHeight="1">
      <c r="H254" s="41"/>
    </row>
    <row r="255" spans="8:8" ht="15.75" customHeight="1">
      <c r="H255" s="41"/>
    </row>
    <row r="256" spans="8:8" ht="15.75" customHeight="1">
      <c r="H256" s="41"/>
    </row>
    <row r="257" spans="8:8" ht="15.75" customHeight="1">
      <c r="H257" s="41"/>
    </row>
    <row r="258" spans="8:8" ht="15.75" customHeight="1">
      <c r="H258" s="41"/>
    </row>
    <row r="259" spans="8:8" ht="15.75" customHeight="1">
      <c r="H259" s="41"/>
    </row>
    <row r="260" spans="8:8" ht="15.75" customHeight="1">
      <c r="H260" s="41"/>
    </row>
    <row r="261" spans="8:8" ht="15.75" customHeight="1">
      <c r="H261" s="41"/>
    </row>
    <row r="262" spans="8:8" ht="15.75" customHeight="1">
      <c r="H262" s="41"/>
    </row>
    <row r="263" spans="8:8" ht="15.75" customHeight="1">
      <c r="H263" s="41"/>
    </row>
    <row r="264" spans="8:8" ht="15.75" customHeight="1">
      <c r="H264" s="41"/>
    </row>
    <row r="265" spans="8:8" ht="15.75" customHeight="1">
      <c r="H265" s="41"/>
    </row>
    <row r="266" spans="8:8" ht="15.75" customHeight="1">
      <c r="H266" s="41"/>
    </row>
    <row r="267" spans="8:8" ht="15.75" customHeight="1">
      <c r="H267" s="41"/>
    </row>
    <row r="268" spans="8:8" ht="15.75" customHeight="1">
      <c r="H268" s="41"/>
    </row>
    <row r="269" spans="8:8" ht="15.75" customHeight="1">
      <c r="H269" s="41"/>
    </row>
    <row r="270" spans="8:8" ht="15.75" customHeight="1">
      <c r="H270" s="41"/>
    </row>
    <row r="271" spans="8:8" ht="15.75" customHeight="1">
      <c r="H271" s="41"/>
    </row>
    <row r="272" spans="8:8" ht="15.75" customHeight="1">
      <c r="H272" s="41"/>
    </row>
    <row r="273" spans="8:8" ht="15.75" customHeight="1">
      <c r="H273" s="41"/>
    </row>
    <row r="274" spans="8:8" ht="15.75" customHeight="1">
      <c r="H274" s="41"/>
    </row>
    <row r="275" spans="8:8" ht="15.75" customHeight="1">
      <c r="H275" s="41"/>
    </row>
    <row r="276" spans="8:8" ht="15.75" customHeight="1">
      <c r="H276" s="41"/>
    </row>
    <row r="277" spans="8:8" ht="15.75" customHeight="1">
      <c r="H277" s="41"/>
    </row>
    <row r="278" spans="8:8" ht="15.75" customHeight="1">
      <c r="H278" s="41"/>
    </row>
    <row r="279" spans="8:8" ht="15.75" customHeight="1">
      <c r="H279" s="41"/>
    </row>
    <row r="280" spans="8:8" ht="15.75" customHeight="1">
      <c r="H280" s="41"/>
    </row>
    <row r="281" spans="8:8" ht="15.75" customHeight="1">
      <c r="H281" s="41"/>
    </row>
    <row r="282" spans="8:8" ht="15.75" customHeight="1">
      <c r="H282" s="41"/>
    </row>
    <row r="283" spans="8:8" ht="15.75" customHeight="1">
      <c r="H283" s="41"/>
    </row>
    <row r="284" spans="8:8" ht="15.75" customHeight="1">
      <c r="H284" s="41"/>
    </row>
    <row r="285" spans="8:8" ht="15.75" customHeight="1">
      <c r="H285" s="41"/>
    </row>
    <row r="286" spans="8:8" ht="15.75" customHeight="1">
      <c r="H286" s="41"/>
    </row>
    <row r="287" spans="8:8" ht="15.75" customHeight="1">
      <c r="H287" s="41"/>
    </row>
    <row r="288" spans="8:8" ht="15.75" customHeight="1">
      <c r="H288" s="41"/>
    </row>
    <row r="289" spans="8:8" ht="15.75" customHeight="1">
      <c r="H289" s="41"/>
    </row>
    <row r="290" spans="8:8" ht="15.75" customHeight="1">
      <c r="H290" s="41"/>
    </row>
    <row r="291" spans="8:8" ht="15.75" customHeight="1">
      <c r="H291" s="41"/>
    </row>
    <row r="292" spans="8:8" ht="15.75" customHeight="1">
      <c r="H292" s="41"/>
    </row>
    <row r="293" spans="8:8" ht="15.75" customHeight="1">
      <c r="H293" s="41"/>
    </row>
    <row r="294" spans="8:8" ht="15.75" customHeight="1">
      <c r="H294" s="41"/>
    </row>
    <row r="295" spans="8:8" ht="15.75" customHeight="1">
      <c r="H295" s="41"/>
    </row>
    <row r="296" spans="8:8" ht="15.75" customHeight="1">
      <c r="H296" s="41"/>
    </row>
    <row r="297" spans="8:8" ht="15.75" customHeight="1">
      <c r="H297" s="41"/>
    </row>
    <row r="298" spans="8:8" ht="15.75" customHeight="1">
      <c r="H298" s="41"/>
    </row>
    <row r="299" spans="8:8" ht="15.75" customHeight="1">
      <c r="H299" s="41"/>
    </row>
    <row r="300" spans="8:8" ht="15.75" customHeight="1"/>
    <row r="301" spans="8:8" ht="15.75" customHeight="1"/>
    <row r="302" spans="8:8" ht="15.75" customHeight="1"/>
    <row r="303" spans="8:8" ht="15.75" customHeight="1"/>
    <row r="304" spans="8:8"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74F791EC-E4E6-470D-8412-D1BF12F369C7}" filter="1" showAutoFilter="1">
      <pageMargins left="0.7" right="0.7" top="0.75" bottom="0.75" header="0.3" footer="0.3"/>
      <autoFilter ref="A1:H109" xr:uid="{15E7591F-9907-2941-96AC-DE18321A67F7}"/>
      <extLst>
        <ext uri="GoogleSheetsCustomDataVersion1">
          <go:sheetsCustomData xmlns:go="http://customooxmlschemas.google.com/" filterViewId="941858473"/>
        </ext>
      </extLst>
    </customSheetView>
    <customSheetView guid="{E1D333C5-548C-48D4-937D-3C61B930B050}" filter="1" showAutoFilter="1">
      <pageMargins left="0.7" right="0.7" top="0.75" bottom="0.75" header="0.3" footer="0.3"/>
      <autoFilter ref="A1:H109" xr:uid="{2E137700-F3F9-944C-9E75-13BA316321DF}">
        <filterColumn colId="7">
          <filters blank="1"/>
        </filterColumn>
      </autoFilter>
      <extLst>
        <ext uri="GoogleSheetsCustomDataVersion1">
          <go:sheetsCustomData xmlns:go="http://customooxmlschemas.google.com/" filterViewId="578615186"/>
        </ext>
      </extLst>
    </customSheetView>
    <customSheetView guid="{8096D668-7583-4F97-9D22-E4C9C7435F1F}" filter="1" showAutoFilter="1">
      <pageMargins left="0.7" right="0.7" top="0.75" bottom="0.75" header="0.3" footer="0.3"/>
      <autoFilter ref="A1:H109" xr:uid="{D19D81A2-2EA2-074B-BCBE-E80B03AE8AE3}"/>
      <extLst>
        <ext uri="GoogleSheetsCustomDataVersion1">
          <go:sheetsCustomData xmlns:go="http://customooxmlschemas.google.com/" filterViewId="1771054143"/>
        </ext>
      </extLst>
    </customSheetView>
    <customSheetView guid="{4EB496E8-75AD-4B11-ACA6-C8E7D26A9E72}" filter="1" showAutoFilter="1">
      <pageMargins left="0.7" right="0.7" top="0.75" bottom="0.75" header="0.3" footer="0.3"/>
      <autoFilter ref="A1:H109" xr:uid="{06F0816C-A63D-B548-9E17-BEB993CE1D1B}"/>
      <extLst>
        <ext uri="GoogleSheetsCustomDataVersion1">
          <go:sheetsCustomData xmlns:go="http://customooxmlschemas.google.com/" filterViewId="1358897715"/>
        </ext>
      </extLst>
    </customSheetView>
    <customSheetView guid="{D82A62B9-DE06-4E0E-A30B-13C8B4397153}" filter="1" showAutoFilter="1">
      <pageMargins left="0.7" right="0.7" top="0.75" bottom="0.75" header="0.3" footer="0.3"/>
      <autoFilter ref="A1:H109" xr:uid="{F285138D-8BE8-3C4F-AECD-84998B5F644D}"/>
      <extLst>
        <ext uri="GoogleSheetsCustomDataVersion1">
          <go:sheetsCustomData xmlns:go="http://customooxmlschemas.google.com/" filterViewId="1167022063"/>
        </ext>
      </extLst>
    </customSheetView>
  </customSheetViews>
  <conditionalFormatting sqref="H2:H99">
    <cfRule type="containsText" dxfId="11" priority="1" operator="containsText" text="3">
      <formula>NOT(ISERROR(SEARCH(("3"),(H2))))</formula>
    </cfRule>
  </conditionalFormatting>
  <conditionalFormatting sqref="H2:H99">
    <cfRule type="containsText" dxfId="10" priority="2" operator="containsText" text="2">
      <formula>NOT(ISERROR(SEARCH(("2"),(H2))))</formula>
    </cfRule>
  </conditionalFormatting>
  <conditionalFormatting sqref="H2:H99">
    <cfRule type="cellIs" dxfId="9" priority="3" operator="lessThanOrEqual">
      <formula>1</formula>
    </cfRule>
  </conditionalFormatting>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D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78.5" customWidth="1"/>
    <col min="2" max="2" width="19.5" customWidth="1"/>
    <col min="3" max="3" width="19" customWidth="1"/>
    <col min="4" max="4" width="18.1640625" customWidth="1"/>
    <col min="5" max="6" width="14.5" customWidth="1"/>
  </cols>
  <sheetData>
    <row r="1" spans="1:4" ht="15.75" customHeight="1">
      <c r="A1" s="102" t="s">
        <v>975</v>
      </c>
      <c r="B1" s="11" t="s">
        <v>976</v>
      </c>
      <c r="C1" s="11" t="s">
        <v>976</v>
      </c>
      <c r="D1" s="11" t="s">
        <v>976</v>
      </c>
    </row>
    <row r="2" spans="1:4" ht="15.75" customHeight="1">
      <c r="A2" s="103" t="s">
        <v>977</v>
      </c>
      <c r="B2" s="98" t="s">
        <v>9</v>
      </c>
      <c r="C2" s="98" t="s">
        <v>9</v>
      </c>
      <c r="D2" s="98" t="s">
        <v>9</v>
      </c>
    </row>
    <row r="3" spans="1:4" ht="15.75" customHeight="1">
      <c r="A3" s="103" t="s">
        <v>978</v>
      </c>
      <c r="B3" s="98" t="s">
        <v>9</v>
      </c>
      <c r="C3" s="98" t="s">
        <v>9</v>
      </c>
      <c r="D3" s="98" t="s">
        <v>9</v>
      </c>
    </row>
    <row r="4" spans="1:4" ht="15.75" customHeight="1">
      <c r="A4" s="103" t="s">
        <v>979</v>
      </c>
      <c r="B4" s="98" t="s">
        <v>9</v>
      </c>
      <c r="C4" s="98" t="s">
        <v>9</v>
      </c>
      <c r="D4" s="98" t="s">
        <v>9</v>
      </c>
    </row>
    <row r="5" spans="1:4" ht="15.75" customHeight="1">
      <c r="A5" s="103" t="s">
        <v>980</v>
      </c>
      <c r="B5" s="98" t="s">
        <v>9</v>
      </c>
      <c r="C5" s="98"/>
      <c r="D5" s="98"/>
    </row>
    <row r="6" spans="1:4" ht="15.75" customHeight="1">
      <c r="A6" s="103" t="s">
        <v>981</v>
      </c>
      <c r="B6" s="98" t="s">
        <v>9</v>
      </c>
      <c r="C6" s="98" t="s">
        <v>9</v>
      </c>
      <c r="D6" s="98"/>
    </row>
    <row r="7" spans="1:4" ht="15.75" customHeight="1">
      <c r="A7" s="103" t="s">
        <v>982</v>
      </c>
      <c r="B7" s="98" t="s">
        <v>9</v>
      </c>
      <c r="C7" s="98" t="s">
        <v>9</v>
      </c>
      <c r="D7" s="98"/>
    </row>
    <row r="8" spans="1:4" ht="15.75" customHeight="1">
      <c r="A8" s="103" t="s">
        <v>983</v>
      </c>
      <c r="B8" s="98" t="s">
        <v>9</v>
      </c>
      <c r="C8" s="98" t="s">
        <v>9</v>
      </c>
      <c r="D8" s="98" t="s">
        <v>9</v>
      </c>
    </row>
    <row r="9" spans="1:4" ht="15.75" customHeight="1">
      <c r="A9" s="103" t="s">
        <v>984</v>
      </c>
      <c r="B9" s="98" t="s">
        <v>9</v>
      </c>
      <c r="C9" s="98"/>
      <c r="D9" s="98" t="s">
        <v>9</v>
      </c>
    </row>
    <row r="10" spans="1:4" ht="15.75" customHeight="1">
      <c r="A10" s="103" t="s">
        <v>985</v>
      </c>
      <c r="B10" s="98" t="s">
        <v>9</v>
      </c>
      <c r="C10" s="98" t="s">
        <v>9</v>
      </c>
      <c r="D10" s="98" t="s">
        <v>9</v>
      </c>
    </row>
    <row r="11" spans="1:4" ht="15.75" customHeight="1">
      <c r="A11" s="103" t="s">
        <v>986</v>
      </c>
      <c r="B11" s="98" t="s">
        <v>9</v>
      </c>
      <c r="C11" s="98"/>
      <c r="D11" s="98" t="s">
        <v>9</v>
      </c>
    </row>
    <row r="12" spans="1:4" ht="15.75" customHeight="1">
      <c r="A12" s="103" t="s">
        <v>987</v>
      </c>
      <c r="B12" s="98"/>
      <c r="C12" s="98" t="s">
        <v>9</v>
      </c>
      <c r="D12" s="98"/>
    </row>
    <row r="13" spans="1:4" ht="15.75" customHeight="1">
      <c r="A13" s="103" t="s">
        <v>988</v>
      </c>
      <c r="B13" s="98" t="s">
        <v>9</v>
      </c>
      <c r="C13" s="98"/>
      <c r="D13" s="98" t="s">
        <v>9</v>
      </c>
    </row>
    <row r="14" spans="1:4" ht="15.75" customHeight="1">
      <c r="A14" s="103" t="s">
        <v>989</v>
      </c>
      <c r="B14" s="98" t="s">
        <v>9</v>
      </c>
      <c r="C14" s="98"/>
      <c r="D14" s="98" t="s">
        <v>9</v>
      </c>
    </row>
    <row r="15" spans="1:4" ht="15.75" customHeight="1">
      <c r="A15" s="103" t="s">
        <v>990</v>
      </c>
      <c r="B15" s="98" t="s">
        <v>9</v>
      </c>
      <c r="C15" s="98" t="s">
        <v>9</v>
      </c>
      <c r="D15" s="98"/>
    </row>
    <row r="16" spans="1:4" ht="15.75" customHeight="1">
      <c r="A16" s="103" t="s">
        <v>991</v>
      </c>
      <c r="B16" s="98" t="s">
        <v>9</v>
      </c>
      <c r="C16" s="98" t="s">
        <v>9</v>
      </c>
      <c r="D16" s="98"/>
    </row>
    <row r="17" spans="1:4" ht="15.75" customHeight="1">
      <c r="A17" s="103" t="s">
        <v>992</v>
      </c>
      <c r="B17" s="98"/>
      <c r="C17" s="98" t="s">
        <v>9</v>
      </c>
      <c r="D17" s="98" t="s">
        <v>9</v>
      </c>
    </row>
    <row r="18" spans="1:4" ht="15.75" customHeight="1">
      <c r="A18" s="103" t="s">
        <v>993</v>
      </c>
      <c r="B18" s="98" t="s">
        <v>9</v>
      </c>
      <c r="C18" s="98" t="s">
        <v>9</v>
      </c>
      <c r="D18" s="98"/>
    </row>
    <row r="19" spans="1:4" ht="15.75" customHeight="1">
      <c r="A19" s="103" t="s">
        <v>994</v>
      </c>
      <c r="B19" s="98" t="s">
        <v>9</v>
      </c>
      <c r="C19" s="98" t="s">
        <v>9</v>
      </c>
      <c r="D19" s="98"/>
    </row>
    <row r="20" spans="1:4" ht="15.75" customHeight="1">
      <c r="A20" s="103" t="s">
        <v>995</v>
      </c>
      <c r="B20" s="98"/>
      <c r="C20" s="98"/>
      <c r="D20" s="98" t="s">
        <v>9</v>
      </c>
    </row>
    <row r="21" spans="1:4" ht="15.75" customHeight="1">
      <c r="A21" s="103" t="s">
        <v>996</v>
      </c>
      <c r="B21" s="98" t="s">
        <v>9</v>
      </c>
      <c r="C21" s="98" t="s">
        <v>9</v>
      </c>
      <c r="D21" s="98"/>
    </row>
    <row r="22" spans="1:4" ht="15.75" customHeight="1">
      <c r="A22" s="103" t="s">
        <v>997</v>
      </c>
      <c r="B22" s="98"/>
      <c r="C22" s="98"/>
      <c r="D22" s="98" t="s">
        <v>9</v>
      </c>
    </row>
    <row r="23" spans="1:4" ht="15.75" customHeight="1">
      <c r="A23" s="103" t="s">
        <v>998</v>
      </c>
      <c r="B23" s="98" t="s">
        <v>9</v>
      </c>
      <c r="C23" s="98" t="s">
        <v>9</v>
      </c>
      <c r="D23" s="98"/>
    </row>
    <row r="24" spans="1:4" ht="15.75" customHeight="1">
      <c r="A24" s="103" t="s">
        <v>999</v>
      </c>
      <c r="B24" s="98" t="s">
        <v>9</v>
      </c>
      <c r="C24" s="98" t="s">
        <v>9</v>
      </c>
      <c r="D24" s="98"/>
    </row>
    <row r="25" spans="1:4" ht="15.75" customHeight="1">
      <c r="A25" s="103" t="s">
        <v>1000</v>
      </c>
      <c r="B25" s="98" t="s">
        <v>9</v>
      </c>
      <c r="C25" s="98" t="s">
        <v>9</v>
      </c>
      <c r="D25" s="98"/>
    </row>
    <row r="26" spans="1:4" ht="15.75" customHeight="1">
      <c r="A26" s="103" t="s">
        <v>1001</v>
      </c>
      <c r="B26" s="98" t="s">
        <v>9</v>
      </c>
      <c r="C26" s="98"/>
      <c r="D26" s="98"/>
    </row>
    <row r="27" spans="1:4" ht="15.75" customHeight="1">
      <c r="A27" s="103" t="s">
        <v>1002</v>
      </c>
      <c r="B27" s="98" t="s">
        <v>9</v>
      </c>
      <c r="C27" s="98" t="s">
        <v>9</v>
      </c>
      <c r="D27" s="98"/>
    </row>
    <row r="28" spans="1:4" ht="15.75" customHeight="1">
      <c r="A28" s="103" t="s">
        <v>1003</v>
      </c>
      <c r="B28" s="98" t="s">
        <v>9</v>
      </c>
      <c r="C28" s="98" t="s">
        <v>9</v>
      </c>
      <c r="D28" s="98"/>
    </row>
    <row r="29" spans="1:4" ht="15.75" customHeight="1">
      <c r="A29" s="103" t="s">
        <v>1004</v>
      </c>
      <c r="B29" s="98"/>
      <c r="C29" s="98" t="s">
        <v>9</v>
      </c>
      <c r="D29" s="98" t="s">
        <v>9</v>
      </c>
    </row>
    <row r="30" spans="1:4" ht="15.75" customHeight="1">
      <c r="A30" s="103" t="s">
        <v>1005</v>
      </c>
      <c r="B30" s="98" t="s">
        <v>9</v>
      </c>
      <c r="C30" s="98"/>
      <c r="D30" s="98"/>
    </row>
    <row r="31" spans="1:4" ht="15.75" customHeight="1">
      <c r="A31" s="103" t="s">
        <v>1006</v>
      </c>
      <c r="B31" s="98" t="s">
        <v>9</v>
      </c>
      <c r="C31" s="98" t="s">
        <v>9</v>
      </c>
      <c r="D31" s="98"/>
    </row>
    <row r="32" spans="1:4" ht="15.75" customHeight="1">
      <c r="A32" s="103" t="s">
        <v>1007</v>
      </c>
      <c r="B32" s="98" t="s">
        <v>9</v>
      </c>
      <c r="C32" s="98"/>
      <c r="D32" s="98"/>
    </row>
    <row r="33" spans="1:4" ht="15.75" customHeight="1">
      <c r="A33" s="103" t="s">
        <v>1008</v>
      </c>
      <c r="B33" s="98" t="s">
        <v>9</v>
      </c>
      <c r="C33" s="98"/>
      <c r="D33" s="98" t="s">
        <v>9</v>
      </c>
    </row>
    <row r="34" spans="1:4" ht="15.75" customHeight="1">
      <c r="A34" s="103" t="s">
        <v>1009</v>
      </c>
      <c r="B34" s="98" t="s">
        <v>9</v>
      </c>
      <c r="C34" s="98"/>
      <c r="D34" s="98" t="s">
        <v>9</v>
      </c>
    </row>
    <row r="35" spans="1:4" ht="15.75" customHeight="1">
      <c r="A35" s="103" t="s">
        <v>1010</v>
      </c>
      <c r="B35" s="98" t="s">
        <v>9</v>
      </c>
      <c r="C35" s="98"/>
      <c r="D35" s="98"/>
    </row>
    <row r="36" spans="1:4" ht="15.75" customHeight="1">
      <c r="A36" s="103" t="s">
        <v>1011</v>
      </c>
      <c r="B36" s="98"/>
      <c r="C36" s="98"/>
      <c r="D36" s="98"/>
    </row>
    <row r="37" spans="1:4" ht="15.75" customHeight="1">
      <c r="A37" s="103" t="s">
        <v>1012</v>
      </c>
      <c r="B37" s="98"/>
      <c r="C37" s="98"/>
      <c r="D37" s="98" t="s">
        <v>9</v>
      </c>
    </row>
    <row r="38" spans="1:4" ht="15.75" customHeight="1">
      <c r="A38" s="103" t="s">
        <v>1013</v>
      </c>
      <c r="B38" s="98"/>
      <c r="C38" s="98" t="s">
        <v>9</v>
      </c>
      <c r="D38" s="98"/>
    </row>
    <row r="39" spans="1:4" ht="15.75" customHeight="1">
      <c r="A39" s="103" t="s">
        <v>1014</v>
      </c>
      <c r="B39" s="98"/>
      <c r="C39" s="98" t="s">
        <v>9</v>
      </c>
      <c r="D39" s="98"/>
    </row>
    <row r="40" spans="1:4" ht="15.75" customHeight="1">
      <c r="A40" s="103" t="s">
        <v>1015</v>
      </c>
      <c r="B40" s="98"/>
      <c r="C40" s="98" t="s">
        <v>9</v>
      </c>
      <c r="D40" s="98"/>
    </row>
    <row r="41" spans="1:4" ht="15.75" customHeight="1">
      <c r="A41" s="103" t="s">
        <v>1016</v>
      </c>
      <c r="B41" s="98"/>
      <c r="C41" s="98"/>
      <c r="D41" s="98"/>
    </row>
    <row r="42" spans="1:4" ht="15.75" customHeight="1">
      <c r="A42" s="103" t="s">
        <v>1017</v>
      </c>
      <c r="B42" s="98"/>
      <c r="C42" s="98"/>
      <c r="D42" s="98"/>
    </row>
    <row r="43" spans="1:4" ht="15.75" customHeight="1">
      <c r="A43" s="103" t="s">
        <v>1018</v>
      </c>
      <c r="B43" s="98" t="s">
        <v>9</v>
      </c>
      <c r="C43" s="98" t="s">
        <v>9</v>
      </c>
      <c r="D43" s="98" t="s">
        <v>9</v>
      </c>
    </row>
    <row r="44" spans="1:4" ht="15.75" customHeight="1">
      <c r="A44" s="103" t="s">
        <v>1019</v>
      </c>
      <c r="B44" s="98"/>
      <c r="C44" s="98"/>
      <c r="D44" s="98"/>
    </row>
    <row r="45" spans="1:4" ht="15.75" customHeight="1">
      <c r="A45" s="103" t="s">
        <v>1020</v>
      </c>
      <c r="B45" s="98"/>
      <c r="C45" s="98"/>
      <c r="D45" s="98"/>
    </row>
    <row r="46" spans="1:4" ht="15.75" customHeight="1">
      <c r="A46" s="103" t="s">
        <v>1021</v>
      </c>
      <c r="B46" s="98"/>
      <c r="C46" s="98"/>
      <c r="D46" s="98"/>
    </row>
    <row r="47" spans="1:4" ht="15.75" customHeight="1">
      <c r="A47" s="103" t="s">
        <v>1022</v>
      </c>
      <c r="B47" s="98" t="s">
        <v>9</v>
      </c>
      <c r="C47" s="98"/>
      <c r="D47" s="98"/>
    </row>
    <row r="48" spans="1:4" ht="15.75" customHeight="1">
      <c r="A48" s="103" t="s">
        <v>1023</v>
      </c>
      <c r="B48" s="98" t="s">
        <v>9</v>
      </c>
      <c r="C48" s="98"/>
      <c r="D48" s="98"/>
    </row>
    <row r="49" spans="1:4" ht="15.75" customHeight="1">
      <c r="A49" s="103" t="s">
        <v>1024</v>
      </c>
      <c r="B49" s="98"/>
      <c r="C49" s="98"/>
      <c r="D49" s="98" t="s">
        <v>9</v>
      </c>
    </row>
    <row r="50" spans="1:4" ht="15.75" customHeight="1">
      <c r="A50" s="103" t="s">
        <v>1025</v>
      </c>
      <c r="B50" s="98"/>
      <c r="C50" s="98"/>
      <c r="D50" s="98"/>
    </row>
    <row r="51" spans="1:4" ht="15.75" customHeight="1">
      <c r="A51" s="103" t="s">
        <v>1026</v>
      </c>
      <c r="B51" s="98" t="s">
        <v>9</v>
      </c>
      <c r="C51" s="98"/>
      <c r="D51" s="98"/>
    </row>
    <row r="52" spans="1:4" ht="15.75" customHeight="1">
      <c r="A52" s="103" t="s">
        <v>1027</v>
      </c>
      <c r="B52" s="98"/>
      <c r="C52" s="98" t="s">
        <v>9</v>
      </c>
      <c r="D52" s="98"/>
    </row>
    <row r="53" spans="1:4" ht="15.75" customHeight="1">
      <c r="A53" s="103" t="s">
        <v>1028</v>
      </c>
      <c r="B53" s="98" t="s">
        <v>9</v>
      </c>
      <c r="C53" s="98"/>
      <c r="D53" s="98"/>
    </row>
    <row r="54" spans="1:4" ht="15.75" customHeight="1">
      <c r="A54" s="103" t="s">
        <v>1029</v>
      </c>
      <c r="B54" s="98" t="s">
        <v>9</v>
      </c>
      <c r="C54" s="98"/>
      <c r="D54" s="98"/>
    </row>
    <row r="55" spans="1:4" ht="15.75" customHeight="1">
      <c r="A55" s="103" t="s">
        <v>1030</v>
      </c>
      <c r="B55" s="98" t="s">
        <v>9</v>
      </c>
      <c r="C55" s="98"/>
      <c r="D55" s="98"/>
    </row>
    <row r="56" spans="1:4" ht="15.75" customHeight="1">
      <c r="A56" s="103" t="s">
        <v>1031</v>
      </c>
      <c r="B56" s="98" t="s">
        <v>9</v>
      </c>
      <c r="C56" s="98"/>
      <c r="D56" s="98"/>
    </row>
    <row r="57" spans="1:4" ht="15.75" customHeight="1">
      <c r="A57" s="103" t="s">
        <v>1032</v>
      </c>
      <c r="B57" s="98" t="s">
        <v>9</v>
      </c>
      <c r="C57" s="98"/>
      <c r="D57" s="98"/>
    </row>
    <row r="58" spans="1:4" ht="15.75" customHeight="1">
      <c r="A58" s="103" t="s">
        <v>1033</v>
      </c>
      <c r="B58" s="98" t="s">
        <v>9</v>
      </c>
      <c r="C58" s="98"/>
      <c r="D58" s="98"/>
    </row>
    <row r="59" spans="1:4" ht="15.75" customHeight="1">
      <c r="A59" s="103" t="s">
        <v>1034</v>
      </c>
      <c r="B59" s="98" t="s">
        <v>9</v>
      </c>
      <c r="C59" s="98"/>
      <c r="D59" s="98"/>
    </row>
    <row r="60" spans="1:4" ht="15.75" customHeight="1">
      <c r="A60" s="103" t="s">
        <v>1035</v>
      </c>
      <c r="B60" s="98" t="s">
        <v>9</v>
      </c>
      <c r="C60" s="98"/>
      <c r="D60" s="98"/>
    </row>
    <row r="61" spans="1:4" ht="15.75" customHeight="1">
      <c r="A61" s="103" t="s">
        <v>1036</v>
      </c>
      <c r="B61" s="98"/>
      <c r="C61" s="98"/>
      <c r="D61" s="98"/>
    </row>
    <row r="62" spans="1:4" ht="15.75" customHeight="1">
      <c r="A62" s="103" t="s">
        <v>1037</v>
      </c>
      <c r="B62" s="98"/>
      <c r="C62" s="98"/>
      <c r="D62" s="98"/>
    </row>
    <row r="63" spans="1:4" ht="15.75" customHeight="1">
      <c r="A63" s="103" t="s">
        <v>1038</v>
      </c>
      <c r="B63" s="98"/>
      <c r="C63" s="98"/>
      <c r="D63" s="98"/>
    </row>
    <row r="64" spans="1:4" ht="15.75" customHeight="1">
      <c r="A64" s="103" t="s">
        <v>1039</v>
      </c>
      <c r="B64" s="98"/>
      <c r="C64" s="98"/>
      <c r="D64" s="98"/>
    </row>
    <row r="65" spans="1:4" ht="15.75" customHeight="1">
      <c r="A65" s="103" t="s">
        <v>1040</v>
      </c>
      <c r="B65" s="98"/>
      <c r="C65" s="98"/>
      <c r="D65" s="98"/>
    </row>
    <row r="66" spans="1:4" ht="15.75" customHeight="1">
      <c r="A66" s="103" t="s">
        <v>1041</v>
      </c>
      <c r="B66" s="98"/>
      <c r="C66" s="98"/>
      <c r="D66" s="98"/>
    </row>
    <row r="67" spans="1:4" ht="15.75" customHeight="1">
      <c r="A67" s="103" t="s">
        <v>1042</v>
      </c>
      <c r="B67" s="98"/>
      <c r="C67" s="98"/>
      <c r="D67" s="98"/>
    </row>
    <row r="68" spans="1:4" ht="15.75" customHeight="1">
      <c r="A68" s="103" t="s">
        <v>1043</v>
      </c>
      <c r="B68" s="98"/>
      <c r="C68" s="98"/>
      <c r="D68" s="98"/>
    </row>
    <row r="69" spans="1:4" ht="15.75" customHeight="1">
      <c r="A69" s="103" t="s">
        <v>1044</v>
      </c>
      <c r="B69" s="98"/>
      <c r="C69" s="98"/>
      <c r="D69" s="98" t="s">
        <v>9</v>
      </c>
    </row>
    <row r="70" spans="1:4" ht="15.75" customHeight="1">
      <c r="A70" s="103" t="s">
        <v>1045</v>
      </c>
      <c r="B70" s="98" t="s">
        <v>9</v>
      </c>
      <c r="C70" s="98" t="s">
        <v>9</v>
      </c>
      <c r="D70" s="98"/>
    </row>
    <row r="71" spans="1:4" ht="15.75" customHeight="1">
      <c r="A71" s="103" t="s">
        <v>1046</v>
      </c>
      <c r="B71" s="98" t="s">
        <v>9</v>
      </c>
      <c r="C71" s="98" t="s">
        <v>9</v>
      </c>
      <c r="D71" s="98"/>
    </row>
    <row r="72" spans="1:4" ht="15.75" customHeight="1">
      <c r="A72" s="103" t="s">
        <v>1047</v>
      </c>
      <c r="B72" s="98"/>
      <c r="C72" s="98"/>
      <c r="D72" s="98" t="s">
        <v>9</v>
      </c>
    </row>
    <row r="73" spans="1:4" ht="15.75" customHeight="1">
      <c r="A73" s="103" t="s">
        <v>1048</v>
      </c>
      <c r="B73" s="98"/>
      <c r="C73" s="98"/>
      <c r="D73" s="98" t="s">
        <v>9</v>
      </c>
    </row>
    <row r="74" spans="1:4" ht="15.75" customHeight="1">
      <c r="A74" s="103" t="s">
        <v>1049</v>
      </c>
      <c r="B74" s="98"/>
      <c r="C74" s="98"/>
      <c r="D74" s="98" t="s">
        <v>9</v>
      </c>
    </row>
    <row r="75" spans="1:4" ht="15.75" customHeight="1">
      <c r="A75" s="103" t="s">
        <v>1050</v>
      </c>
      <c r="B75" s="98"/>
      <c r="C75" s="98"/>
      <c r="D75" s="98"/>
    </row>
    <row r="76" spans="1:4" ht="15.75" customHeight="1">
      <c r="A76" s="103" t="s">
        <v>1051</v>
      </c>
      <c r="B76" s="98"/>
      <c r="C76" s="98"/>
      <c r="D76" s="98"/>
    </row>
    <row r="77" spans="1:4" ht="15.75" customHeight="1">
      <c r="A77" s="103" t="s">
        <v>1052</v>
      </c>
      <c r="B77" s="98"/>
      <c r="C77" s="98"/>
      <c r="D77" s="98"/>
    </row>
    <row r="78" spans="1:4" ht="15.75" customHeight="1">
      <c r="A78" s="103" t="s">
        <v>1053</v>
      </c>
      <c r="B78" s="98" t="s">
        <v>9</v>
      </c>
      <c r="C78" s="98" t="s">
        <v>9</v>
      </c>
      <c r="D78" s="98"/>
    </row>
    <row r="79" spans="1:4" ht="15.75" customHeight="1">
      <c r="A79" s="103" t="s">
        <v>1054</v>
      </c>
      <c r="B79" s="98"/>
      <c r="C79" s="98"/>
      <c r="D79" s="98"/>
    </row>
    <row r="80" spans="1:4" ht="15.75" customHeight="1">
      <c r="A80" s="103" t="s">
        <v>1055</v>
      </c>
      <c r="B80" s="98"/>
      <c r="C80" s="98"/>
      <c r="D80" s="98"/>
    </row>
    <row r="81" spans="1:4" ht="15.75" customHeight="1">
      <c r="A81" s="103" t="s">
        <v>1056</v>
      </c>
      <c r="B81" s="98" t="s">
        <v>9</v>
      </c>
      <c r="C81" s="98"/>
      <c r="D81" s="98"/>
    </row>
    <row r="82" spans="1:4" ht="15.75" customHeight="1">
      <c r="A82" s="103" t="s">
        <v>1057</v>
      </c>
      <c r="B82" s="98"/>
      <c r="C82" s="98" t="s">
        <v>9</v>
      </c>
      <c r="D82" s="98" t="s">
        <v>9</v>
      </c>
    </row>
    <row r="83" spans="1:4" ht="15.75" customHeight="1">
      <c r="A83" s="103" t="s">
        <v>1058</v>
      </c>
      <c r="B83" s="98" t="s">
        <v>9</v>
      </c>
      <c r="C83" s="98" t="s">
        <v>9</v>
      </c>
      <c r="D83" s="98"/>
    </row>
    <row r="84" spans="1:4" ht="15.75" customHeight="1">
      <c r="A84" s="103" t="s">
        <v>1059</v>
      </c>
      <c r="B84" s="98" t="s">
        <v>9</v>
      </c>
      <c r="C84" s="98" t="s">
        <v>9</v>
      </c>
      <c r="D84" s="98"/>
    </row>
    <row r="85" spans="1:4" ht="15.75" customHeight="1">
      <c r="A85" s="103" t="s">
        <v>1060</v>
      </c>
      <c r="B85" s="98"/>
      <c r="C85" s="98" t="s">
        <v>9</v>
      </c>
      <c r="D85" s="98" t="s">
        <v>9</v>
      </c>
    </row>
    <row r="86" spans="1:4" ht="15.75" customHeight="1">
      <c r="A86" s="103" t="s">
        <v>1061</v>
      </c>
      <c r="B86" s="98"/>
      <c r="C86" s="98" t="s">
        <v>9</v>
      </c>
      <c r="D86" s="98" t="s">
        <v>9</v>
      </c>
    </row>
    <row r="87" spans="1:4" ht="15.75" customHeight="1">
      <c r="A87" s="103" t="s">
        <v>1062</v>
      </c>
      <c r="B87" s="98"/>
      <c r="C87" s="98" t="s">
        <v>9</v>
      </c>
      <c r="D87" s="98" t="s">
        <v>9</v>
      </c>
    </row>
    <row r="88" spans="1:4" ht="15.75" customHeight="1">
      <c r="A88" s="103" t="s">
        <v>1063</v>
      </c>
      <c r="B88" s="98"/>
      <c r="C88" s="98" t="s">
        <v>9</v>
      </c>
      <c r="D88" s="98" t="s">
        <v>9</v>
      </c>
    </row>
    <row r="89" spans="1:4" ht="15.75" customHeight="1">
      <c r="A89" s="103" t="s">
        <v>1064</v>
      </c>
      <c r="B89" s="98"/>
      <c r="C89" s="98" t="s">
        <v>9</v>
      </c>
      <c r="D89" s="98"/>
    </row>
    <row r="90" spans="1:4" ht="15.75" customHeight="1">
      <c r="A90" s="103" t="s">
        <v>1065</v>
      </c>
      <c r="B90" s="98"/>
      <c r="C90" s="98"/>
      <c r="D90" s="98"/>
    </row>
    <row r="91" spans="1:4" ht="15.75" customHeight="1">
      <c r="A91" s="103" t="s">
        <v>1066</v>
      </c>
      <c r="B91" s="98"/>
      <c r="C91" s="98"/>
      <c r="D91" s="98"/>
    </row>
    <row r="92" spans="1:4" ht="15.75" customHeight="1">
      <c r="A92" s="103" t="s">
        <v>1067</v>
      </c>
      <c r="B92" s="98"/>
      <c r="C92" s="98"/>
      <c r="D92" s="98"/>
    </row>
    <row r="93" spans="1:4" ht="15.75" customHeight="1">
      <c r="A93" s="103" t="s">
        <v>1068</v>
      </c>
      <c r="B93" s="98"/>
      <c r="C93" s="98"/>
      <c r="D93" s="98"/>
    </row>
    <row r="94" spans="1:4" ht="15.75" customHeight="1">
      <c r="A94" s="103" t="s">
        <v>1069</v>
      </c>
      <c r="B94" s="98"/>
      <c r="C94" s="98" t="s">
        <v>9</v>
      </c>
      <c r="D94" s="98"/>
    </row>
    <row r="95" spans="1:4" ht="15.75" customHeight="1">
      <c r="A95" s="103" t="s">
        <v>1070</v>
      </c>
      <c r="B95" s="98"/>
      <c r="C95" s="98"/>
      <c r="D95" s="98"/>
    </row>
    <row r="96" spans="1:4" ht="15.75" customHeight="1">
      <c r="A96" s="103" t="s">
        <v>1071</v>
      </c>
      <c r="B96" s="98"/>
      <c r="C96" s="98"/>
      <c r="D96" s="98"/>
    </row>
    <row r="97" spans="1:4" ht="15.75" customHeight="1">
      <c r="A97" s="103" t="s">
        <v>1072</v>
      </c>
      <c r="B97" s="98"/>
      <c r="C97" s="98"/>
      <c r="D97" s="98"/>
    </row>
    <row r="98" spans="1:4" ht="15.75" customHeight="1">
      <c r="A98" s="103" t="s">
        <v>1073</v>
      </c>
      <c r="B98" s="98"/>
      <c r="C98" s="98"/>
      <c r="D98" s="98"/>
    </row>
    <row r="99" spans="1:4" ht="15.75" customHeight="1">
      <c r="A99" s="103" t="s">
        <v>1074</v>
      </c>
      <c r="B99" s="98"/>
      <c r="C99" s="98"/>
      <c r="D99" s="98"/>
    </row>
    <row r="100" spans="1:4" ht="15.75" customHeight="1">
      <c r="A100" s="103" t="s">
        <v>1075</v>
      </c>
      <c r="B100" s="98" t="s">
        <v>9</v>
      </c>
      <c r="C100" s="98"/>
      <c r="D100" s="98" t="s">
        <v>9</v>
      </c>
    </row>
    <row r="101" spans="1:4" ht="15.75" customHeight="1">
      <c r="A101" s="103" t="s">
        <v>1076</v>
      </c>
      <c r="B101" s="98"/>
      <c r="C101" s="98"/>
      <c r="D101" s="98"/>
    </row>
    <row r="102" spans="1:4" ht="15.75" customHeight="1">
      <c r="A102" s="103" t="s">
        <v>1077</v>
      </c>
      <c r="B102" s="98"/>
      <c r="C102" s="98"/>
      <c r="D102" s="98"/>
    </row>
    <row r="103" spans="1:4" ht="15.75" customHeight="1">
      <c r="A103" s="103" t="s">
        <v>1078</v>
      </c>
      <c r="B103" s="98" t="s">
        <v>9</v>
      </c>
      <c r="C103" s="98"/>
      <c r="D103" s="98"/>
    </row>
    <row r="104" spans="1:4" ht="15.75" customHeight="1">
      <c r="A104" s="103" t="s">
        <v>1079</v>
      </c>
      <c r="B104" s="98"/>
      <c r="C104" s="98"/>
      <c r="D104" s="98"/>
    </row>
    <row r="105" spans="1:4" ht="15.75" customHeight="1">
      <c r="A105" s="103" t="s">
        <v>1080</v>
      </c>
      <c r="B105" s="98"/>
      <c r="C105" s="98"/>
      <c r="D105" s="98"/>
    </row>
    <row r="106" spans="1:4" ht="15.75" customHeight="1">
      <c r="A106" s="103" t="s">
        <v>1081</v>
      </c>
      <c r="B106" s="98"/>
      <c r="C106" s="98"/>
      <c r="D106" s="98"/>
    </row>
    <row r="107" spans="1:4" ht="15.75" customHeight="1">
      <c r="A107" s="103" t="s">
        <v>1082</v>
      </c>
      <c r="B107" s="98"/>
      <c r="C107" s="98"/>
      <c r="D107" s="98"/>
    </row>
    <row r="108" spans="1:4" ht="15.75" customHeight="1">
      <c r="A108" s="103" t="s">
        <v>1083</v>
      </c>
      <c r="B108" s="98"/>
      <c r="C108" s="98"/>
      <c r="D108" s="98"/>
    </row>
    <row r="109" spans="1:4" ht="15.75" customHeight="1">
      <c r="A109" s="103" t="s">
        <v>1084</v>
      </c>
      <c r="B109" s="98"/>
      <c r="C109" s="98"/>
      <c r="D109" s="98"/>
    </row>
    <row r="110" spans="1:4" ht="15.75" customHeight="1">
      <c r="A110" s="103" t="s">
        <v>1085</v>
      </c>
      <c r="B110" s="98" t="s">
        <v>9</v>
      </c>
      <c r="C110" s="98"/>
      <c r="D110" s="98"/>
    </row>
    <row r="111" spans="1:4" ht="15.75" customHeight="1">
      <c r="A111" s="103" t="s">
        <v>1086</v>
      </c>
      <c r="B111" s="98"/>
      <c r="C111" s="98"/>
      <c r="D111" s="98"/>
    </row>
    <row r="112" spans="1:4" ht="15.75" customHeight="1">
      <c r="A112" s="103" t="s">
        <v>1087</v>
      </c>
      <c r="B112" s="98"/>
      <c r="C112" s="98"/>
      <c r="D112" s="98"/>
    </row>
    <row r="113" spans="1:4" ht="15.75" customHeight="1">
      <c r="A113" s="103" t="s">
        <v>1088</v>
      </c>
      <c r="B113" s="98"/>
      <c r="C113" s="98"/>
      <c r="D113" s="98"/>
    </row>
    <row r="114" spans="1:4" ht="15.75" customHeight="1">
      <c r="A114" s="103" t="s">
        <v>1089</v>
      </c>
      <c r="B114" s="98"/>
      <c r="C114" s="98"/>
      <c r="D114" s="98"/>
    </row>
    <row r="115" spans="1:4" ht="15.75" customHeight="1">
      <c r="A115" s="103" t="s">
        <v>1090</v>
      </c>
      <c r="B115" s="98"/>
      <c r="C115" s="98"/>
      <c r="D115" s="98"/>
    </row>
    <row r="116" spans="1:4" ht="15.75" customHeight="1">
      <c r="A116" s="103" t="s">
        <v>1091</v>
      </c>
      <c r="B116" s="98"/>
      <c r="C116" s="98"/>
      <c r="D116" s="98"/>
    </row>
    <row r="117" spans="1:4" ht="15.75" customHeight="1">
      <c r="A117" s="103" t="s">
        <v>1092</v>
      </c>
      <c r="B117" s="98"/>
      <c r="C117" s="98"/>
      <c r="D117" s="98"/>
    </row>
    <row r="118" spans="1:4" ht="15.75" customHeight="1">
      <c r="A118" s="103" t="s">
        <v>1093</v>
      </c>
      <c r="B118" s="98"/>
      <c r="C118" s="98"/>
      <c r="D118" s="98"/>
    </row>
    <row r="119" spans="1:4" ht="15.75" customHeight="1">
      <c r="A119" s="103" t="s">
        <v>1094</v>
      </c>
      <c r="B119" s="98"/>
      <c r="C119" s="98"/>
      <c r="D119" s="98"/>
    </row>
    <row r="120" spans="1:4" ht="15.75" customHeight="1">
      <c r="A120" s="103" t="s">
        <v>1095</v>
      </c>
      <c r="B120" s="98"/>
      <c r="C120" s="98"/>
      <c r="D120" s="98"/>
    </row>
    <row r="121" spans="1:4" ht="15.75" customHeight="1">
      <c r="A121" s="103" t="s">
        <v>1096</v>
      </c>
      <c r="B121" s="98"/>
      <c r="C121" s="98"/>
      <c r="D121" s="98"/>
    </row>
    <row r="122" spans="1:4" ht="15.75" customHeight="1">
      <c r="A122" s="103" t="s">
        <v>1097</v>
      </c>
      <c r="B122" s="98"/>
      <c r="C122" s="98"/>
      <c r="D122" s="98"/>
    </row>
    <row r="123" spans="1:4" ht="15.75" customHeight="1">
      <c r="A123" s="103" t="s">
        <v>1098</v>
      </c>
      <c r="B123" s="98"/>
      <c r="C123" s="98"/>
      <c r="D123" s="98"/>
    </row>
    <row r="124" spans="1:4" ht="15.75" customHeight="1">
      <c r="A124" s="103" t="s">
        <v>1099</v>
      </c>
      <c r="B124" s="98"/>
      <c r="C124" s="98"/>
      <c r="D124" s="98"/>
    </row>
    <row r="125" spans="1:4" ht="15.75" customHeight="1">
      <c r="A125" s="103" t="s">
        <v>1100</v>
      </c>
      <c r="B125" s="98"/>
      <c r="C125" s="98"/>
      <c r="D125" s="98"/>
    </row>
    <row r="126" spans="1:4" ht="15.75" customHeight="1">
      <c r="A126" s="103" t="s">
        <v>1101</v>
      </c>
      <c r="B126" s="98"/>
      <c r="C126" s="98"/>
      <c r="D126" s="98"/>
    </row>
    <row r="127" spans="1:4" ht="15.75" customHeight="1">
      <c r="A127" s="103" t="s">
        <v>1102</v>
      </c>
      <c r="B127" s="98"/>
      <c r="C127" s="98"/>
      <c r="D127" s="98"/>
    </row>
    <row r="128" spans="1:4" ht="15.75" customHeight="1">
      <c r="A128" s="103" t="s">
        <v>1103</v>
      </c>
      <c r="B128" s="98"/>
      <c r="C128" s="98"/>
      <c r="D128" s="98"/>
    </row>
    <row r="129" spans="1:4" ht="15.75" customHeight="1">
      <c r="A129" s="103" t="s">
        <v>1104</v>
      </c>
      <c r="B129" s="98"/>
      <c r="C129" s="98"/>
      <c r="D129" s="98"/>
    </row>
    <row r="130" spans="1:4" ht="15.75" customHeight="1">
      <c r="A130" s="103" t="s">
        <v>1105</v>
      </c>
      <c r="B130" s="98"/>
      <c r="C130" s="98"/>
      <c r="D130" s="98"/>
    </row>
    <row r="131" spans="1:4" ht="15.75" customHeight="1">
      <c r="A131" s="103" t="s">
        <v>1106</v>
      </c>
      <c r="B131" s="98"/>
      <c r="C131" s="98"/>
      <c r="D131" s="98"/>
    </row>
    <row r="132" spans="1:4" ht="15.75" customHeight="1">
      <c r="A132" s="103" t="s">
        <v>1107</v>
      </c>
      <c r="B132" s="98"/>
      <c r="C132" s="98"/>
      <c r="D132" s="98"/>
    </row>
    <row r="133" spans="1:4" ht="15.75" customHeight="1">
      <c r="A133" s="103" t="s">
        <v>1108</v>
      </c>
      <c r="B133" s="98"/>
      <c r="C133" s="98"/>
      <c r="D133" s="98" t="s">
        <v>9</v>
      </c>
    </row>
    <row r="134" spans="1:4" ht="15.75" customHeight="1">
      <c r="A134" s="103" t="s">
        <v>1109</v>
      </c>
      <c r="B134" s="98"/>
      <c r="C134" s="98"/>
      <c r="D134" s="98"/>
    </row>
    <row r="135" spans="1:4" ht="15.75" customHeight="1">
      <c r="A135" s="103" t="s">
        <v>1110</v>
      </c>
      <c r="B135" s="98" t="s">
        <v>9</v>
      </c>
      <c r="C135" s="98"/>
      <c r="D135" s="98"/>
    </row>
    <row r="136" spans="1:4" ht="15.75" customHeight="1">
      <c r="A136" s="103" t="s">
        <v>1111</v>
      </c>
      <c r="B136" s="98"/>
      <c r="C136" s="98"/>
      <c r="D136" s="98" t="s">
        <v>9</v>
      </c>
    </row>
    <row r="137" spans="1:4" ht="15.75" customHeight="1">
      <c r="A137" s="103" t="s">
        <v>1112</v>
      </c>
      <c r="B137" s="98"/>
      <c r="C137" s="98" t="s">
        <v>9</v>
      </c>
      <c r="D137" s="98" t="s">
        <v>9</v>
      </c>
    </row>
    <row r="138" spans="1:4" ht="15.75" customHeight="1">
      <c r="A138" s="103" t="s">
        <v>1113</v>
      </c>
      <c r="B138" s="98" t="s">
        <v>9</v>
      </c>
      <c r="C138" s="98"/>
      <c r="D138" s="98"/>
    </row>
    <row r="139" spans="1:4" ht="15.75" customHeight="1">
      <c r="A139" s="103" t="s">
        <v>1114</v>
      </c>
      <c r="B139" s="98"/>
      <c r="C139" s="98"/>
      <c r="D139" s="98" t="s">
        <v>9</v>
      </c>
    </row>
    <row r="140" spans="1:4" ht="15.75" customHeight="1">
      <c r="A140" s="103" t="s">
        <v>1115</v>
      </c>
      <c r="B140" s="98" t="s">
        <v>9</v>
      </c>
      <c r="C140" s="98" t="s">
        <v>9</v>
      </c>
      <c r="D140" s="98" t="s">
        <v>9</v>
      </c>
    </row>
    <row r="141" spans="1:4" ht="15.75" customHeight="1">
      <c r="A141" s="103" t="s">
        <v>1116</v>
      </c>
      <c r="B141" s="98" t="s">
        <v>9</v>
      </c>
      <c r="C141" s="98" t="s">
        <v>9</v>
      </c>
      <c r="D141" s="98" t="s">
        <v>9</v>
      </c>
    </row>
    <row r="142" spans="1:4" ht="15.75" customHeight="1">
      <c r="A142" s="103" t="s">
        <v>1117</v>
      </c>
      <c r="B142" s="98" t="s">
        <v>9</v>
      </c>
      <c r="C142" s="98" t="s">
        <v>9</v>
      </c>
      <c r="D142" s="98"/>
    </row>
    <row r="143" spans="1:4" ht="15.75" customHeight="1">
      <c r="A143" s="103" t="s">
        <v>1118</v>
      </c>
      <c r="B143" s="98" t="s">
        <v>9</v>
      </c>
      <c r="C143" s="98" t="s">
        <v>9</v>
      </c>
      <c r="D143" s="98"/>
    </row>
    <row r="144" spans="1:4" ht="15.75" customHeight="1">
      <c r="A144" s="103" t="s">
        <v>1119</v>
      </c>
      <c r="B144" s="98" t="s">
        <v>9</v>
      </c>
      <c r="C144" s="98" t="s">
        <v>9</v>
      </c>
      <c r="D144" s="98"/>
    </row>
    <row r="145" spans="1:4" ht="15.75" customHeight="1">
      <c r="A145" s="103" t="s">
        <v>1120</v>
      </c>
      <c r="B145" s="98" t="s">
        <v>9</v>
      </c>
      <c r="C145" s="98" t="s">
        <v>9</v>
      </c>
      <c r="D145" s="98"/>
    </row>
    <row r="146" spans="1:4" ht="15.75" customHeight="1">
      <c r="A146" s="103" t="s">
        <v>1121</v>
      </c>
      <c r="B146" s="98" t="s">
        <v>9</v>
      </c>
      <c r="C146" s="98" t="s">
        <v>9</v>
      </c>
      <c r="D146" s="98"/>
    </row>
    <row r="147" spans="1:4" ht="15.75" customHeight="1">
      <c r="A147" s="103" t="s">
        <v>1122</v>
      </c>
      <c r="B147" s="98" t="s">
        <v>9</v>
      </c>
      <c r="C147" s="98" t="s">
        <v>9</v>
      </c>
      <c r="D147" s="98"/>
    </row>
    <row r="148" spans="1:4" ht="15.75" customHeight="1">
      <c r="A148" s="103" t="s">
        <v>1123</v>
      </c>
      <c r="B148" s="98" t="s">
        <v>9</v>
      </c>
      <c r="C148" s="98" t="s">
        <v>9</v>
      </c>
      <c r="D148" s="98"/>
    </row>
    <row r="149" spans="1:4" ht="15.75" customHeight="1">
      <c r="A149" s="103" t="s">
        <v>1124</v>
      </c>
      <c r="B149" s="98" t="s">
        <v>9</v>
      </c>
      <c r="C149" s="98" t="s">
        <v>9</v>
      </c>
      <c r="D149" s="98"/>
    </row>
    <row r="150" spans="1:4" ht="15.75" customHeight="1">
      <c r="A150" s="103" t="s">
        <v>1125</v>
      </c>
      <c r="B150" s="98" t="s">
        <v>9</v>
      </c>
      <c r="C150" s="98"/>
      <c r="D150" s="98"/>
    </row>
    <row r="151" spans="1:4" ht="15.75" customHeight="1">
      <c r="A151" s="103" t="s">
        <v>1126</v>
      </c>
      <c r="B151" s="98" t="s">
        <v>9</v>
      </c>
      <c r="C151" s="98"/>
      <c r="D151" s="98"/>
    </row>
    <row r="152" spans="1:4" ht="15.75" customHeight="1">
      <c r="A152" s="103" t="s">
        <v>1127</v>
      </c>
      <c r="B152" s="98" t="s">
        <v>9</v>
      </c>
      <c r="C152" s="98"/>
      <c r="D152" s="98"/>
    </row>
    <row r="153" spans="1:4" ht="15.75" customHeight="1">
      <c r="A153" s="103" t="s">
        <v>1128</v>
      </c>
      <c r="B153" s="98" t="s">
        <v>9</v>
      </c>
      <c r="C153" s="98"/>
      <c r="D153" s="98"/>
    </row>
    <row r="154" spans="1:4" ht="15.75" customHeight="1">
      <c r="A154" s="103" t="s">
        <v>1129</v>
      </c>
      <c r="B154" s="98"/>
      <c r="C154" s="98"/>
      <c r="D154" s="98"/>
    </row>
    <row r="155" spans="1:4" ht="15.75" customHeight="1">
      <c r="A155" s="103" t="s">
        <v>1130</v>
      </c>
      <c r="B155" s="98" t="s">
        <v>9</v>
      </c>
      <c r="C155" s="98"/>
      <c r="D155" s="98"/>
    </row>
    <row r="156" spans="1:4" ht="15.75" customHeight="1">
      <c r="A156" s="103" t="s">
        <v>1131</v>
      </c>
      <c r="B156" s="98" t="s">
        <v>9</v>
      </c>
      <c r="C156" s="98"/>
      <c r="D156" s="98"/>
    </row>
    <row r="157" spans="1:4" ht="15.75" customHeight="1">
      <c r="A157" s="103" t="s">
        <v>1132</v>
      </c>
      <c r="B157" s="98"/>
      <c r="C157" s="98"/>
      <c r="D157" s="98"/>
    </row>
    <row r="158" spans="1:4" ht="15.75" customHeight="1">
      <c r="A158" s="103" t="s">
        <v>1133</v>
      </c>
      <c r="B158" s="98" t="s">
        <v>9</v>
      </c>
      <c r="C158" s="98" t="s">
        <v>9</v>
      </c>
      <c r="D158" s="98"/>
    </row>
    <row r="159" spans="1:4" ht="15.75" customHeight="1">
      <c r="A159" s="103" t="s">
        <v>1134</v>
      </c>
      <c r="B159" s="98" t="s">
        <v>9</v>
      </c>
      <c r="C159" s="98" t="s">
        <v>9</v>
      </c>
      <c r="D159" s="98"/>
    </row>
    <row r="160" spans="1:4" ht="15.75" customHeight="1">
      <c r="A160" s="103" t="s">
        <v>1135</v>
      </c>
      <c r="B160" s="98" t="s">
        <v>9</v>
      </c>
      <c r="C160" s="98" t="s">
        <v>9</v>
      </c>
      <c r="D160" s="98"/>
    </row>
    <row r="161" spans="1:4" ht="15.75" customHeight="1">
      <c r="A161" s="103" t="s">
        <v>1136</v>
      </c>
      <c r="B161" s="98" t="s">
        <v>9</v>
      </c>
      <c r="C161" s="98"/>
      <c r="D161" s="98"/>
    </row>
    <row r="162" spans="1:4" ht="15.75" customHeight="1">
      <c r="A162" s="103" t="s">
        <v>1137</v>
      </c>
      <c r="B162" s="98" t="s">
        <v>9</v>
      </c>
      <c r="C162" s="98"/>
      <c r="D162" s="98"/>
    </row>
    <row r="163" spans="1:4" ht="15.75" customHeight="1">
      <c r="A163" s="103" t="s">
        <v>1138</v>
      </c>
      <c r="B163" s="98"/>
      <c r="C163" s="98"/>
      <c r="D163" s="98" t="s">
        <v>9</v>
      </c>
    </row>
    <row r="164" spans="1:4" ht="15.75" customHeight="1">
      <c r="A164" s="103" t="s">
        <v>1139</v>
      </c>
      <c r="B164" s="98"/>
      <c r="C164" s="98"/>
      <c r="D164" s="98" t="s">
        <v>9</v>
      </c>
    </row>
    <row r="165" spans="1:4" ht="15.75" customHeight="1">
      <c r="A165" s="103" t="s">
        <v>1140</v>
      </c>
      <c r="B165" s="98" t="s">
        <v>9</v>
      </c>
      <c r="C165" s="98" t="s">
        <v>9</v>
      </c>
      <c r="D165" s="98" t="s">
        <v>9</v>
      </c>
    </row>
    <row r="166" spans="1:4" ht="15.75" customHeight="1">
      <c r="A166" s="103" t="s">
        <v>1141</v>
      </c>
      <c r="B166" s="98" t="s">
        <v>9</v>
      </c>
      <c r="C166" s="98" t="s">
        <v>9</v>
      </c>
      <c r="D166" s="98" t="s">
        <v>9</v>
      </c>
    </row>
    <row r="167" spans="1:4" ht="15.75" customHeight="1">
      <c r="A167" s="103" t="s">
        <v>1142</v>
      </c>
      <c r="B167" s="98" t="s">
        <v>9</v>
      </c>
      <c r="C167" s="98" t="s">
        <v>9</v>
      </c>
      <c r="D167" s="98" t="s">
        <v>9</v>
      </c>
    </row>
    <row r="168" spans="1:4" ht="15.75" customHeight="1">
      <c r="A168" s="103" t="s">
        <v>1143</v>
      </c>
      <c r="B168" s="98" t="s">
        <v>9</v>
      </c>
      <c r="C168" s="98"/>
      <c r="D168" s="98"/>
    </row>
    <row r="169" spans="1:4" ht="15.75" customHeight="1">
      <c r="A169" s="103" t="s">
        <v>1144</v>
      </c>
      <c r="B169" s="98"/>
      <c r="C169" s="98" t="s">
        <v>9</v>
      </c>
      <c r="D169" s="98"/>
    </row>
    <row r="170" spans="1:4" ht="15.75" customHeight="1">
      <c r="A170" s="103" t="s">
        <v>1145</v>
      </c>
      <c r="B170" s="98"/>
      <c r="C170" s="98" t="s">
        <v>9</v>
      </c>
      <c r="D170" s="98"/>
    </row>
    <row r="171" spans="1:4" ht="15.75" customHeight="1">
      <c r="A171" s="103" t="s">
        <v>1146</v>
      </c>
      <c r="B171" s="98" t="s">
        <v>9</v>
      </c>
      <c r="C171" s="98" t="s">
        <v>9</v>
      </c>
      <c r="D171" s="98"/>
    </row>
    <row r="172" spans="1:4" ht="15.75" customHeight="1">
      <c r="A172" s="103" t="s">
        <v>1147</v>
      </c>
      <c r="B172" s="98"/>
      <c r="C172" s="98" t="s">
        <v>9</v>
      </c>
      <c r="D172" s="98"/>
    </row>
    <row r="173" spans="1:4" ht="15.75" customHeight="1">
      <c r="A173" s="103" t="s">
        <v>1148</v>
      </c>
      <c r="B173" s="98"/>
      <c r="C173" s="98" t="s">
        <v>9</v>
      </c>
      <c r="D173" s="98"/>
    </row>
    <row r="174" spans="1:4" ht="15.75" customHeight="1">
      <c r="A174" s="103" t="s">
        <v>1149</v>
      </c>
      <c r="B174" s="98" t="s">
        <v>9</v>
      </c>
      <c r="C174" s="98" t="s">
        <v>9</v>
      </c>
      <c r="D174" s="98" t="s">
        <v>9</v>
      </c>
    </row>
    <row r="175" spans="1:4" ht="15.75" customHeight="1">
      <c r="A175" s="103" t="s">
        <v>1150</v>
      </c>
      <c r="B175" s="98" t="s">
        <v>9</v>
      </c>
      <c r="C175" s="98" t="s">
        <v>9</v>
      </c>
      <c r="D175" s="98"/>
    </row>
    <row r="176" spans="1:4" ht="15.75" customHeight="1">
      <c r="A176" s="103" t="s">
        <v>1151</v>
      </c>
      <c r="B176" s="98" t="s">
        <v>9</v>
      </c>
      <c r="C176" s="98" t="s">
        <v>9</v>
      </c>
      <c r="D176" s="98"/>
    </row>
    <row r="177" spans="1:4" ht="15.75" customHeight="1">
      <c r="A177" s="103" t="s">
        <v>1152</v>
      </c>
      <c r="B177" s="98" t="s">
        <v>9</v>
      </c>
      <c r="C177" s="98" t="s">
        <v>9</v>
      </c>
      <c r="D177" s="98"/>
    </row>
    <row r="178" spans="1:4" ht="15.75" customHeight="1">
      <c r="A178" s="103" t="s">
        <v>1153</v>
      </c>
      <c r="B178" s="98" t="s">
        <v>9</v>
      </c>
      <c r="C178" s="98" t="s">
        <v>9</v>
      </c>
      <c r="D178" s="98"/>
    </row>
    <row r="179" spans="1:4" ht="15.75" customHeight="1">
      <c r="A179" s="103" t="s">
        <v>1154</v>
      </c>
      <c r="B179" s="98" t="s">
        <v>9</v>
      </c>
      <c r="C179" s="98" t="s">
        <v>9</v>
      </c>
      <c r="D179" s="98"/>
    </row>
    <row r="180" spans="1:4" ht="15.75" customHeight="1">
      <c r="A180" s="103" t="s">
        <v>1155</v>
      </c>
      <c r="B180" s="98" t="s">
        <v>9</v>
      </c>
      <c r="C180" s="98" t="s">
        <v>9</v>
      </c>
      <c r="D180" s="98"/>
    </row>
    <row r="181" spans="1:4" ht="15.75" customHeight="1">
      <c r="A181" s="103" t="s">
        <v>1156</v>
      </c>
      <c r="B181" s="98" t="s">
        <v>9</v>
      </c>
      <c r="C181" s="98" t="s">
        <v>9</v>
      </c>
      <c r="D181" s="98" t="s">
        <v>9</v>
      </c>
    </row>
    <row r="182" spans="1:4" ht="15.75" customHeight="1">
      <c r="A182" s="103" t="s">
        <v>1157</v>
      </c>
      <c r="B182" s="98"/>
      <c r="C182" s="98" t="s">
        <v>9</v>
      </c>
      <c r="D182" s="98"/>
    </row>
    <row r="183" spans="1:4" ht="15.75" customHeight="1">
      <c r="A183" s="103" t="s">
        <v>1158</v>
      </c>
      <c r="B183" s="98" t="s">
        <v>9</v>
      </c>
      <c r="C183" s="98" t="s">
        <v>9</v>
      </c>
      <c r="D183" s="98" t="s">
        <v>9</v>
      </c>
    </row>
    <row r="184" spans="1:4" ht="15.75" customHeight="1">
      <c r="A184" s="103" t="s">
        <v>1159</v>
      </c>
      <c r="B184" s="98" t="s">
        <v>9</v>
      </c>
      <c r="C184" s="98"/>
      <c r="D184" s="98"/>
    </row>
    <row r="185" spans="1:4" ht="15.75" customHeight="1">
      <c r="A185" s="103" t="s">
        <v>1160</v>
      </c>
      <c r="B185" s="98" t="s">
        <v>9</v>
      </c>
      <c r="C185" s="98"/>
      <c r="D185" s="98"/>
    </row>
    <row r="186" spans="1:4" ht="15.75" customHeight="1">
      <c r="A186" s="103" t="s">
        <v>1161</v>
      </c>
      <c r="B186" s="98" t="s">
        <v>9</v>
      </c>
      <c r="C186" s="98"/>
      <c r="D186" s="98"/>
    </row>
    <row r="187" spans="1:4" ht="15.75" customHeight="1">
      <c r="A187" s="103" t="s">
        <v>1162</v>
      </c>
      <c r="B187" s="98"/>
      <c r="C187" s="98" t="s">
        <v>9</v>
      </c>
      <c r="D187" s="98"/>
    </row>
    <row r="188" spans="1:4" ht="15.75" customHeight="1">
      <c r="A188" s="103" t="s">
        <v>1163</v>
      </c>
      <c r="B188" s="98"/>
      <c r="C188" s="98" t="s">
        <v>9</v>
      </c>
      <c r="D188" s="98"/>
    </row>
    <row r="189" spans="1:4" ht="15.75" customHeight="1">
      <c r="A189" s="103" t="s">
        <v>1164</v>
      </c>
      <c r="B189" s="98"/>
      <c r="C189" s="98" t="s">
        <v>9</v>
      </c>
      <c r="D189" s="98"/>
    </row>
    <row r="190" spans="1:4" ht="15.75" customHeight="1">
      <c r="A190" s="103" t="s">
        <v>1165</v>
      </c>
      <c r="B190" s="98" t="s">
        <v>9</v>
      </c>
      <c r="C190" s="98"/>
      <c r="D190" s="98"/>
    </row>
    <row r="191" spans="1:4" ht="15.75" customHeight="1">
      <c r="A191" s="103" t="s">
        <v>1166</v>
      </c>
      <c r="B191" s="98"/>
      <c r="C191" s="98" t="s">
        <v>9</v>
      </c>
      <c r="D191" s="98"/>
    </row>
    <row r="192" spans="1:4" ht="15.75" customHeight="1">
      <c r="A192" s="103" t="s">
        <v>1167</v>
      </c>
      <c r="B192" s="98" t="s">
        <v>9</v>
      </c>
      <c r="C192" s="98"/>
      <c r="D192" s="98"/>
    </row>
    <row r="193" spans="1:4" ht="15.75" customHeight="1">
      <c r="A193" s="103" t="s">
        <v>1168</v>
      </c>
      <c r="B193" s="98"/>
      <c r="C193" s="98"/>
      <c r="D193" s="98"/>
    </row>
    <row r="194" spans="1:4" ht="15.75" customHeight="1">
      <c r="A194" s="103" t="s">
        <v>1169</v>
      </c>
      <c r="B194" s="98"/>
      <c r="C194" s="98"/>
      <c r="D194" s="98"/>
    </row>
    <row r="195" spans="1:4" ht="15.75" customHeight="1">
      <c r="A195" s="103" t="s">
        <v>1170</v>
      </c>
      <c r="B195" s="98" t="s">
        <v>9</v>
      </c>
      <c r="C195" s="98" t="s">
        <v>9</v>
      </c>
      <c r="D195" s="98" t="s">
        <v>9</v>
      </c>
    </row>
    <row r="196" spans="1:4" ht="15.75" customHeight="1">
      <c r="A196" s="103" t="s">
        <v>1171</v>
      </c>
      <c r="B196" s="98" t="s">
        <v>9</v>
      </c>
      <c r="C196" s="98" t="s">
        <v>9</v>
      </c>
      <c r="D196" s="98"/>
    </row>
    <row r="197" spans="1:4" ht="15.75" customHeight="1">
      <c r="A197" s="103" t="s">
        <v>1172</v>
      </c>
      <c r="B197" s="98" t="s">
        <v>9</v>
      </c>
      <c r="C197" s="98" t="s">
        <v>9</v>
      </c>
      <c r="D197" s="98"/>
    </row>
    <row r="198" spans="1:4" ht="15.75" customHeight="1">
      <c r="A198" s="103" t="s">
        <v>1173</v>
      </c>
      <c r="B198" s="98"/>
      <c r="C198" s="98" t="s">
        <v>9</v>
      </c>
      <c r="D198" s="98" t="s">
        <v>9</v>
      </c>
    </row>
    <row r="199" spans="1:4" ht="15.75" customHeight="1">
      <c r="A199" s="103" t="s">
        <v>1174</v>
      </c>
      <c r="B199" s="98"/>
      <c r="C199" s="98"/>
      <c r="D199" s="98" t="s">
        <v>9</v>
      </c>
    </row>
    <row r="200" spans="1:4" ht="15.75" customHeight="1">
      <c r="A200" s="103" t="s">
        <v>1175</v>
      </c>
      <c r="B200" s="98" t="s">
        <v>9</v>
      </c>
      <c r="C200" s="98"/>
      <c r="D200" s="98"/>
    </row>
    <row r="201" spans="1:4" ht="15.75" customHeight="1">
      <c r="A201" s="103" t="s">
        <v>1176</v>
      </c>
      <c r="B201" s="98" t="s">
        <v>9</v>
      </c>
      <c r="C201" s="98" t="s">
        <v>9</v>
      </c>
      <c r="D201" s="98" t="s">
        <v>9</v>
      </c>
    </row>
    <row r="202" spans="1:4" ht="15.75" customHeight="1">
      <c r="A202" s="103" t="s">
        <v>1177</v>
      </c>
      <c r="B202" s="98" t="s">
        <v>9</v>
      </c>
      <c r="C202" s="98"/>
      <c r="D202" s="98"/>
    </row>
    <row r="203" spans="1:4" ht="15.75" customHeight="1">
      <c r="A203" s="103" t="s">
        <v>1178</v>
      </c>
      <c r="B203" s="98" t="s">
        <v>9</v>
      </c>
      <c r="C203" s="98" t="s">
        <v>9</v>
      </c>
      <c r="D203" s="98" t="s">
        <v>9</v>
      </c>
    </row>
    <row r="204" spans="1:4" ht="15.75" customHeight="1">
      <c r="A204" s="103" t="s">
        <v>1179</v>
      </c>
      <c r="B204" s="98"/>
      <c r="C204" s="98"/>
      <c r="D204" s="98"/>
    </row>
    <row r="205" spans="1:4" ht="15.75" customHeight="1">
      <c r="A205" s="103" t="s">
        <v>1180</v>
      </c>
      <c r="B205" s="98" t="s">
        <v>9</v>
      </c>
      <c r="C205" s="98" t="s">
        <v>9</v>
      </c>
      <c r="D205" s="98" t="s">
        <v>9</v>
      </c>
    </row>
    <row r="206" spans="1:4" ht="15.75" customHeight="1">
      <c r="A206" s="103" t="s">
        <v>1181</v>
      </c>
      <c r="B206" s="98" t="s">
        <v>9</v>
      </c>
      <c r="C206" s="98" t="s">
        <v>9</v>
      </c>
      <c r="D206" s="98" t="s">
        <v>9</v>
      </c>
    </row>
    <row r="207" spans="1:4" ht="15.75" customHeight="1">
      <c r="A207" s="103" t="s">
        <v>1182</v>
      </c>
      <c r="B207" s="98" t="s">
        <v>9</v>
      </c>
      <c r="C207" s="98" t="s">
        <v>9</v>
      </c>
      <c r="D207" s="98" t="s">
        <v>9</v>
      </c>
    </row>
    <row r="208" spans="1:4" ht="15.75" customHeight="1">
      <c r="A208" s="103" t="s">
        <v>1183</v>
      </c>
      <c r="B208" s="98" t="s">
        <v>9</v>
      </c>
      <c r="C208" s="98" t="s">
        <v>9</v>
      </c>
      <c r="D208" s="98" t="s">
        <v>9</v>
      </c>
    </row>
    <row r="209" spans="1:4" ht="15.75" customHeight="1">
      <c r="A209" s="103" t="s">
        <v>1184</v>
      </c>
      <c r="B209" s="98" t="s">
        <v>9</v>
      </c>
      <c r="C209" s="98" t="s">
        <v>9</v>
      </c>
      <c r="D209" s="98" t="s">
        <v>9</v>
      </c>
    </row>
    <row r="210" spans="1:4" ht="15.75" customHeight="1">
      <c r="A210" s="103" t="s">
        <v>1185</v>
      </c>
      <c r="B210" s="98" t="s">
        <v>9</v>
      </c>
      <c r="C210" s="98" t="s">
        <v>9</v>
      </c>
      <c r="D210" s="98" t="s">
        <v>9</v>
      </c>
    </row>
    <row r="211" spans="1:4" ht="15.75" customHeight="1">
      <c r="A211" s="103" t="s">
        <v>1186</v>
      </c>
      <c r="B211" s="98" t="s">
        <v>9</v>
      </c>
      <c r="C211" s="98" t="s">
        <v>9</v>
      </c>
      <c r="D211" s="98" t="s">
        <v>9</v>
      </c>
    </row>
    <row r="212" spans="1:4" ht="15.75" customHeight="1">
      <c r="A212" s="103" t="s">
        <v>1187</v>
      </c>
      <c r="B212" s="98" t="s">
        <v>9</v>
      </c>
      <c r="C212" s="98" t="s">
        <v>9</v>
      </c>
      <c r="D212" s="98" t="s">
        <v>9</v>
      </c>
    </row>
    <row r="213" spans="1:4" ht="15.75" customHeight="1">
      <c r="A213" s="103" t="s">
        <v>1188</v>
      </c>
      <c r="B213" s="98" t="s">
        <v>9</v>
      </c>
      <c r="C213" s="98" t="s">
        <v>9</v>
      </c>
      <c r="D213" s="98" t="s">
        <v>9</v>
      </c>
    </row>
    <row r="214" spans="1:4" ht="15.75" customHeight="1">
      <c r="A214" s="103" t="s">
        <v>1189</v>
      </c>
      <c r="B214" s="98" t="s">
        <v>9</v>
      </c>
      <c r="C214" s="98" t="s">
        <v>9</v>
      </c>
      <c r="D214" s="98" t="s">
        <v>9</v>
      </c>
    </row>
    <row r="215" spans="1:4" ht="15.75" customHeight="1">
      <c r="A215" s="103" t="s">
        <v>1190</v>
      </c>
      <c r="B215" s="98" t="s">
        <v>9</v>
      </c>
      <c r="C215" s="98" t="s">
        <v>9</v>
      </c>
      <c r="D215" s="98" t="s">
        <v>9</v>
      </c>
    </row>
    <row r="216" spans="1:4" ht="15.75" customHeight="1">
      <c r="A216" s="103" t="s">
        <v>1191</v>
      </c>
      <c r="B216" s="98" t="s">
        <v>9</v>
      </c>
      <c r="C216" s="98" t="s">
        <v>9</v>
      </c>
      <c r="D216" s="98" t="s">
        <v>9</v>
      </c>
    </row>
    <row r="217" spans="1:4" ht="15.75" customHeight="1">
      <c r="A217" s="103" t="s">
        <v>1192</v>
      </c>
      <c r="B217" s="98" t="s">
        <v>9</v>
      </c>
      <c r="C217" s="98" t="s">
        <v>9</v>
      </c>
      <c r="D217" s="98" t="s">
        <v>9</v>
      </c>
    </row>
    <row r="218" spans="1:4" ht="15.75" customHeight="1">
      <c r="A218" s="103" t="s">
        <v>1193</v>
      </c>
      <c r="B218" s="98" t="s">
        <v>9</v>
      </c>
      <c r="C218" s="98" t="s">
        <v>9</v>
      </c>
      <c r="D218" s="98" t="s">
        <v>9</v>
      </c>
    </row>
    <row r="219" spans="1:4" ht="15.75" customHeight="1">
      <c r="A219" s="103" t="s">
        <v>1194</v>
      </c>
      <c r="B219" s="98" t="s">
        <v>9</v>
      </c>
      <c r="C219" s="98" t="s">
        <v>9</v>
      </c>
      <c r="D219" s="98" t="s">
        <v>9</v>
      </c>
    </row>
    <row r="220" spans="1:4" ht="15.75" customHeight="1">
      <c r="A220" s="103" t="s">
        <v>1195</v>
      </c>
      <c r="B220" s="98" t="s">
        <v>9</v>
      </c>
      <c r="C220" s="98" t="s">
        <v>9</v>
      </c>
      <c r="D220" s="98" t="s">
        <v>9</v>
      </c>
    </row>
    <row r="221" spans="1:4" ht="15.75" customHeight="1">
      <c r="A221" s="103" t="s">
        <v>1196</v>
      </c>
      <c r="B221" s="98" t="s">
        <v>9</v>
      </c>
      <c r="C221" s="98" t="s">
        <v>9</v>
      </c>
      <c r="D221" s="98" t="s">
        <v>9</v>
      </c>
    </row>
    <row r="222" spans="1:4" ht="15.75" customHeight="1">
      <c r="A222" s="103" t="s">
        <v>1197</v>
      </c>
      <c r="B222" s="98" t="s">
        <v>9</v>
      </c>
      <c r="C222" s="98" t="s">
        <v>9</v>
      </c>
      <c r="D222" s="98" t="s">
        <v>9</v>
      </c>
    </row>
    <row r="223" spans="1:4" ht="15.75" customHeight="1">
      <c r="A223" s="103" t="s">
        <v>1198</v>
      </c>
      <c r="B223" s="98" t="s">
        <v>9</v>
      </c>
      <c r="C223" s="98" t="s">
        <v>9</v>
      </c>
      <c r="D223" s="98" t="s">
        <v>9</v>
      </c>
    </row>
    <row r="224" spans="1:4" ht="15.75" customHeight="1">
      <c r="A224" s="103" t="s">
        <v>1199</v>
      </c>
      <c r="B224" s="98" t="s">
        <v>9</v>
      </c>
      <c r="C224" s="98" t="s">
        <v>9</v>
      </c>
      <c r="D224" s="98" t="s">
        <v>9</v>
      </c>
    </row>
    <row r="225" spans="1:4" ht="15.75" customHeight="1">
      <c r="A225" s="103" t="s">
        <v>1200</v>
      </c>
      <c r="B225" s="98" t="s">
        <v>9</v>
      </c>
      <c r="C225" s="98" t="s">
        <v>9</v>
      </c>
      <c r="D225" s="98" t="s">
        <v>9</v>
      </c>
    </row>
    <row r="226" spans="1:4" ht="15.75" customHeight="1">
      <c r="A226" s="103" t="s">
        <v>1201</v>
      </c>
      <c r="B226" s="98" t="s">
        <v>9</v>
      </c>
      <c r="C226" s="98" t="s">
        <v>9</v>
      </c>
      <c r="D226" s="98" t="s">
        <v>9</v>
      </c>
    </row>
    <row r="227" spans="1:4" ht="15.75" customHeight="1">
      <c r="A227" s="103" t="s">
        <v>1202</v>
      </c>
      <c r="B227" s="98" t="s">
        <v>9</v>
      </c>
      <c r="C227" s="98" t="s">
        <v>9</v>
      </c>
      <c r="D227" s="98" t="s">
        <v>9</v>
      </c>
    </row>
    <row r="228" spans="1:4" ht="15.75" customHeight="1">
      <c r="A228" s="103" t="s">
        <v>1203</v>
      </c>
      <c r="B228" s="98" t="s">
        <v>9</v>
      </c>
      <c r="C228" s="98" t="s">
        <v>9</v>
      </c>
      <c r="D228" s="98" t="s">
        <v>9</v>
      </c>
    </row>
    <row r="229" spans="1:4" ht="15.75" customHeight="1">
      <c r="A229" s="103" t="s">
        <v>1204</v>
      </c>
      <c r="B229" s="98" t="s">
        <v>9</v>
      </c>
      <c r="C229" s="98" t="s">
        <v>9</v>
      </c>
      <c r="D229" s="98" t="s">
        <v>9</v>
      </c>
    </row>
    <row r="230" spans="1:4" ht="15.75" customHeight="1">
      <c r="A230" s="103" t="s">
        <v>1205</v>
      </c>
      <c r="B230" s="98" t="s">
        <v>9</v>
      </c>
      <c r="C230" s="98" t="s">
        <v>9</v>
      </c>
      <c r="D230" s="98"/>
    </row>
    <row r="231" spans="1:4" ht="15.75" customHeight="1">
      <c r="A231" s="103" t="s">
        <v>1206</v>
      </c>
      <c r="B231" s="98" t="s">
        <v>9</v>
      </c>
      <c r="C231" s="98" t="s">
        <v>9</v>
      </c>
      <c r="D231" s="98"/>
    </row>
    <row r="232" spans="1:4" ht="15.75" customHeight="1">
      <c r="A232" s="103" t="s">
        <v>1207</v>
      </c>
      <c r="B232" s="98" t="s">
        <v>9</v>
      </c>
      <c r="C232" s="98" t="s">
        <v>9</v>
      </c>
      <c r="D232" s="98"/>
    </row>
    <row r="233" spans="1:4" ht="15.75" customHeight="1">
      <c r="A233" s="103" t="s">
        <v>1208</v>
      </c>
      <c r="B233" s="98" t="s">
        <v>9</v>
      </c>
      <c r="C233" s="98" t="s">
        <v>9</v>
      </c>
      <c r="D233" s="98"/>
    </row>
    <row r="234" spans="1:4" ht="15.75" customHeight="1">
      <c r="A234" s="13"/>
      <c r="B234" s="14"/>
      <c r="C234" s="14"/>
      <c r="D234" s="14"/>
    </row>
    <row r="235" spans="1:4" ht="15.75" customHeight="1">
      <c r="A235" s="13"/>
      <c r="B235" s="14"/>
      <c r="C235" s="14"/>
      <c r="D235" s="14"/>
    </row>
    <row r="236" spans="1:4" ht="15.75" customHeight="1">
      <c r="A236" s="13"/>
      <c r="B236" s="14"/>
      <c r="C236" s="14"/>
      <c r="D236" s="14"/>
    </row>
    <row r="237" spans="1:4" ht="15.75" customHeight="1">
      <c r="A237" s="13"/>
      <c r="B237" s="14"/>
      <c r="C237" s="14"/>
      <c r="D237" s="14"/>
    </row>
    <row r="238" spans="1:4" ht="15.75" customHeight="1">
      <c r="A238" s="13"/>
      <c r="B238" s="14"/>
      <c r="C238" s="14"/>
      <c r="D238" s="14"/>
    </row>
    <row r="239" spans="1:4" ht="15.75" customHeight="1">
      <c r="A239" s="13"/>
      <c r="B239" s="14"/>
      <c r="C239" s="14"/>
      <c r="D239" s="14"/>
    </row>
    <row r="240" spans="1:4" ht="15.75" customHeight="1">
      <c r="A240" s="13"/>
      <c r="B240" s="14"/>
      <c r="C240" s="14"/>
      <c r="D240" s="14"/>
    </row>
    <row r="241" spans="1:4" ht="15.75" customHeight="1">
      <c r="A241" s="13"/>
      <c r="B241" s="14"/>
      <c r="C241" s="14"/>
      <c r="D241" s="14"/>
    </row>
    <row r="242" spans="1:4" ht="15.75" customHeight="1">
      <c r="A242" s="13"/>
      <c r="B242" s="14"/>
      <c r="C242" s="14"/>
      <c r="D242" s="14"/>
    </row>
    <row r="243" spans="1:4" ht="15.75" customHeight="1">
      <c r="A243" s="13"/>
      <c r="B243" s="14"/>
      <c r="C243" s="14"/>
      <c r="D243" s="14"/>
    </row>
    <row r="244" spans="1:4" ht="15.75" customHeight="1">
      <c r="A244" s="13"/>
      <c r="B244" s="14"/>
      <c r="C244" s="14"/>
      <c r="D244" s="14"/>
    </row>
    <row r="245" spans="1:4" ht="15.75" customHeight="1">
      <c r="A245" s="13"/>
      <c r="B245" s="14"/>
      <c r="C245" s="14"/>
      <c r="D245" s="14"/>
    </row>
    <row r="246" spans="1:4" ht="15.75" customHeight="1">
      <c r="A246" s="13"/>
      <c r="B246" s="14"/>
      <c r="C246" s="14"/>
      <c r="D246" s="14"/>
    </row>
    <row r="247" spans="1:4" ht="15.75" customHeight="1">
      <c r="A247" s="13"/>
      <c r="B247" s="14"/>
      <c r="C247" s="14"/>
      <c r="D247" s="14"/>
    </row>
    <row r="248" spans="1:4" ht="15.75" customHeight="1">
      <c r="A248" s="13"/>
      <c r="B248" s="14"/>
      <c r="C248" s="14"/>
      <c r="D248" s="14"/>
    </row>
    <row r="249" spans="1:4" ht="15.75" customHeight="1">
      <c r="A249" s="13"/>
      <c r="B249" s="14"/>
      <c r="C249" s="14"/>
      <c r="D249" s="14"/>
    </row>
    <row r="250" spans="1:4" ht="15.75" customHeight="1">
      <c r="A250" s="13"/>
      <c r="B250" s="14"/>
      <c r="C250" s="14"/>
      <c r="D250" s="14"/>
    </row>
    <row r="251" spans="1:4" ht="15.75" customHeight="1">
      <c r="A251" s="13"/>
      <c r="B251" s="14"/>
      <c r="C251" s="14"/>
      <c r="D251" s="14"/>
    </row>
    <row r="252" spans="1:4" ht="15.75" customHeight="1">
      <c r="A252" s="13"/>
      <c r="B252" s="14"/>
      <c r="C252" s="14"/>
      <c r="D252" s="14"/>
    </row>
    <row r="253" spans="1:4" ht="15.75" customHeight="1">
      <c r="A253" s="13"/>
      <c r="B253" s="14"/>
      <c r="C253" s="14"/>
      <c r="D253" s="14"/>
    </row>
    <row r="254" spans="1:4" ht="15.75" customHeight="1">
      <c r="A254" s="13"/>
      <c r="B254" s="14"/>
      <c r="C254" s="14"/>
      <c r="D254" s="14"/>
    </row>
    <row r="255" spans="1:4" ht="15.75" customHeight="1">
      <c r="A255" s="13"/>
      <c r="B255" s="14"/>
      <c r="C255" s="14"/>
      <c r="D255" s="14"/>
    </row>
    <row r="256" spans="1:4" ht="15.75" customHeight="1">
      <c r="A256" s="13"/>
      <c r="B256" s="14"/>
      <c r="C256" s="14"/>
      <c r="D256" s="14"/>
    </row>
    <row r="257" spans="1:4" ht="15.75" customHeight="1">
      <c r="A257" s="13"/>
      <c r="B257" s="14"/>
      <c r="C257" s="14"/>
      <c r="D257" s="14"/>
    </row>
    <row r="258" spans="1:4" ht="15.75" customHeight="1">
      <c r="A258" s="13"/>
      <c r="B258" s="14"/>
      <c r="C258" s="14"/>
      <c r="D258" s="14"/>
    </row>
    <row r="259" spans="1:4" ht="15.75" customHeight="1">
      <c r="A259" s="13"/>
      <c r="B259" s="14"/>
      <c r="C259" s="14"/>
      <c r="D259" s="14"/>
    </row>
    <row r="260" spans="1:4" ht="15.75" customHeight="1">
      <c r="A260" s="13"/>
      <c r="B260" s="14"/>
      <c r="C260" s="14"/>
      <c r="D260" s="14"/>
    </row>
    <row r="261" spans="1:4" ht="15.75" customHeight="1">
      <c r="A261" s="13"/>
      <c r="B261" s="14"/>
      <c r="C261" s="14"/>
      <c r="D261" s="14"/>
    </row>
    <row r="262" spans="1:4" ht="15.75" customHeight="1">
      <c r="A262" s="13"/>
      <c r="B262" s="14"/>
      <c r="C262" s="14"/>
      <c r="D262" s="14"/>
    </row>
    <row r="263" spans="1:4" ht="15.75" customHeight="1">
      <c r="A263" s="13"/>
      <c r="B263" s="14"/>
      <c r="C263" s="14"/>
      <c r="D263" s="14"/>
    </row>
    <row r="264" spans="1:4" ht="15.75" customHeight="1">
      <c r="A264" s="13"/>
      <c r="B264" s="14"/>
      <c r="C264" s="14"/>
      <c r="D264" s="14"/>
    </row>
    <row r="265" spans="1:4" ht="15.75" customHeight="1">
      <c r="A265" s="13"/>
      <c r="B265" s="14"/>
      <c r="C265" s="14"/>
      <c r="D265" s="14"/>
    </row>
    <row r="266" spans="1:4" ht="15.75" customHeight="1">
      <c r="A266" s="13"/>
      <c r="B266" s="14"/>
      <c r="C266" s="14"/>
      <c r="D266" s="14"/>
    </row>
    <row r="267" spans="1:4" ht="15.75" customHeight="1">
      <c r="A267" s="13"/>
      <c r="B267" s="14"/>
      <c r="C267" s="14"/>
      <c r="D267" s="14"/>
    </row>
    <row r="268" spans="1:4" ht="15.75" customHeight="1">
      <c r="A268" s="13"/>
      <c r="B268" s="14"/>
      <c r="C268" s="14"/>
      <c r="D268" s="14"/>
    </row>
    <row r="269" spans="1:4" ht="15.75" customHeight="1">
      <c r="A269" s="13"/>
      <c r="B269" s="14"/>
      <c r="C269" s="14"/>
      <c r="D269" s="14"/>
    </row>
    <row r="270" spans="1:4" ht="15.75" customHeight="1">
      <c r="A270" s="13"/>
      <c r="B270" s="14"/>
      <c r="C270" s="14"/>
      <c r="D270" s="14"/>
    </row>
    <row r="271" spans="1:4" ht="15.75" customHeight="1">
      <c r="A271" s="13"/>
      <c r="B271" s="14"/>
      <c r="C271" s="14"/>
      <c r="D271" s="14"/>
    </row>
    <row r="272" spans="1:4" ht="15.75" customHeight="1">
      <c r="A272" s="13"/>
      <c r="B272" s="14"/>
      <c r="C272" s="14"/>
      <c r="D272" s="14"/>
    </row>
    <row r="273" spans="1:4" ht="15.75" customHeight="1">
      <c r="A273" s="13"/>
      <c r="B273" s="14"/>
      <c r="C273" s="14"/>
      <c r="D273" s="14"/>
    </row>
    <row r="274" spans="1:4" ht="15.75" customHeight="1">
      <c r="A274" s="13"/>
      <c r="B274" s="14"/>
      <c r="C274" s="14"/>
      <c r="D274" s="14"/>
    </row>
    <row r="275" spans="1:4" ht="15.75" customHeight="1">
      <c r="A275" s="13"/>
      <c r="B275" s="14"/>
      <c r="C275" s="14"/>
      <c r="D275" s="14"/>
    </row>
    <row r="276" spans="1:4" ht="15.75" customHeight="1">
      <c r="A276" s="13"/>
      <c r="B276" s="14"/>
      <c r="C276" s="14"/>
      <c r="D276" s="14"/>
    </row>
    <row r="277" spans="1:4" ht="15.75" customHeight="1">
      <c r="A277" s="13"/>
      <c r="B277" s="14"/>
      <c r="C277" s="14"/>
      <c r="D277" s="14"/>
    </row>
    <row r="278" spans="1:4" ht="15.75" customHeight="1">
      <c r="A278" s="13"/>
      <c r="B278" s="14"/>
      <c r="C278" s="14"/>
      <c r="D278" s="14"/>
    </row>
    <row r="279" spans="1:4" ht="15.75" customHeight="1">
      <c r="A279" s="13"/>
      <c r="B279" s="14"/>
      <c r="C279" s="14"/>
      <c r="D279" s="14"/>
    </row>
    <row r="280" spans="1:4" ht="15.75" customHeight="1">
      <c r="A280" s="13"/>
      <c r="B280" s="14"/>
      <c r="C280" s="14"/>
      <c r="D280" s="14"/>
    </row>
    <row r="281" spans="1:4" ht="15.75" customHeight="1">
      <c r="A281" s="13"/>
      <c r="B281" s="14"/>
      <c r="C281" s="14"/>
      <c r="D281" s="14"/>
    </row>
    <row r="282" spans="1:4" ht="15.75" customHeight="1">
      <c r="A282" s="13"/>
      <c r="B282" s="14"/>
      <c r="C282" s="14"/>
      <c r="D282" s="14"/>
    </row>
    <row r="283" spans="1:4" ht="15.75" customHeight="1">
      <c r="A283" s="13"/>
      <c r="B283" s="14"/>
      <c r="C283" s="14"/>
      <c r="D283" s="14"/>
    </row>
    <row r="284" spans="1:4" ht="15.75" customHeight="1">
      <c r="A284" s="13"/>
      <c r="B284" s="14"/>
      <c r="C284" s="14"/>
      <c r="D284" s="14"/>
    </row>
    <row r="285" spans="1:4" ht="15.75" customHeight="1">
      <c r="A285" s="13"/>
      <c r="B285" s="14"/>
      <c r="C285" s="14"/>
      <c r="D285" s="14"/>
    </row>
    <row r="286" spans="1:4" ht="15.75" customHeight="1">
      <c r="A286" s="13"/>
      <c r="B286" s="14"/>
      <c r="C286" s="14"/>
      <c r="D286" s="14"/>
    </row>
    <row r="287" spans="1:4" ht="15.75" customHeight="1">
      <c r="A287" s="13"/>
      <c r="B287" s="14"/>
      <c r="C287" s="14"/>
      <c r="D287" s="14"/>
    </row>
    <row r="288" spans="1:4" ht="15.75" customHeight="1">
      <c r="A288" s="13"/>
      <c r="B288" s="14"/>
      <c r="C288" s="14"/>
      <c r="D288" s="14"/>
    </row>
    <row r="289" spans="1:4" ht="15.75" customHeight="1">
      <c r="A289" s="13"/>
      <c r="B289" s="14"/>
      <c r="C289" s="14"/>
      <c r="D289" s="14"/>
    </row>
    <row r="290" spans="1:4" ht="15.75" customHeight="1">
      <c r="A290" s="13"/>
      <c r="B290" s="14"/>
      <c r="C290" s="14"/>
      <c r="D290" s="14"/>
    </row>
    <row r="291" spans="1:4" ht="15.75" customHeight="1">
      <c r="A291" s="13"/>
      <c r="B291" s="14"/>
      <c r="C291" s="14"/>
      <c r="D291" s="14"/>
    </row>
    <row r="292" spans="1:4" ht="15.75" customHeight="1">
      <c r="A292" s="13"/>
      <c r="B292" s="14"/>
      <c r="C292" s="14"/>
      <c r="D292" s="14"/>
    </row>
    <row r="293" spans="1:4" ht="15.75" customHeight="1">
      <c r="A293" s="13"/>
      <c r="B293" s="14"/>
      <c r="C293" s="14"/>
      <c r="D293" s="14"/>
    </row>
    <row r="294" spans="1:4" ht="15.75" customHeight="1">
      <c r="A294" s="13"/>
      <c r="B294" s="14"/>
      <c r="C294" s="14"/>
      <c r="D294" s="14"/>
    </row>
    <row r="295" spans="1:4" ht="15.75" customHeight="1">
      <c r="A295" s="13"/>
      <c r="B295" s="14"/>
      <c r="C295" s="14"/>
      <c r="D295" s="14"/>
    </row>
    <row r="296" spans="1:4" ht="15.75" customHeight="1">
      <c r="A296" s="13"/>
      <c r="B296" s="14"/>
      <c r="C296" s="14"/>
      <c r="D296" s="14"/>
    </row>
    <row r="297" spans="1:4" ht="15.75" customHeight="1">
      <c r="A297" s="13"/>
      <c r="B297" s="14"/>
      <c r="C297" s="14"/>
      <c r="D297" s="14"/>
    </row>
    <row r="298" spans="1:4" ht="15.75" customHeight="1">
      <c r="A298" s="13"/>
      <c r="B298" s="14"/>
      <c r="C298" s="14"/>
      <c r="D298" s="14"/>
    </row>
    <row r="299" spans="1:4" ht="15.75" customHeight="1">
      <c r="A299" s="13"/>
      <c r="B299" s="14"/>
      <c r="C299" s="14"/>
      <c r="D299" s="14"/>
    </row>
    <row r="300" spans="1:4" ht="15.75" customHeight="1">
      <c r="A300" s="13"/>
      <c r="B300" s="14"/>
      <c r="C300" s="14"/>
      <c r="D300" s="14"/>
    </row>
    <row r="301" spans="1:4" ht="15.75" customHeight="1">
      <c r="A301" s="13"/>
      <c r="B301" s="14"/>
      <c r="C301" s="14"/>
      <c r="D301" s="14"/>
    </row>
    <row r="302" spans="1:4" ht="15.75" customHeight="1">
      <c r="A302" s="13"/>
      <c r="B302" s="14"/>
      <c r="C302" s="14"/>
      <c r="D302" s="14"/>
    </row>
    <row r="303" spans="1:4" ht="15.75" customHeight="1">
      <c r="A303" s="13"/>
      <c r="B303" s="14"/>
      <c r="C303" s="14"/>
      <c r="D303" s="14"/>
    </row>
    <row r="304" spans="1:4" ht="15.75" customHeight="1">
      <c r="A304" s="13"/>
      <c r="B304" s="14"/>
      <c r="C304" s="14"/>
      <c r="D304" s="14"/>
    </row>
    <row r="305" spans="1:4" ht="15.75" customHeight="1">
      <c r="A305" s="13"/>
      <c r="B305" s="14"/>
      <c r="C305" s="14"/>
      <c r="D305" s="14"/>
    </row>
    <row r="306" spans="1:4" ht="15.75" customHeight="1">
      <c r="A306" s="13"/>
      <c r="B306" s="14"/>
      <c r="C306" s="14"/>
      <c r="D306" s="14"/>
    </row>
    <row r="307" spans="1:4" ht="15.75" customHeight="1">
      <c r="A307" s="13"/>
      <c r="B307" s="14"/>
      <c r="C307" s="14"/>
      <c r="D307" s="14"/>
    </row>
    <row r="308" spans="1:4" ht="15.75" customHeight="1">
      <c r="A308" s="13"/>
      <c r="B308" s="14"/>
      <c r="C308" s="14"/>
      <c r="D308" s="14"/>
    </row>
    <row r="309" spans="1:4" ht="15.75" customHeight="1">
      <c r="A309" s="13"/>
      <c r="B309" s="14"/>
      <c r="C309" s="14"/>
      <c r="D309" s="14"/>
    </row>
    <row r="310" spans="1:4" ht="15.75" customHeight="1">
      <c r="A310" s="13"/>
      <c r="B310" s="14"/>
      <c r="C310" s="14"/>
      <c r="D310" s="14"/>
    </row>
    <row r="311" spans="1:4" ht="15.75" customHeight="1">
      <c r="A311" s="13"/>
      <c r="B311" s="14"/>
      <c r="C311" s="14"/>
      <c r="D311" s="14"/>
    </row>
    <row r="312" spans="1:4" ht="15.75" customHeight="1">
      <c r="A312" s="13"/>
      <c r="B312" s="14"/>
      <c r="C312" s="14"/>
      <c r="D312" s="14"/>
    </row>
    <row r="313" spans="1:4" ht="15.75" customHeight="1">
      <c r="A313" s="13"/>
      <c r="B313" s="14"/>
      <c r="C313" s="14"/>
      <c r="D313" s="14"/>
    </row>
    <row r="314" spans="1:4" ht="15.75" customHeight="1">
      <c r="A314" s="13"/>
      <c r="B314" s="14"/>
      <c r="C314" s="14"/>
      <c r="D314" s="14"/>
    </row>
    <row r="315" spans="1:4" ht="15.75" customHeight="1">
      <c r="A315" s="13"/>
      <c r="B315" s="14"/>
      <c r="C315" s="14"/>
      <c r="D315" s="14"/>
    </row>
    <row r="316" spans="1:4" ht="15.75" customHeight="1">
      <c r="A316" s="13"/>
      <c r="B316" s="14"/>
      <c r="C316" s="14"/>
      <c r="D316" s="14"/>
    </row>
    <row r="317" spans="1:4" ht="15.75" customHeight="1">
      <c r="A317" s="13"/>
      <c r="B317" s="14"/>
      <c r="C317" s="14"/>
      <c r="D317" s="14"/>
    </row>
    <row r="318" spans="1:4" ht="15.75" customHeight="1">
      <c r="A318" s="13"/>
      <c r="B318" s="14"/>
      <c r="C318" s="14"/>
      <c r="D318" s="14"/>
    </row>
    <row r="319" spans="1:4" ht="15.75" customHeight="1">
      <c r="A319" s="13"/>
      <c r="B319" s="14"/>
      <c r="C319" s="14"/>
      <c r="D319" s="14"/>
    </row>
    <row r="320" spans="1:4" ht="15.75" customHeight="1">
      <c r="A320" s="13"/>
      <c r="B320" s="14"/>
      <c r="C320" s="14"/>
      <c r="D320" s="14"/>
    </row>
    <row r="321" spans="1:4" ht="15.75" customHeight="1">
      <c r="A321" s="13"/>
      <c r="B321" s="14"/>
      <c r="C321" s="14"/>
      <c r="D321" s="14"/>
    </row>
    <row r="322" spans="1:4" ht="15.75" customHeight="1">
      <c r="A322" s="13"/>
      <c r="B322" s="14"/>
      <c r="C322" s="14"/>
      <c r="D322" s="14"/>
    </row>
    <row r="323" spans="1:4" ht="15.75" customHeight="1">
      <c r="A323" s="13"/>
      <c r="B323" s="14"/>
      <c r="C323" s="14"/>
      <c r="D323" s="14"/>
    </row>
    <row r="324" spans="1:4" ht="15.75" customHeight="1">
      <c r="A324" s="13"/>
      <c r="B324" s="14"/>
      <c r="C324" s="14"/>
      <c r="D324" s="14"/>
    </row>
    <row r="325" spans="1:4" ht="15.75" customHeight="1">
      <c r="A325" s="13"/>
      <c r="B325" s="14"/>
      <c r="C325" s="14"/>
      <c r="D325" s="14"/>
    </row>
    <row r="326" spans="1:4" ht="15.75" customHeight="1">
      <c r="A326" s="13"/>
      <c r="B326" s="14"/>
      <c r="C326" s="14"/>
      <c r="D326" s="14"/>
    </row>
    <row r="327" spans="1:4" ht="15.75" customHeight="1">
      <c r="A327" s="13"/>
      <c r="B327" s="14"/>
      <c r="C327" s="14"/>
      <c r="D327" s="14"/>
    </row>
    <row r="328" spans="1:4" ht="15.75" customHeight="1">
      <c r="A328" s="13"/>
      <c r="B328" s="14"/>
      <c r="C328" s="14"/>
      <c r="D328" s="14"/>
    </row>
    <row r="329" spans="1:4" ht="15.75" customHeight="1">
      <c r="A329" s="13"/>
      <c r="B329" s="14"/>
      <c r="C329" s="14"/>
      <c r="D329" s="14"/>
    </row>
    <row r="330" spans="1:4" ht="15.75" customHeight="1">
      <c r="A330" s="13"/>
      <c r="B330" s="14"/>
      <c r="C330" s="14"/>
      <c r="D330" s="14"/>
    </row>
    <row r="331" spans="1:4" ht="15.75" customHeight="1">
      <c r="A331" s="13"/>
      <c r="B331" s="14"/>
      <c r="C331" s="14"/>
      <c r="D331" s="14"/>
    </row>
    <row r="332" spans="1:4" ht="15.75" customHeight="1">
      <c r="A332" s="13"/>
      <c r="B332" s="14"/>
      <c r="C332" s="14"/>
      <c r="D332" s="14"/>
    </row>
    <row r="333" spans="1:4" ht="15.75" customHeight="1">
      <c r="A333" s="13"/>
      <c r="B333" s="14"/>
      <c r="C333" s="14"/>
      <c r="D333" s="14"/>
    </row>
    <row r="334" spans="1:4" ht="15.75" customHeight="1">
      <c r="A334" s="13"/>
      <c r="B334" s="14"/>
      <c r="C334" s="14"/>
      <c r="D334" s="14"/>
    </row>
    <row r="335" spans="1:4" ht="15.75" customHeight="1">
      <c r="A335" s="13"/>
      <c r="B335" s="14"/>
      <c r="C335" s="14"/>
      <c r="D335" s="14"/>
    </row>
    <row r="336" spans="1:4" ht="15.75" customHeight="1">
      <c r="A336" s="13"/>
      <c r="B336" s="14"/>
      <c r="C336" s="14"/>
      <c r="D336" s="14"/>
    </row>
    <row r="337" spans="1:4" ht="15.75" customHeight="1">
      <c r="A337" s="13"/>
      <c r="B337" s="14"/>
      <c r="C337" s="14"/>
      <c r="D337" s="14"/>
    </row>
    <row r="338" spans="1:4" ht="15.75" customHeight="1">
      <c r="A338" s="13"/>
      <c r="B338" s="14"/>
      <c r="C338" s="14"/>
      <c r="D338" s="14"/>
    </row>
    <row r="339" spans="1:4" ht="15.75" customHeight="1">
      <c r="A339" s="13"/>
      <c r="B339" s="14"/>
      <c r="C339" s="14"/>
      <c r="D339" s="14"/>
    </row>
    <row r="340" spans="1:4" ht="15.75" customHeight="1">
      <c r="A340" s="13"/>
      <c r="B340" s="14"/>
      <c r="C340" s="14"/>
      <c r="D340" s="14"/>
    </row>
    <row r="341" spans="1:4" ht="15.75" customHeight="1">
      <c r="A341" s="13"/>
      <c r="B341" s="14"/>
      <c r="C341" s="14"/>
      <c r="D341" s="14"/>
    </row>
    <row r="342" spans="1:4" ht="15.75" customHeight="1">
      <c r="A342" s="13"/>
      <c r="B342" s="14"/>
      <c r="C342" s="14"/>
      <c r="D342" s="14"/>
    </row>
    <row r="343" spans="1:4" ht="15.75" customHeight="1">
      <c r="A343" s="13"/>
      <c r="B343" s="14"/>
      <c r="C343" s="14"/>
      <c r="D343" s="14"/>
    </row>
    <row r="344" spans="1:4" ht="15.75" customHeight="1">
      <c r="A344" s="13"/>
      <c r="B344" s="14"/>
      <c r="C344" s="14"/>
      <c r="D344" s="14"/>
    </row>
    <row r="345" spans="1:4" ht="15.75" customHeight="1">
      <c r="A345" s="13"/>
      <c r="B345" s="14"/>
      <c r="C345" s="14"/>
      <c r="D345" s="14"/>
    </row>
    <row r="346" spans="1:4" ht="15.75" customHeight="1">
      <c r="A346" s="13"/>
      <c r="B346" s="14"/>
      <c r="C346" s="14"/>
      <c r="D346" s="14"/>
    </row>
    <row r="347" spans="1:4" ht="15.75" customHeight="1">
      <c r="A347" s="13"/>
      <c r="B347" s="14"/>
      <c r="C347" s="14"/>
      <c r="D347" s="14"/>
    </row>
    <row r="348" spans="1:4" ht="15.75" customHeight="1">
      <c r="A348" s="13"/>
      <c r="B348" s="14"/>
      <c r="C348" s="14"/>
      <c r="D348" s="14"/>
    </row>
    <row r="349" spans="1:4" ht="15.75" customHeight="1">
      <c r="A349" s="13"/>
      <c r="B349" s="14"/>
      <c r="C349" s="14"/>
      <c r="D349" s="14"/>
    </row>
    <row r="350" spans="1:4" ht="15.75" customHeight="1">
      <c r="A350" s="13"/>
      <c r="B350" s="14"/>
      <c r="C350" s="14"/>
      <c r="D350" s="14"/>
    </row>
    <row r="351" spans="1:4" ht="15.75" customHeight="1">
      <c r="A351" s="13"/>
      <c r="B351" s="14"/>
      <c r="C351" s="14"/>
      <c r="D351" s="14"/>
    </row>
    <row r="352" spans="1:4" ht="15.75" customHeight="1">
      <c r="A352" s="13"/>
      <c r="B352" s="14"/>
      <c r="C352" s="14"/>
      <c r="D352" s="14"/>
    </row>
    <row r="353" spans="1:4" ht="15.75" customHeight="1">
      <c r="A353" s="13"/>
      <c r="B353" s="14"/>
      <c r="C353" s="14"/>
      <c r="D353" s="14"/>
    </row>
    <row r="354" spans="1:4" ht="15.75" customHeight="1">
      <c r="A354" s="13"/>
      <c r="B354" s="14"/>
      <c r="C354" s="14"/>
      <c r="D354" s="14"/>
    </row>
    <row r="355" spans="1:4" ht="15.75" customHeight="1">
      <c r="A355" s="13"/>
      <c r="B355" s="14"/>
      <c r="C355" s="14"/>
      <c r="D355" s="14"/>
    </row>
    <row r="356" spans="1:4" ht="15.75" customHeight="1">
      <c r="A356" s="13"/>
      <c r="B356" s="14"/>
      <c r="C356" s="14"/>
      <c r="D356" s="14"/>
    </row>
    <row r="357" spans="1:4" ht="15.75" customHeight="1">
      <c r="A357" s="13"/>
      <c r="B357" s="14"/>
      <c r="C357" s="14"/>
      <c r="D357" s="14"/>
    </row>
    <row r="358" spans="1:4" ht="15.75" customHeight="1">
      <c r="A358" s="13"/>
      <c r="B358" s="14"/>
      <c r="C358" s="14"/>
      <c r="D358" s="14"/>
    </row>
    <row r="359" spans="1:4" ht="15.75" customHeight="1">
      <c r="A359" s="13"/>
      <c r="B359" s="14"/>
      <c r="C359" s="14"/>
      <c r="D359" s="14"/>
    </row>
    <row r="360" spans="1:4" ht="15.75" customHeight="1">
      <c r="A360" s="13"/>
      <c r="B360" s="14"/>
      <c r="C360" s="14"/>
      <c r="D360" s="14"/>
    </row>
    <row r="361" spans="1:4" ht="15.75" customHeight="1">
      <c r="A361" s="13"/>
      <c r="B361" s="14"/>
      <c r="C361" s="14"/>
      <c r="D361" s="14"/>
    </row>
    <row r="362" spans="1:4" ht="15.75" customHeight="1">
      <c r="A362" s="13"/>
      <c r="B362" s="14"/>
      <c r="C362" s="14"/>
      <c r="D362" s="14"/>
    </row>
    <row r="363" spans="1:4" ht="15.75" customHeight="1">
      <c r="A363" s="13"/>
      <c r="B363" s="14"/>
      <c r="C363" s="14"/>
      <c r="D363" s="14"/>
    </row>
    <row r="364" spans="1:4" ht="15.75" customHeight="1">
      <c r="A364" s="13"/>
      <c r="B364" s="14"/>
      <c r="C364" s="14"/>
      <c r="D364" s="14"/>
    </row>
    <row r="365" spans="1:4" ht="15.75" customHeight="1">
      <c r="A365" s="13"/>
      <c r="B365" s="14"/>
      <c r="C365" s="14"/>
      <c r="D365" s="14"/>
    </row>
    <row r="366" spans="1:4" ht="15.75" customHeight="1">
      <c r="A366" s="13"/>
      <c r="B366" s="14"/>
      <c r="C366" s="14"/>
      <c r="D366" s="14"/>
    </row>
    <row r="367" spans="1:4" ht="15.75" customHeight="1">
      <c r="A367" s="13"/>
      <c r="B367" s="14"/>
      <c r="C367" s="14"/>
      <c r="D367" s="14"/>
    </row>
    <row r="368" spans="1:4" ht="15.75" customHeight="1">
      <c r="A368" s="13"/>
      <c r="B368" s="14"/>
      <c r="C368" s="14"/>
      <c r="D368" s="14"/>
    </row>
    <row r="369" spans="1:4" ht="15.75" customHeight="1">
      <c r="A369" s="13"/>
      <c r="B369" s="14"/>
      <c r="C369" s="14"/>
      <c r="D369" s="14"/>
    </row>
    <row r="370" spans="1:4" ht="15.75" customHeight="1">
      <c r="A370" s="13"/>
      <c r="B370" s="14"/>
      <c r="C370" s="14"/>
      <c r="D370" s="14"/>
    </row>
    <row r="371" spans="1:4" ht="15.75" customHeight="1">
      <c r="A371" s="13"/>
      <c r="B371" s="14"/>
      <c r="C371" s="14"/>
      <c r="D371" s="14"/>
    </row>
    <row r="372" spans="1:4" ht="15.75" customHeight="1">
      <c r="A372" s="13"/>
      <c r="B372" s="14"/>
      <c r="C372" s="14"/>
      <c r="D372" s="14"/>
    </row>
    <row r="373" spans="1:4" ht="15.75" customHeight="1">
      <c r="A373" s="13"/>
      <c r="B373" s="14"/>
      <c r="C373" s="14"/>
      <c r="D373" s="14"/>
    </row>
    <row r="374" spans="1:4" ht="15.75" customHeight="1">
      <c r="A374" s="13"/>
      <c r="B374" s="14"/>
      <c r="C374" s="14"/>
      <c r="D374" s="14"/>
    </row>
    <row r="375" spans="1:4" ht="15.75" customHeight="1">
      <c r="A375" s="13"/>
      <c r="B375" s="14"/>
      <c r="C375" s="14"/>
      <c r="D375" s="14"/>
    </row>
    <row r="376" spans="1:4" ht="15.75" customHeight="1">
      <c r="A376" s="13"/>
      <c r="B376" s="14"/>
      <c r="C376" s="14"/>
      <c r="D376" s="14"/>
    </row>
    <row r="377" spans="1:4" ht="15.75" customHeight="1">
      <c r="A377" s="13"/>
      <c r="B377" s="14"/>
      <c r="C377" s="14"/>
      <c r="D377" s="14"/>
    </row>
    <row r="378" spans="1:4" ht="15.75" customHeight="1">
      <c r="A378" s="13"/>
      <c r="B378" s="14"/>
      <c r="C378" s="14"/>
      <c r="D378" s="14"/>
    </row>
    <row r="379" spans="1:4" ht="15.75" customHeight="1">
      <c r="A379" s="13"/>
      <c r="B379" s="14"/>
      <c r="C379" s="14"/>
      <c r="D379" s="14"/>
    </row>
    <row r="380" spans="1:4" ht="15.75" customHeight="1">
      <c r="A380" s="13"/>
      <c r="B380" s="14"/>
      <c r="C380" s="14"/>
      <c r="D380" s="14"/>
    </row>
    <row r="381" spans="1:4" ht="15.75" customHeight="1">
      <c r="A381" s="13"/>
      <c r="B381" s="14"/>
      <c r="C381" s="14"/>
      <c r="D381" s="14"/>
    </row>
    <row r="382" spans="1:4" ht="15.75" customHeight="1">
      <c r="A382" s="13"/>
      <c r="B382" s="14"/>
      <c r="C382" s="14"/>
      <c r="D382" s="14"/>
    </row>
    <row r="383" spans="1:4" ht="15.75" customHeight="1">
      <c r="A383" s="13"/>
      <c r="B383" s="14"/>
      <c r="C383" s="14"/>
      <c r="D383" s="14"/>
    </row>
    <row r="384" spans="1:4" ht="15.75" customHeight="1">
      <c r="A384" s="13"/>
      <c r="B384" s="14"/>
      <c r="C384" s="14"/>
      <c r="D384" s="14"/>
    </row>
    <row r="385" spans="1:4" ht="15.75" customHeight="1">
      <c r="A385" s="13"/>
      <c r="B385" s="14"/>
      <c r="C385" s="14"/>
      <c r="D385" s="14"/>
    </row>
    <row r="386" spans="1:4" ht="15.75" customHeight="1">
      <c r="A386" s="13"/>
      <c r="B386" s="14"/>
      <c r="C386" s="14"/>
      <c r="D386" s="14"/>
    </row>
    <row r="387" spans="1:4" ht="15.75" customHeight="1">
      <c r="A387" s="13"/>
      <c r="B387" s="14"/>
      <c r="C387" s="14"/>
      <c r="D387" s="14"/>
    </row>
    <row r="388" spans="1:4" ht="15.75" customHeight="1">
      <c r="A388" s="13"/>
      <c r="B388" s="14"/>
      <c r="C388" s="14"/>
      <c r="D388" s="14"/>
    </row>
    <row r="389" spans="1:4" ht="15.75" customHeight="1">
      <c r="A389" s="13"/>
      <c r="B389" s="14"/>
      <c r="C389" s="14"/>
      <c r="D389" s="14"/>
    </row>
    <row r="390" spans="1:4" ht="15.75" customHeight="1">
      <c r="A390" s="13"/>
      <c r="B390" s="14"/>
      <c r="C390" s="14"/>
      <c r="D390" s="14"/>
    </row>
    <row r="391" spans="1:4" ht="15.75" customHeight="1">
      <c r="A391" s="13"/>
      <c r="B391" s="14"/>
      <c r="C391" s="14"/>
      <c r="D391" s="14"/>
    </row>
    <row r="392" spans="1:4" ht="15.75" customHeight="1">
      <c r="A392" s="13"/>
      <c r="B392" s="14"/>
      <c r="C392" s="14"/>
      <c r="D392" s="14"/>
    </row>
    <row r="393" spans="1:4" ht="15.75" customHeight="1">
      <c r="A393" s="13"/>
      <c r="B393" s="14"/>
      <c r="C393" s="14"/>
      <c r="D393" s="14"/>
    </row>
    <row r="394" spans="1:4" ht="15.75" customHeight="1">
      <c r="A394" s="13"/>
      <c r="B394" s="14"/>
      <c r="C394" s="14"/>
      <c r="D394" s="14"/>
    </row>
    <row r="395" spans="1:4" ht="15.75" customHeight="1">
      <c r="A395" s="13"/>
      <c r="B395" s="14"/>
      <c r="C395" s="14"/>
      <c r="D395" s="14"/>
    </row>
    <row r="396" spans="1:4" ht="15.75" customHeight="1">
      <c r="A396" s="13"/>
      <c r="B396" s="14"/>
      <c r="C396" s="14"/>
      <c r="D396" s="14"/>
    </row>
    <row r="397" spans="1:4" ht="15.75" customHeight="1">
      <c r="A397" s="13"/>
      <c r="B397" s="14"/>
      <c r="C397" s="14"/>
      <c r="D397" s="14"/>
    </row>
    <row r="398" spans="1:4" ht="15.75" customHeight="1">
      <c r="A398" s="13"/>
      <c r="B398" s="14"/>
      <c r="C398" s="14"/>
      <c r="D398" s="14"/>
    </row>
    <row r="399" spans="1:4" ht="15.75" customHeight="1">
      <c r="A399" s="13"/>
      <c r="B399" s="14"/>
      <c r="C399" s="14"/>
      <c r="D399" s="14"/>
    </row>
    <row r="400" spans="1:4" ht="15.75" customHeight="1">
      <c r="A400" s="13"/>
      <c r="B400" s="14"/>
      <c r="C400" s="14"/>
      <c r="D400" s="14"/>
    </row>
    <row r="401" spans="1:4" ht="15.75" customHeight="1">
      <c r="A401" s="13"/>
      <c r="B401" s="14"/>
      <c r="C401" s="14"/>
      <c r="D401" s="14"/>
    </row>
    <row r="402" spans="1:4" ht="15.75" customHeight="1">
      <c r="A402" s="13"/>
      <c r="B402" s="14"/>
      <c r="C402" s="14"/>
      <c r="D402" s="14"/>
    </row>
    <row r="403" spans="1:4" ht="15.75" customHeight="1">
      <c r="A403" s="13"/>
      <c r="B403" s="14"/>
      <c r="C403" s="14"/>
      <c r="D403" s="14"/>
    </row>
    <row r="404" spans="1:4" ht="15.75" customHeight="1">
      <c r="A404" s="13"/>
      <c r="B404" s="14"/>
      <c r="C404" s="14"/>
      <c r="D404" s="14"/>
    </row>
    <row r="405" spans="1:4" ht="15.75" customHeight="1">
      <c r="A405" s="13"/>
      <c r="B405" s="14"/>
      <c r="C405" s="14"/>
      <c r="D405" s="14"/>
    </row>
    <row r="406" spans="1:4" ht="15.75" customHeight="1">
      <c r="A406" s="13"/>
      <c r="B406" s="14"/>
      <c r="C406" s="14"/>
      <c r="D406" s="14"/>
    </row>
    <row r="407" spans="1:4" ht="15.75" customHeight="1">
      <c r="A407" s="13"/>
      <c r="B407" s="14"/>
      <c r="C407" s="14"/>
      <c r="D407" s="14"/>
    </row>
    <row r="408" spans="1:4" ht="15.75" customHeight="1">
      <c r="A408" s="13"/>
      <c r="B408" s="14"/>
      <c r="C408" s="14"/>
      <c r="D408" s="14"/>
    </row>
    <row r="409" spans="1:4" ht="15.75" customHeight="1">
      <c r="A409" s="13"/>
      <c r="B409" s="14"/>
      <c r="C409" s="14"/>
      <c r="D409" s="14"/>
    </row>
    <row r="410" spans="1:4" ht="15.75" customHeight="1">
      <c r="A410" s="13"/>
      <c r="B410" s="14"/>
      <c r="C410" s="14"/>
      <c r="D410" s="14"/>
    </row>
    <row r="411" spans="1:4" ht="15.75" customHeight="1">
      <c r="A411" s="13"/>
      <c r="B411" s="14"/>
      <c r="C411" s="14"/>
      <c r="D411" s="14"/>
    </row>
    <row r="412" spans="1:4" ht="15.75" customHeight="1">
      <c r="A412" s="13"/>
      <c r="B412" s="14"/>
      <c r="C412" s="14"/>
      <c r="D412" s="14"/>
    </row>
    <row r="413" spans="1:4" ht="15.75" customHeight="1">
      <c r="A413" s="13"/>
      <c r="B413" s="14"/>
      <c r="C413" s="14"/>
      <c r="D413" s="14"/>
    </row>
    <row r="414" spans="1:4" ht="15.75" customHeight="1">
      <c r="A414" s="13"/>
      <c r="B414" s="14"/>
      <c r="C414" s="14"/>
      <c r="D414" s="14"/>
    </row>
    <row r="415" spans="1:4" ht="15.75" customHeight="1">
      <c r="A415" s="13"/>
      <c r="B415" s="14"/>
      <c r="C415" s="14"/>
      <c r="D415" s="14"/>
    </row>
    <row r="416" spans="1:4" ht="15.75" customHeight="1">
      <c r="A416" s="13"/>
      <c r="B416" s="14"/>
      <c r="C416" s="14"/>
      <c r="D416" s="14"/>
    </row>
    <row r="417" spans="1:4" ht="15.75" customHeight="1">
      <c r="A417" s="13"/>
      <c r="B417" s="14"/>
      <c r="C417" s="14"/>
      <c r="D417" s="14"/>
    </row>
    <row r="418" spans="1:4" ht="15.75" customHeight="1">
      <c r="A418" s="13"/>
      <c r="B418" s="14"/>
      <c r="C418" s="14"/>
      <c r="D418" s="14"/>
    </row>
    <row r="419" spans="1:4" ht="15.75" customHeight="1">
      <c r="A419" s="13"/>
      <c r="B419" s="14"/>
      <c r="C419" s="14"/>
      <c r="D419" s="14"/>
    </row>
    <row r="420" spans="1:4" ht="15.75" customHeight="1">
      <c r="A420" s="13"/>
      <c r="B420" s="14"/>
      <c r="C420" s="14"/>
      <c r="D420" s="14"/>
    </row>
    <row r="421" spans="1:4" ht="15.75" customHeight="1">
      <c r="A421" s="13"/>
      <c r="B421" s="14"/>
      <c r="C421" s="14"/>
      <c r="D421" s="14"/>
    </row>
    <row r="422" spans="1:4" ht="15.75" customHeight="1">
      <c r="A422" s="13"/>
      <c r="B422" s="14"/>
      <c r="C422" s="14"/>
      <c r="D422" s="14"/>
    </row>
    <row r="423" spans="1:4" ht="15.75" customHeight="1">
      <c r="A423" s="13"/>
      <c r="B423" s="14"/>
      <c r="C423" s="14"/>
      <c r="D423" s="14"/>
    </row>
    <row r="424" spans="1:4" ht="15.75" customHeight="1">
      <c r="A424" s="13"/>
      <c r="B424" s="14"/>
      <c r="C424" s="14"/>
      <c r="D424" s="14"/>
    </row>
    <row r="425" spans="1:4" ht="15.75" customHeight="1">
      <c r="A425" s="13"/>
      <c r="B425" s="14"/>
      <c r="C425" s="14"/>
      <c r="D425" s="14"/>
    </row>
    <row r="426" spans="1:4" ht="15.75" customHeight="1">
      <c r="A426" s="13"/>
      <c r="B426" s="14"/>
      <c r="C426" s="14"/>
      <c r="D426" s="14"/>
    </row>
    <row r="427" spans="1:4" ht="15.75" customHeight="1">
      <c r="A427" s="13"/>
      <c r="B427" s="14"/>
      <c r="C427" s="14"/>
      <c r="D427" s="14"/>
    </row>
    <row r="428" spans="1:4" ht="15.75" customHeight="1">
      <c r="A428" s="13"/>
      <c r="B428" s="14"/>
      <c r="C428" s="14"/>
      <c r="D428" s="14"/>
    </row>
    <row r="429" spans="1:4" ht="15.75" customHeight="1">
      <c r="A429" s="13"/>
      <c r="B429" s="14"/>
      <c r="C429" s="14"/>
      <c r="D429" s="14"/>
    </row>
    <row r="430" spans="1:4" ht="15.75" customHeight="1">
      <c r="A430" s="13"/>
      <c r="B430" s="14"/>
      <c r="C430" s="14"/>
      <c r="D430" s="14"/>
    </row>
    <row r="431" spans="1:4" ht="15.75" customHeight="1">
      <c r="A431" s="13"/>
      <c r="B431" s="14"/>
      <c r="C431" s="14"/>
      <c r="D431" s="14"/>
    </row>
    <row r="432" spans="1:4" ht="15.75" customHeight="1">
      <c r="A432" s="13"/>
      <c r="B432" s="14"/>
      <c r="C432" s="14"/>
      <c r="D432" s="14"/>
    </row>
    <row r="433" spans="1:4" ht="15.75" customHeight="1">
      <c r="A433" s="13"/>
      <c r="B433" s="14"/>
      <c r="C433" s="14"/>
      <c r="D433" s="14"/>
    </row>
    <row r="434" spans="1:4" ht="15.75" customHeight="1">
      <c r="B434" s="104"/>
      <c r="C434" s="104"/>
      <c r="D434" s="104"/>
    </row>
    <row r="435" spans="1:4" ht="15.75" customHeight="1">
      <c r="B435" s="104"/>
      <c r="C435" s="104"/>
      <c r="D435" s="104"/>
    </row>
    <row r="436" spans="1:4" ht="15.75" customHeight="1">
      <c r="B436" s="104"/>
      <c r="C436" s="104"/>
      <c r="D436" s="104"/>
    </row>
    <row r="437" spans="1:4" ht="15.75" customHeight="1">
      <c r="B437" s="104"/>
      <c r="C437" s="104"/>
      <c r="D437" s="104"/>
    </row>
    <row r="438" spans="1:4" ht="15.75" customHeight="1">
      <c r="B438" s="104"/>
      <c r="C438" s="104"/>
      <c r="D438" s="104"/>
    </row>
    <row r="439" spans="1:4" ht="15.75" customHeight="1">
      <c r="B439" s="104"/>
      <c r="C439" s="104"/>
      <c r="D439" s="104"/>
    </row>
    <row r="440" spans="1:4" ht="15.75" customHeight="1">
      <c r="B440" s="104"/>
      <c r="C440" s="104"/>
      <c r="D440" s="104"/>
    </row>
    <row r="441" spans="1:4" ht="15.75" customHeight="1">
      <c r="B441" s="104"/>
      <c r="C441" s="104"/>
      <c r="D441" s="104"/>
    </row>
    <row r="442" spans="1:4" ht="15.75" customHeight="1">
      <c r="B442" s="104"/>
      <c r="C442" s="104"/>
      <c r="D442" s="104"/>
    </row>
    <row r="443" spans="1:4" ht="15.75" customHeight="1">
      <c r="B443" s="104"/>
      <c r="C443" s="104"/>
      <c r="D443" s="104"/>
    </row>
    <row r="444" spans="1:4" ht="15.75" customHeight="1">
      <c r="B444" s="104"/>
      <c r="C444" s="104"/>
      <c r="D444" s="104"/>
    </row>
    <row r="445" spans="1:4" ht="15.75" customHeight="1">
      <c r="B445" s="104"/>
      <c r="C445" s="104"/>
      <c r="D445" s="104"/>
    </row>
    <row r="446" spans="1:4" ht="15.75" customHeight="1">
      <c r="B446" s="104"/>
      <c r="C446" s="104"/>
      <c r="D446" s="104"/>
    </row>
    <row r="447" spans="1:4" ht="15.75" customHeight="1">
      <c r="B447" s="104"/>
      <c r="C447" s="104"/>
      <c r="D447" s="104"/>
    </row>
    <row r="448" spans="1:4" ht="15.75" customHeight="1">
      <c r="B448" s="104"/>
      <c r="C448" s="104"/>
      <c r="D448" s="104"/>
    </row>
    <row r="449" spans="2:4" ht="15.75" customHeight="1">
      <c r="B449" s="104"/>
      <c r="C449" s="104"/>
      <c r="D449" s="104"/>
    </row>
    <row r="450" spans="2:4" ht="15.75" customHeight="1">
      <c r="B450" s="104"/>
      <c r="C450" s="104"/>
      <c r="D450" s="104"/>
    </row>
    <row r="451" spans="2:4" ht="15.75" customHeight="1">
      <c r="B451" s="104"/>
      <c r="C451" s="104"/>
      <c r="D451" s="104"/>
    </row>
    <row r="452" spans="2:4" ht="15.75" customHeight="1">
      <c r="B452" s="104"/>
      <c r="C452" s="104"/>
      <c r="D452" s="104"/>
    </row>
    <row r="453" spans="2:4" ht="15.75" customHeight="1">
      <c r="B453" s="104"/>
      <c r="C453" s="104"/>
      <c r="D453" s="104"/>
    </row>
    <row r="454" spans="2:4" ht="15.75" customHeight="1">
      <c r="B454" s="104"/>
      <c r="C454" s="104"/>
      <c r="D454" s="104"/>
    </row>
    <row r="455" spans="2:4" ht="15.75" customHeight="1">
      <c r="B455" s="104"/>
      <c r="C455" s="104"/>
      <c r="D455" s="104"/>
    </row>
    <row r="456" spans="2:4" ht="15.75" customHeight="1">
      <c r="B456" s="104"/>
      <c r="C456" s="104"/>
      <c r="D456" s="104"/>
    </row>
    <row r="457" spans="2:4" ht="15.75" customHeight="1">
      <c r="B457" s="104"/>
      <c r="C457" s="104"/>
      <c r="D457" s="104"/>
    </row>
    <row r="458" spans="2:4" ht="15.75" customHeight="1">
      <c r="B458" s="104"/>
      <c r="C458" s="104"/>
      <c r="D458" s="104"/>
    </row>
    <row r="459" spans="2:4" ht="15.75" customHeight="1">
      <c r="B459" s="104"/>
      <c r="C459" s="104"/>
      <c r="D459" s="104"/>
    </row>
    <row r="460" spans="2:4" ht="15.75" customHeight="1">
      <c r="B460" s="104"/>
      <c r="C460" s="104"/>
      <c r="D460" s="104"/>
    </row>
    <row r="461" spans="2:4" ht="15.75" customHeight="1">
      <c r="B461" s="104"/>
      <c r="C461" s="104"/>
      <c r="D461" s="104"/>
    </row>
    <row r="462" spans="2:4" ht="15.75" customHeight="1">
      <c r="B462" s="104"/>
      <c r="C462" s="104"/>
      <c r="D462" s="104"/>
    </row>
    <row r="463" spans="2:4" ht="15.75" customHeight="1">
      <c r="B463" s="104"/>
      <c r="C463" s="104"/>
      <c r="D463" s="104"/>
    </row>
    <row r="464" spans="2:4" ht="15.75" customHeight="1">
      <c r="B464" s="104"/>
      <c r="C464" s="104"/>
      <c r="D464" s="104"/>
    </row>
    <row r="465" spans="2:4" ht="15.75" customHeight="1">
      <c r="B465" s="104"/>
      <c r="C465" s="104"/>
      <c r="D465" s="104"/>
    </row>
    <row r="466" spans="2:4" ht="15.75" customHeight="1">
      <c r="B466" s="104"/>
      <c r="C466" s="104"/>
      <c r="D466" s="104"/>
    </row>
    <row r="467" spans="2:4" ht="15.75" customHeight="1">
      <c r="B467" s="104"/>
      <c r="C467" s="104"/>
      <c r="D467" s="104"/>
    </row>
    <row r="468" spans="2:4" ht="15.75" customHeight="1">
      <c r="B468" s="104"/>
      <c r="C468" s="104"/>
      <c r="D468" s="104"/>
    </row>
    <row r="469" spans="2:4" ht="15.75" customHeight="1">
      <c r="B469" s="104"/>
      <c r="C469" s="104"/>
      <c r="D469" s="104"/>
    </row>
    <row r="470" spans="2:4" ht="15.75" customHeight="1">
      <c r="B470" s="104"/>
      <c r="C470" s="104"/>
      <c r="D470" s="104"/>
    </row>
    <row r="471" spans="2:4" ht="15.75" customHeight="1">
      <c r="B471" s="104"/>
      <c r="C471" s="104"/>
      <c r="D471" s="104"/>
    </row>
    <row r="472" spans="2:4" ht="15.75" customHeight="1">
      <c r="B472" s="104"/>
      <c r="C472" s="104"/>
      <c r="D472" s="104"/>
    </row>
    <row r="473" spans="2:4" ht="15.75" customHeight="1">
      <c r="B473" s="104"/>
      <c r="C473" s="104"/>
      <c r="D473" s="104"/>
    </row>
    <row r="474" spans="2:4" ht="15.75" customHeight="1">
      <c r="B474" s="104"/>
      <c r="C474" s="104"/>
      <c r="D474" s="104"/>
    </row>
    <row r="475" spans="2:4" ht="15.75" customHeight="1">
      <c r="B475" s="104"/>
      <c r="C475" s="104"/>
      <c r="D475" s="104"/>
    </row>
    <row r="476" spans="2:4" ht="15.75" customHeight="1">
      <c r="B476" s="104"/>
      <c r="C476" s="104"/>
      <c r="D476" s="104"/>
    </row>
    <row r="477" spans="2:4" ht="15.75" customHeight="1">
      <c r="B477" s="104"/>
      <c r="C477" s="104"/>
      <c r="D477" s="104"/>
    </row>
    <row r="478" spans="2:4" ht="15.75" customHeight="1">
      <c r="B478" s="104"/>
      <c r="C478" s="104"/>
      <c r="D478" s="104"/>
    </row>
    <row r="479" spans="2:4" ht="15.75" customHeight="1">
      <c r="B479" s="104"/>
      <c r="C479" s="104"/>
      <c r="D479" s="104"/>
    </row>
    <row r="480" spans="2:4" ht="15.75" customHeight="1">
      <c r="B480" s="104"/>
      <c r="C480" s="104"/>
      <c r="D480" s="104"/>
    </row>
    <row r="481" spans="2:4" ht="15.75" customHeight="1">
      <c r="B481" s="104"/>
      <c r="C481" s="104"/>
      <c r="D481" s="104"/>
    </row>
    <row r="482" spans="2:4" ht="15.75" customHeight="1">
      <c r="B482" s="104"/>
      <c r="C482" s="104"/>
      <c r="D482" s="104"/>
    </row>
    <row r="483" spans="2:4" ht="15.75" customHeight="1">
      <c r="B483" s="104"/>
      <c r="C483" s="104"/>
      <c r="D483" s="104"/>
    </row>
    <row r="484" spans="2:4" ht="15.75" customHeight="1">
      <c r="B484" s="104"/>
      <c r="C484" s="104"/>
      <c r="D484" s="104"/>
    </row>
    <row r="485" spans="2:4" ht="15.75" customHeight="1">
      <c r="B485" s="104"/>
      <c r="C485" s="104"/>
      <c r="D485" s="104"/>
    </row>
    <row r="486" spans="2:4" ht="15.75" customHeight="1">
      <c r="B486" s="104"/>
      <c r="C486" s="104"/>
      <c r="D486" s="104"/>
    </row>
    <row r="487" spans="2:4" ht="15.75" customHeight="1">
      <c r="B487" s="104"/>
      <c r="C487" s="104"/>
      <c r="D487" s="104"/>
    </row>
    <row r="488" spans="2:4" ht="15.75" customHeight="1">
      <c r="B488" s="104"/>
      <c r="C488" s="104"/>
      <c r="D488" s="104"/>
    </row>
    <row r="489" spans="2:4" ht="15.75" customHeight="1">
      <c r="B489" s="104"/>
      <c r="C489" s="104"/>
      <c r="D489" s="104"/>
    </row>
    <row r="490" spans="2:4" ht="15.75" customHeight="1">
      <c r="B490" s="104"/>
      <c r="C490" s="104"/>
      <c r="D490" s="104"/>
    </row>
    <row r="491" spans="2:4" ht="15.75" customHeight="1">
      <c r="B491" s="104"/>
      <c r="C491" s="104"/>
      <c r="D491" s="104"/>
    </row>
    <row r="492" spans="2:4" ht="15.75" customHeight="1">
      <c r="B492" s="104"/>
      <c r="C492" s="104"/>
      <c r="D492" s="104"/>
    </row>
    <row r="493" spans="2:4" ht="15.75" customHeight="1">
      <c r="B493" s="104"/>
      <c r="C493" s="104"/>
      <c r="D493" s="104"/>
    </row>
    <row r="494" spans="2:4" ht="15.75" customHeight="1">
      <c r="B494" s="104"/>
      <c r="C494" s="104"/>
      <c r="D494" s="104"/>
    </row>
    <row r="495" spans="2:4" ht="15.75" customHeight="1">
      <c r="B495" s="104"/>
      <c r="C495" s="104"/>
      <c r="D495" s="104"/>
    </row>
    <row r="496" spans="2:4" ht="15.75" customHeight="1">
      <c r="B496" s="104"/>
      <c r="C496" s="104"/>
      <c r="D496" s="104"/>
    </row>
    <row r="497" spans="2:4" ht="15.75" customHeight="1">
      <c r="B497" s="104"/>
      <c r="C497" s="104"/>
      <c r="D497" s="104"/>
    </row>
    <row r="498" spans="2:4" ht="15.75" customHeight="1">
      <c r="B498" s="104"/>
      <c r="C498" s="104"/>
      <c r="D498" s="104"/>
    </row>
    <row r="499" spans="2:4" ht="15.75" customHeight="1">
      <c r="B499" s="104"/>
      <c r="C499" s="104"/>
      <c r="D499" s="104"/>
    </row>
    <row r="500" spans="2:4" ht="15.75" customHeight="1">
      <c r="B500" s="104"/>
      <c r="C500" s="104"/>
      <c r="D500" s="104"/>
    </row>
    <row r="501" spans="2:4" ht="15.75" customHeight="1">
      <c r="B501" s="104"/>
      <c r="C501" s="104"/>
      <c r="D501" s="104"/>
    </row>
    <row r="502" spans="2:4" ht="15.75" customHeight="1">
      <c r="B502" s="104"/>
      <c r="C502" s="104"/>
      <c r="D502" s="104"/>
    </row>
    <row r="503" spans="2:4" ht="15.75" customHeight="1">
      <c r="B503" s="104"/>
      <c r="C503" s="104"/>
      <c r="D503" s="104"/>
    </row>
    <row r="504" spans="2:4" ht="15.75" customHeight="1">
      <c r="B504" s="104"/>
      <c r="C504" s="104"/>
      <c r="D504" s="104"/>
    </row>
    <row r="505" spans="2:4" ht="15.75" customHeight="1">
      <c r="B505" s="104"/>
      <c r="C505" s="104"/>
      <c r="D505" s="104"/>
    </row>
    <row r="506" spans="2:4" ht="15.75" customHeight="1">
      <c r="B506" s="104"/>
      <c r="C506" s="104"/>
      <c r="D506" s="104"/>
    </row>
    <row r="507" spans="2:4" ht="15.75" customHeight="1">
      <c r="B507" s="104"/>
      <c r="C507" s="104"/>
      <c r="D507" s="104"/>
    </row>
    <row r="508" spans="2:4" ht="15.75" customHeight="1">
      <c r="B508" s="104"/>
      <c r="C508" s="104"/>
      <c r="D508" s="104"/>
    </row>
    <row r="509" spans="2:4" ht="15.75" customHeight="1">
      <c r="B509" s="104"/>
      <c r="C509" s="104"/>
      <c r="D509" s="104"/>
    </row>
    <row r="510" spans="2:4" ht="15.75" customHeight="1">
      <c r="B510" s="104"/>
      <c r="C510" s="104"/>
      <c r="D510" s="104"/>
    </row>
    <row r="511" spans="2:4" ht="15.75" customHeight="1">
      <c r="B511" s="104"/>
      <c r="C511" s="104"/>
      <c r="D511" s="104"/>
    </row>
    <row r="512" spans="2:4" ht="15.75" customHeight="1">
      <c r="B512" s="104"/>
      <c r="C512" s="104"/>
      <c r="D512" s="104"/>
    </row>
    <row r="513" spans="2:4" ht="15.75" customHeight="1">
      <c r="B513" s="104"/>
      <c r="C513" s="104"/>
      <c r="D513" s="104"/>
    </row>
    <row r="514" spans="2:4" ht="15.75" customHeight="1">
      <c r="B514" s="104"/>
      <c r="C514" s="104"/>
      <c r="D514" s="104"/>
    </row>
    <row r="515" spans="2:4" ht="15.75" customHeight="1">
      <c r="B515" s="104"/>
      <c r="C515" s="104"/>
      <c r="D515" s="104"/>
    </row>
    <row r="516" spans="2:4" ht="15.75" customHeight="1">
      <c r="B516" s="104"/>
      <c r="C516" s="104"/>
      <c r="D516" s="104"/>
    </row>
    <row r="517" spans="2:4" ht="15.75" customHeight="1">
      <c r="B517" s="104"/>
      <c r="C517" s="104"/>
      <c r="D517" s="104"/>
    </row>
    <row r="518" spans="2:4" ht="15.75" customHeight="1">
      <c r="B518" s="104"/>
      <c r="C518" s="104"/>
      <c r="D518" s="104"/>
    </row>
    <row r="519" spans="2:4" ht="15.75" customHeight="1">
      <c r="B519" s="104"/>
      <c r="C519" s="104"/>
      <c r="D519" s="104"/>
    </row>
    <row r="520" spans="2:4" ht="15.75" customHeight="1">
      <c r="B520" s="104"/>
      <c r="C520" s="104"/>
      <c r="D520" s="104"/>
    </row>
    <row r="521" spans="2:4" ht="15.75" customHeight="1">
      <c r="B521" s="104"/>
      <c r="C521" s="104"/>
      <c r="D521" s="104"/>
    </row>
    <row r="522" spans="2:4" ht="15.75" customHeight="1">
      <c r="B522" s="104"/>
      <c r="C522" s="104"/>
      <c r="D522" s="104"/>
    </row>
    <row r="523" spans="2:4" ht="15.75" customHeight="1">
      <c r="B523" s="104"/>
      <c r="C523" s="104"/>
      <c r="D523" s="104"/>
    </row>
    <row r="524" spans="2:4" ht="15.75" customHeight="1">
      <c r="B524" s="104"/>
      <c r="C524" s="104"/>
      <c r="D524" s="104"/>
    </row>
    <row r="525" spans="2:4" ht="15.75" customHeight="1">
      <c r="B525" s="104"/>
      <c r="C525" s="104"/>
      <c r="D525" s="104"/>
    </row>
    <row r="526" spans="2:4" ht="15.75" customHeight="1">
      <c r="B526" s="104"/>
      <c r="C526" s="104"/>
      <c r="D526" s="104"/>
    </row>
    <row r="527" spans="2:4" ht="15.75" customHeight="1">
      <c r="B527" s="104"/>
      <c r="C527" s="104"/>
      <c r="D527" s="104"/>
    </row>
    <row r="528" spans="2:4" ht="15.75" customHeight="1">
      <c r="B528" s="104"/>
      <c r="C528" s="104"/>
      <c r="D528" s="104"/>
    </row>
    <row r="529" spans="2:4" ht="15.75" customHeight="1">
      <c r="B529" s="104"/>
      <c r="C529" s="104"/>
      <c r="D529" s="104"/>
    </row>
    <row r="530" spans="2:4" ht="15.75" customHeight="1">
      <c r="B530" s="104"/>
      <c r="C530" s="104"/>
      <c r="D530" s="104"/>
    </row>
    <row r="531" spans="2:4" ht="15.75" customHeight="1">
      <c r="B531" s="104"/>
      <c r="C531" s="104"/>
      <c r="D531" s="104"/>
    </row>
    <row r="532" spans="2:4" ht="15.75" customHeight="1">
      <c r="B532" s="104"/>
      <c r="C532" s="104"/>
      <c r="D532" s="104"/>
    </row>
    <row r="533" spans="2:4" ht="15.75" customHeight="1">
      <c r="B533" s="104"/>
      <c r="C533" s="104"/>
      <c r="D533" s="104"/>
    </row>
    <row r="534" spans="2:4" ht="15.75" customHeight="1">
      <c r="B534" s="104"/>
      <c r="C534" s="104"/>
      <c r="D534" s="104"/>
    </row>
    <row r="535" spans="2:4" ht="15.75" customHeight="1">
      <c r="B535" s="104"/>
      <c r="C535" s="104"/>
      <c r="D535" s="104"/>
    </row>
    <row r="536" spans="2:4" ht="15.75" customHeight="1">
      <c r="B536" s="104"/>
      <c r="C536" s="104"/>
      <c r="D536" s="104"/>
    </row>
    <row r="537" spans="2:4" ht="15.75" customHeight="1">
      <c r="B537" s="104"/>
      <c r="C537" s="104"/>
      <c r="D537" s="104"/>
    </row>
    <row r="538" spans="2:4" ht="15.75" customHeight="1">
      <c r="B538" s="104"/>
      <c r="C538" s="104"/>
      <c r="D538" s="104"/>
    </row>
    <row r="539" spans="2:4" ht="15.75" customHeight="1">
      <c r="B539" s="104"/>
      <c r="C539" s="104"/>
      <c r="D539" s="104"/>
    </row>
    <row r="540" spans="2:4" ht="15.75" customHeight="1">
      <c r="B540" s="104"/>
      <c r="C540" s="104"/>
      <c r="D540" s="104"/>
    </row>
    <row r="541" spans="2:4" ht="15.75" customHeight="1">
      <c r="B541" s="104"/>
      <c r="C541" s="104"/>
      <c r="D541" s="104"/>
    </row>
    <row r="542" spans="2:4" ht="15.75" customHeight="1">
      <c r="B542" s="104"/>
      <c r="C542" s="104"/>
      <c r="D542" s="104"/>
    </row>
    <row r="543" spans="2:4" ht="15.75" customHeight="1">
      <c r="B543" s="104"/>
      <c r="C543" s="104"/>
      <c r="D543" s="104"/>
    </row>
    <row r="544" spans="2:4" ht="15.75" customHeight="1">
      <c r="B544" s="104"/>
      <c r="C544" s="104"/>
      <c r="D544" s="104"/>
    </row>
    <row r="545" spans="2:4" ht="15.75" customHeight="1">
      <c r="B545" s="104"/>
      <c r="C545" s="104"/>
      <c r="D545" s="104"/>
    </row>
    <row r="546" spans="2:4" ht="15.75" customHeight="1">
      <c r="B546" s="104"/>
      <c r="C546" s="104"/>
      <c r="D546" s="104"/>
    </row>
    <row r="547" spans="2:4" ht="15.75" customHeight="1">
      <c r="B547" s="104"/>
      <c r="C547" s="104"/>
      <c r="D547" s="104"/>
    </row>
    <row r="548" spans="2:4" ht="15.75" customHeight="1">
      <c r="B548" s="104"/>
      <c r="C548" s="104"/>
      <c r="D548" s="104"/>
    </row>
    <row r="549" spans="2:4" ht="15.75" customHeight="1">
      <c r="B549" s="104"/>
      <c r="C549" s="104"/>
      <c r="D549" s="104"/>
    </row>
    <row r="550" spans="2:4" ht="15.75" customHeight="1">
      <c r="B550" s="104"/>
      <c r="C550" s="104"/>
      <c r="D550" s="104"/>
    </row>
    <row r="551" spans="2:4" ht="15.75" customHeight="1">
      <c r="B551" s="104"/>
      <c r="C551" s="104"/>
      <c r="D551" s="104"/>
    </row>
    <row r="552" spans="2:4" ht="15.75" customHeight="1">
      <c r="B552" s="104"/>
      <c r="C552" s="104"/>
      <c r="D552" s="104"/>
    </row>
    <row r="553" spans="2:4" ht="15.75" customHeight="1">
      <c r="B553" s="104"/>
      <c r="C553" s="104"/>
      <c r="D553" s="104"/>
    </row>
    <row r="554" spans="2:4" ht="15.75" customHeight="1">
      <c r="B554" s="104"/>
      <c r="C554" s="104"/>
      <c r="D554" s="104"/>
    </row>
    <row r="555" spans="2:4" ht="15.75" customHeight="1">
      <c r="B555" s="104"/>
      <c r="C555" s="104"/>
      <c r="D555" s="104"/>
    </row>
    <row r="556" spans="2:4" ht="15.75" customHeight="1">
      <c r="B556" s="104"/>
      <c r="C556" s="104"/>
      <c r="D556" s="104"/>
    </row>
    <row r="557" spans="2:4" ht="15.75" customHeight="1">
      <c r="B557" s="104"/>
      <c r="C557" s="104"/>
      <c r="D557" s="104"/>
    </row>
    <row r="558" spans="2:4" ht="15.75" customHeight="1">
      <c r="B558" s="104"/>
      <c r="C558" s="104"/>
      <c r="D558" s="104"/>
    </row>
    <row r="559" spans="2:4" ht="15.75" customHeight="1">
      <c r="B559" s="104"/>
      <c r="C559" s="104"/>
      <c r="D559" s="104"/>
    </row>
    <row r="560" spans="2:4" ht="15.75" customHeight="1">
      <c r="B560" s="104"/>
      <c r="C560" s="104"/>
      <c r="D560" s="104"/>
    </row>
    <row r="561" spans="2:4" ht="15.75" customHeight="1">
      <c r="B561" s="104"/>
      <c r="C561" s="104"/>
      <c r="D561" s="104"/>
    </row>
    <row r="562" spans="2:4" ht="15.75" customHeight="1">
      <c r="B562" s="104"/>
      <c r="C562" s="104"/>
      <c r="D562" s="104"/>
    </row>
    <row r="563" spans="2:4" ht="15.75" customHeight="1">
      <c r="B563" s="104"/>
      <c r="C563" s="104"/>
      <c r="D563" s="104"/>
    </row>
    <row r="564" spans="2:4" ht="15.75" customHeight="1">
      <c r="B564" s="104"/>
      <c r="C564" s="104"/>
      <c r="D564" s="104"/>
    </row>
    <row r="565" spans="2:4" ht="15.75" customHeight="1">
      <c r="B565" s="104"/>
      <c r="C565" s="104"/>
      <c r="D565" s="104"/>
    </row>
    <row r="566" spans="2:4" ht="15.75" customHeight="1">
      <c r="B566" s="104"/>
      <c r="C566" s="104"/>
      <c r="D566" s="104"/>
    </row>
    <row r="567" spans="2:4" ht="15.75" customHeight="1">
      <c r="B567" s="104"/>
      <c r="C567" s="104"/>
      <c r="D567" s="104"/>
    </row>
    <row r="568" spans="2:4" ht="15.75" customHeight="1">
      <c r="B568" s="104"/>
      <c r="C568" s="104"/>
      <c r="D568" s="104"/>
    </row>
    <row r="569" spans="2:4" ht="15.75" customHeight="1">
      <c r="B569" s="104"/>
      <c r="C569" s="104"/>
      <c r="D569" s="104"/>
    </row>
    <row r="570" spans="2:4" ht="15.75" customHeight="1">
      <c r="B570" s="104"/>
      <c r="C570" s="104"/>
      <c r="D570" s="104"/>
    </row>
    <row r="571" spans="2:4" ht="15.75" customHeight="1">
      <c r="B571" s="104"/>
      <c r="C571" s="104"/>
      <c r="D571" s="104"/>
    </row>
    <row r="572" spans="2:4" ht="15.75" customHeight="1">
      <c r="B572" s="104"/>
      <c r="C572" s="104"/>
      <c r="D572" s="104"/>
    </row>
    <row r="573" spans="2:4" ht="15.75" customHeight="1">
      <c r="B573" s="104"/>
      <c r="C573" s="104"/>
      <c r="D573" s="104"/>
    </row>
    <row r="574" spans="2:4" ht="15.75" customHeight="1">
      <c r="B574" s="104"/>
      <c r="C574" s="104"/>
      <c r="D574" s="104"/>
    </row>
    <row r="575" spans="2:4" ht="15.75" customHeight="1">
      <c r="B575" s="104"/>
      <c r="C575" s="104"/>
      <c r="D575" s="104"/>
    </row>
    <row r="576" spans="2:4" ht="15.75" customHeight="1">
      <c r="B576" s="104"/>
      <c r="C576" s="104"/>
      <c r="D576" s="104"/>
    </row>
    <row r="577" spans="2:4" ht="15.75" customHeight="1">
      <c r="B577" s="104"/>
      <c r="C577" s="104"/>
      <c r="D577" s="104"/>
    </row>
    <row r="578" spans="2:4" ht="15.75" customHeight="1">
      <c r="B578" s="104"/>
      <c r="C578" s="104"/>
      <c r="D578" s="104"/>
    </row>
    <row r="579" spans="2:4" ht="15.75" customHeight="1">
      <c r="B579" s="104"/>
      <c r="C579" s="104"/>
      <c r="D579" s="104"/>
    </row>
    <row r="580" spans="2:4" ht="15.75" customHeight="1">
      <c r="B580" s="104"/>
      <c r="C580" s="104"/>
      <c r="D580" s="104"/>
    </row>
    <row r="581" spans="2:4" ht="15.75" customHeight="1">
      <c r="B581" s="104"/>
      <c r="C581" s="104"/>
      <c r="D581" s="104"/>
    </row>
    <row r="582" spans="2:4" ht="15.75" customHeight="1">
      <c r="B582" s="104"/>
      <c r="C582" s="104"/>
      <c r="D582" s="104"/>
    </row>
    <row r="583" spans="2:4" ht="15.75" customHeight="1">
      <c r="B583" s="104"/>
      <c r="C583" s="104"/>
      <c r="D583" s="104"/>
    </row>
    <row r="584" spans="2:4" ht="15.75" customHeight="1">
      <c r="B584" s="104"/>
      <c r="C584" s="104"/>
      <c r="D584" s="104"/>
    </row>
    <row r="585" spans="2:4" ht="15.75" customHeight="1">
      <c r="B585" s="104"/>
      <c r="C585" s="104"/>
      <c r="D585" s="104"/>
    </row>
    <row r="586" spans="2:4" ht="15.75" customHeight="1">
      <c r="B586" s="104"/>
      <c r="C586" s="104"/>
      <c r="D586" s="104"/>
    </row>
    <row r="587" spans="2:4" ht="15.75" customHeight="1">
      <c r="B587" s="104"/>
      <c r="C587" s="104"/>
      <c r="D587" s="104"/>
    </row>
    <row r="588" spans="2:4" ht="15.75" customHeight="1">
      <c r="B588" s="104"/>
      <c r="C588" s="104"/>
      <c r="D588" s="104"/>
    </row>
    <row r="589" spans="2:4" ht="15.75" customHeight="1">
      <c r="B589" s="104"/>
      <c r="C589" s="104"/>
      <c r="D589" s="104"/>
    </row>
    <row r="590" spans="2:4" ht="15.75" customHeight="1">
      <c r="B590" s="104"/>
      <c r="C590" s="104"/>
      <c r="D590" s="104"/>
    </row>
    <row r="591" spans="2:4" ht="15.75" customHeight="1">
      <c r="B591" s="104"/>
      <c r="C591" s="104"/>
      <c r="D591" s="104"/>
    </row>
    <row r="592" spans="2:4" ht="15.75" customHeight="1">
      <c r="B592" s="104"/>
      <c r="C592" s="104"/>
      <c r="D592" s="104"/>
    </row>
    <row r="593" spans="2:4" ht="15.75" customHeight="1">
      <c r="B593" s="104"/>
      <c r="C593" s="104"/>
      <c r="D593" s="104"/>
    </row>
    <row r="594" spans="2:4" ht="15.75" customHeight="1">
      <c r="B594" s="104"/>
      <c r="C594" s="104"/>
      <c r="D594" s="104"/>
    </row>
    <row r="595" spans="2:4" ht="15.75" customHeight="1">
      <c r="B595" s="104"/>
      <c r="C595" s="104"/>
      <c r="D595" s="104"/>
    </row>
    <row r="596" spans="2:4" ht="15.75" customHeight="1">
      <c r="B596" s="104"/>
      <c r="C596" s="104"/>
      <c r="D596" s="104"/>
    </row>
    <row r="597" spans="2:4" ht="15.75" customHeight="1">
      <c r="B597" s="104"/>
      <c r="C597" s="104"/>
      <c r="D597" s="104"/>
    </row>
    <row r="598" spans="2:4" ht="15.75" customHeight="1">
      <c r="B598" s="104"/>
      <c r="C598" s="104"/>
      <c r="D598" s="104"/>
    </row>
    <row r="599" spans="2:4" ht="15.75" customHeight="1">
      <c r="B599" s="104"/>
      <c r="C599" s="104"/>
      <c r="D599" s="104"/>
    </row>
    <row r="600" spans="2:4" ht="15.75" customHeight="1">
      <c r="B600" s="104"/>
      <c r="C600" s="104"/>
      <c r="D600" s="104"/>
    </row>
    <row r="601" spans="2:4" ht="15.75" customHeight="1">
      <c r="B601" s="104"/>
      <c r="C601" s="104"/>
      <c r="D601" s="104"/>
    </row>
    <row r="602" spans="2:4" ht="15.75" customHeight="1">
      <c r="B602" s="104"/>
      <c r="C602" s="104"/>
      <c r="D602" s="104"/>
    </row>
    <row r="603" spans="2:4" ht="15.75" customHeight="1">
      <c r="B603" s="104"/>
      <c r="C603" s="104"/>
      <c r="D603" s="104"/>
    </row>
    <row r="604" spans="2:4" ht="15.75" customHeight="1">
      <c r="B604" s="104"/>
      <c r="C604" s="104"/>
      <c r="D604" s="104"/>
    </row>
    <row r="605" spans="2:4" ht="15.75" customHeight="1">
      <c r="B605" s="104"/>
      <c r="C605" s="104"/>
      <c r="D605" s="104"/>
    </row>
    <row r="606" spans="2:4" ht="15.75" customHeight="1">
      <c r="B606" s="104"/>
      <c r="C606" s="104"/>
      <c r="D606" s="104"/>
    </row>
    <row r="607" spans="2:4" ht="15.75" customHeight="1">
      <c r="B607" s="104"/>
      <c r="C607" s="104"/>
      <c r="D607" s="104"/>
    </row>
    <row r="608" spans="2:4" ht="15.75" customHeight="1">
      <c r="B608" s="104"/>
      <c r="C608" s="104"/>
      <c r="D608" s="104"/>
    </row>
    <row r="609" spans="2:4" ht="15.75" customHeight="1">
      <c r="B609" s="104"/>
      <c r="C609" s="104"/>
      <c r="D609" s="104"/>
    </row>
    <row r="610" spans="2:4" ht="15.75" customHeight="1">
      <c r="B610" s="104"/>
      <c r="C610" s="104"/>
      <c r="D610" s="104"/>
    </row>
    <row r="611" spans="2:4" ht="15.75" customHeight="1">
      <c r="B611" s="104"/>
      <c r="C611" s="104"/>
      <c r="D611" s="104"/>
    </row>
    <row r="612" spans="2:4" ht="15.75" customHeight="1">
      <c r="B612" s="104"/>
      <c r="C612" s="104"/>
      <c r="D612" s="104"/>
    </row>
    <row r="613" spans="2:4" ht="15.75" customHeight="1">
      <c r="B613" s="104"/>
      <c r="C613" s="104"/>
      <c r="D613" s="104"/>
    </row>
    <row r="614" spans="2:4" ht="15.75" customHeight="1">
      <c r="B614" s="104"/>
      <c r="C614" s="104"/>
      <c r="D614" s="104"/>
    </row>
    <row r="615" spans="2:4" ht="15.75" customHeight="1">
      <c r="B615" s="104"/>
      <c r="C615" s="104"/>
      <c r="D615" s="104"/>
    </row>
    <row r="616" spans="2:4" ht="15.75" customHeight="1">
      <c r="B616" s="104"/>
      <c r="C616" s="104"/>
      <c r="D616" s="104"/>
    </row>
    <row r="617" spans="2:4" ht="15.75" customHeight="1">
      <c r="B617" s="104"/>
      <c r="C617" s="104"/>
      <c r="D617" s="104"/>
    </row>
    <row r="618" spans="2:4" ht="15.75" customHeight="1">
      <c r="B618" s="104"/>
      <c r="C618" s="104"/>
      <c r="D618" s="104"/>
    </row>
    <row r="619" spans="2:4" ht="15.75" customHeight="1">
      <c r="B619" s="104"/>
      <c r="C619" s="104"/>
      <c r="D619" s="104"/>
    </row>
    <row r="620" spans="2:4" ht="15.75" customHeight="1">
      <c r="B620" s="104"/>
      <c r="C620" s="104"/>
      <c r="D620" s="104"/>
    </row>
    <row r="621" spans="2:4" ht="15.75" customHeight="1">
      <c r="B621" s="104"/>
      <c r="C621" s="104"/>
      <c r="D621" s="104"/>
    </row>
    <row r="622" spans="2:4" ht="15.75" customHeight="1">
      <c r="B622" s="104"/>
      <c r="C622" s="104"/>
      <c r="D622" s="104"/>
    </row>
    <row r="623" spans="2:4" ht="15.75" customHeight="1">
      <c r="B623" s="104"/>
      <c r="C623" s="104"/>
      <c r="D623" s="104"/>
    </row>
    <row r="624" spans="2:4" ht="15.75" customHeight="1">
      <c r="B624" s="104"/>
      <c r="C624" s="104"/>
      <c r="D624" s="104"/>
    </row>
    <row r="625" spans="2:4" ht="15.75" customHeight="1">
      <c r="B625" s="104"/>
      <c r="C625" s="104"/>
      <c r="D625" s="104"/>
    </row>
    <row r="626" spans="2:4" ht="15.75" customHeight="1">
      <c r="B626" s="104"/>
      <c r="C626" s="104"/>
      <c r="D626" s="104"/>
    </row>
    <row r="627" spans="2:4" ht="15.75" customHeight="1">
      <c r="B627" s="104"/>
      <c r="C627" s="104"/>
      <c r="D627" s="104"/>
    </row>
    <row r="628" spans="2:4" ht="15.75" customHeight="1">
      <c r="B628" s="104"/>
      <c r="C628" s="104"/>
      <c r="D628" s="104"/>
    </row>
    <row r="629" spans="2:4" ht="15.75" customHeight="1">
      <c r="B629" s="104"/>
      <c r="C629" s="104"/>
      <c r="D629" s="104"/>
    </row>
    <row r="630" spans="2:4" ht="15.75" customHeight="1">
      <c r="B630" s="104"/>
      <c r="C630" s="104"/>
      <c r="D630" s="104"/>
    </row>
    <row r="631" spans="2:4" ht="15.75" customHeight="1">
      <c r="B631" s="104"/>
      <c r="C631" s="104"/>
      <c r="D631" s="104"/>
    </row>
    <row r="632" spans="2:4" ht="15.75" customHeight="1">
      <c r="B632" s="104"/>
      <c r="C632" s="104"/>
      <c r="D632" s="104"/>
    </row>
    <row r="633" spans="2:4" ht="15.75" customHeight="1">
      <c r="B633" s="104"/>
      <c r="C633" s="104"/>
      <c r="D633" s="104"/>
    </row>
    <row r="634" spans="2:4" ht="15.75" customHeight="1">
      <c r="B634" s="104"/>
      <c r="C634" s="104"/>
      <c r="D634" s="104"/>
    </row>
    <row r="635" spans="2:4" ht="15.75" customHeight="1">
      <c r="B635" s="104"/>
      <c r="C635" s="104"/>
      <c r="D635" s="104"/>
    </row>
    <row r="636" spans="2:4" ht="15.75" customHeight="1">
      <c r="B636" s="104"/>
      <c r="C636" s="104"/>
      <c r="D636" s="104"/>
    </row>
    <row r="637" spans="2:4" ht="15.75" customHeight="1">
      <c r="B637" s="104"/>
      <c r="C637" s="104"/>
      <c r="D637" s="104"/>
    </row>
    <row r="638" spans="2:4" ht="15.75" customHeight="1">
      <c r="B638" s="104"/>
      <c r="C638" s="104"/>
      <c r="D638" s="104"/>
    </row>
    <row r="639" spans="2:4" ht="15.75" customHeight="1">
      <c r="B639" s="104"/>
      <c r="C639" s="104"/>
      <c r="D639" s="104"/>
    </row>
    <row r="640" spans="2:4" ht="15.75" customHeight="1">
      <c r="B640" s="104"/>
      <c r="C640" s="104"/>
      <c r="D640" s="104"/>
    </row>
    <row r="641" spans="2:4" ht="15.75" customHeight="1">
      <c r="B641" s="104"/>
      <c r="C641" s="104"/>
      <c r="D641" s="104"/>
    </row>
    <row r="642" spans="2:4" ht="15.75" customHeight="1">
      <c r="B642" s="104"/>
      <c r="C642" s="104"/>
      <c r="D642" s="104"/>
    </row>
    <row r="643" spans="2:4" ht="15.75" customHeight="1">
      <c r="B643" s="104"/>
      <c r="C643" s="104"/>
      <c r="D643" s="104"/>
    </row>
    <row r="644" spans="2:4" ht="15.75" customHeight="1">
      <c r="B644" s="104"/>
      <c r="C644" s="104"/>
      <c r="D644" s="104"/>
    </row>
    <row r="645" spans="2:4" ht="15.75" customHeight="1">
      <c r="B645" s="104"/>
      <c r="C645" s="104"/>
      <c r="D645" s="104"/>
    </row>
    <row r="646" spans="2:4" ht="15.75" customHeight="1">
      <c r="B646" s="104"/>
      <c r="C646" s="104"/>
      <c r="D646" s="104"/>
    </row>
    <row r="647" spans="2:4" ht="15.75" customHeight="1">
      <c r="B647" s="104"/>
      <c r="C647" s="104"/>
      <c r="D647" s="104"/>
    </row>
    <row r="648" spans="2:4" ht="15.75" customHeight="1">
      <c r="B648" s="104"/>
      <c r="C648" s="104"/>
      <c r="D648" s="104"/>
    </row>
    <row r="649" spans="2:4" ht="15.75" customHeight="1">
      <c r="B649" s="104"/>
      <c r="C649" s="104"/>
      <c r="D649" s="104"/>
    </row>
    <row r="650" spans="2:4" ht="15.75" customHeight="1">
      <c r="B650" s="104"/>
      <c r="C650" s="104"/>
      <c r="D650" s="104"/>
    </row>
    <row r="651" spans="2:4" ht="15.75" customHeight="1">
      <c r="B651" s="104"/>
      <c r="C651" s="104"/>
      <c r="D651" s="104"/>
    </row>
    <row r="652" spans="2:4" ht="15.75" customHeight="1">
      <c r="B652" s="104"/>
      <c r="C652" s="104"/>
      <c r="D652" s="104"/>
    </row>
    <row r="653" spans="2:4" ht="15.75" customHeight="1">
      <c r="B653" s="104"/>
      <c r="C653" s="104"/>
      <c r="D653" s="104"/>
    </row>
    <row r="654" spans="2:4" ht="15.75" customHeight="1">
      <c r="B654" s="104"/>
      <c r="C654" s="104"/>
      <c r="D654" s="104"/>
    </row>
    <row r="655" spans="2:4" ht="15.75" customHeight="1">
      <c r="B655" s="104"/>
      <c r="C655" s="104"/>
      <c r="D655" s="104"/>
    </row>
    <row r="656" spans="2:4" ht="15.75" customHeight="1">
      <c r="B656" s="104"/>
      <c r="C656" s="104"/>
      <c r="D656" s="104"/>
    </row>
    <row r="657" spans="2:4" ht="15.75" customHeight="1">
      <c r="B657" s="104"/>
      <c r="C657" s="104"/>
      <c r="D657" s="104"/>
    </row>
    <row r="658" spans="2:4" ht="15.75" customHeight="1">
      <c r="B658" s="104"/>
      <c r="C658" s="104"/>
      <c r="D658" s="104"/>
    </row>
    <row r="659" spans="2:4" ht="15.75" customHeight="1">
      <c r="B659" s="104"/>
      <c r="C659" s="104"/>
      <c r="D659" s="104"/>
    </row>
    <row r="660" spans="2:4" ht="15.75" customHeight="1">
      <c r="B660" s="104"/>
      <c r="C660" s="104"/>
      <c r="D660" s="104"/>
    </row>
    <row r="661" spans="2:4" ht="15.75" customHeight="1">
      <c r="B661" s="104"/>
      <c r="C661" s="104"/>
      <c r="D661" s="104"/>
    </row>
    <row r="662" spans="2:4" ht="15.75" customHeight="1">
      <c r="B662" s="104"/>
      <c r="C662" s="104"/>
      <c r="D662" s="104"/>
    </row>
    <row r="663" spans="2:4" ht="15.75" customHeight="1">
      <c r="B663" s="104"/>
      <c r="C663" s="104"/>
      <c r="D663" s="104"/>
    </row>
    <row r="664" spans="2:4" ht="15.75" customHeight="1">
      <c r="B664" s="104"/>
      <c r="C664" s="104"/>
      <c r="D664" s="104"/>
    </row>
    <row r="665" spans="2:4" ht="15.75" customHeight="1">
      <c r="B665" s="104"/>
      <c r="C665" s="104"/>
      <c r="D665" s="104"/>
    </row>
    <row r="666" spans="2:4" ht="15.75" customHeight="1">
      <c r="B666" s="104"/>
      <c r="C666" s="104"/>
      <c r="D666" s="104"/>
    </row>
    <row r="667" spans="2:4" ht="15.75" customHeight="1">
      <c r="B667" s="104"/>
      <c r="C667" s="104"/>
      <c r="D667" s="104"/>
    </row>
    <row r="668" spans="2:4" ht="15.75" customHeight="1">
      <c r="B668" s="104"/>
      <c r="C668" s="104"/>
      <c r="D668" s="104"/>
    </row>
    <row r="669" spans="2:4" ht="15.75" customHeight="1">
      <c r="B669" s="104"/>
      <c r="C669" s="104"/>
      <c r="D669" s="104"/>
    </row>
    <row r="670" spans="2:4" ht="15.75" customHeight="1">
      <c r="B670" s="104"/>
      <c r="C670" s="104"/>
      <c r="D670" s="104"/>
    </row>
    <row r="671" spans="2:4" ht="15.75" customHeight="1">
      <c r="B671" s="104"/>
      <c r="C671" s="104"/>
      <c r="D671" s="104"/>
    </row>
    <row r="672" spans="2:4" ht="15.75" customHeight="1">
      <c r="B672" s="104"/>
      <c r="C672" s="104"/>
      <c r="D672" s="104"/>
    </row>
    <row r="673" spans="2:4" ht="15.75" customHeight="1">
      <c r="B673" s="104"/>
      <c r="C673" s="104"/>
      <c r="D673" s="104"/>
    </row>
    <row r="674" spans="2:4" ht="15.75" customHeight="1">
      <c r="B674" s="104"/>
      <c r="C674" s="104"/>
      <c r="D674" s="104"/>
    </row>
    <row r="675" spans="2:4" ht="15.75" customHeight="1">
      <c r="B675" s="104"/>
      <c r="C675" s="104"/>
      <c r="D675" s="104"/>
    </row>
    <row r="676" spans="2:4" ht="15.75" customHeight="1">
      <c r="B676" s="104"/>
      <c r="C676" s="104"/>
      <c r="D676" s="104"/>
    </row>
    <row r="677" spans="2:4" ht="15.75" customHeight="1">
      <c r="B677" s="104"/>
      <c r="C677" s="104"/>
      <c r="D677" s="104"/>
    </row>
    <row r="678" spans="2:4" ht="15.75" customHeight="1">
      <c r="B678" s="104"/>
      <c r="C678" s="104"/>
      <c r="D678" s="104"/>
    </row>
    <row r="679" spans="2:4" ht="15.75" customHeight="1">
      <c r="B679" s="104"/>
      <c r="C679" s="104"/>
      <c r="D679" s="104"/>
    </row>
    <row r="680" spans="2:4" ht="15.75" customHeight="1">
      <c r="B680" s="104"/>
      <c r="C680" s="104"/>
      <c r="D680" s="104"/>
    </row>
    <row r="681" spans="2:4" ht="15.75" customHeight="1">
      <c r="B681" s="104"/>
      <c r="C681" s="104"/>
      <c r="D681" s="104"/>
    </row>
    <row r="682" spans="2:4" ht="15.75" customHeight="1">
      <c r="B682" s="104"/>
      <c r="C682" s="104"/>
      <c r="D682" s="104"/>
    </row>
    <row r="683" spans="2:4" ht="15.75" customHeight="1">
      <c r="B683" s="104"/>
      <c r="C683" s="104"/>
      <c r="D683" s="104"/>
    </row>
    <row r="684" spans="2:4" ht="15.75" customHeight="1">
      <c r="B684" s="104"/>
      <c r="C684" s="104"/>
      <c r="D684" s="104"/>
    </row>
    <row r="685" spans="2:4" ht="15.75" customHeight="1">
      <c r="B685" s="104"/>
      <c r="C685" s="104"/>
      <c r="D685" s="104"/>
    </row>
    <row r="686" spans="2:4" ht="15.75" customHeight="1">
      <c r="B686" s="104"/>
      <c r="C686" s="104"/>
      <c r="D686" s="104"/>
    </row>
    <row r="687" spans="2:4" ht="15.75" customHeight="1">
      <c r="B687" s="104"/>
      <c r="C687" s="104"/>
      <c r="D687" s="104"/>
    </row>
    <row r="688" spans="2:4" ht="15.75" customHeight="1">
      <c r="B688" s="104"/>
      <c r="C688" s="104"/>
      <c r="D688" s="104"/>
    </row>
    <row r="689" spans="2:4" ht="15.75" customHeight="1">
      <c r="B689" s="104"/>
      <c r="C689" s="104"/>
      <c r="D689" s="104"/>
    </row>
    <row r="690" spans="2:4" ht="15.75" customHeight="1">
      <c r="B690" s="104"/>
      <c r="C690" s="104"/>
      <c r="D690" s="104"/>
    </row>
    <row r="691" spans="2:4" ht="15.75" customHeight="1">
      <c r="B691" s="104"/>
      <c r="C691" s="104"/>
      <c r="D691" s="104"/>
    </row>
    <row r="692" spans="2:4" ht="15.75" customHeight="1">
      <c r="B692" s="104"/>
      <c r="C692" s="104"/>
      <c r="D692" s="104"/>
    </row>
    <row r="693" spans="2:4" ht="15.75" customHeight="1">
      <c r="B693" s="104"/>
      <c r="C693" s="104"/>
      <c r="D693" s="104"/>
    </row>
    <row r="694" spans="2:4" ht="15.75" customHeight="1">
      <c r="B694" s="104"/>
      <c r="C694" s="104"/>
      <c r="D694" s="104"/>
    </row>
    <row r="695" spans="2:4" ht="15.75" customHeight="1">
      <c r="B695" s="104"/>
      <c r="C695" s="104"/>
      <c r="D695" s="104"/>
    </row>
    <row r="696" spans="2:4" ht="15.75" customHeight="1">
      <c r="B696" s="104"/>
      <c r="C696" s="104"/>
      <c r="D696" s="104"/>
    </row>
    <row r="697" spans="2:4" ht="15.75" customHeight="1">
      <c r="B697" s="104"/>
      <c r="C697" s="104"/>
      <c r="D697" s="104"/>
    </row>
    <row r="698" spans="2:4" ht="15.75" customHeight="1">
      <c r="B698" s="104"/>
      <c r="C698" s="104"/>
      <c r="D698" s="104"/>
    </row>
    <row r="699" spans="2:4" ht="15.75" customHeight="1">
      <c r="B699" s="104"/>
      <c r="C699" s="104"/>
      <c r="D699" s="104"/>
    </row>
    <row r="700" spans="2:4" ht="15.75" customHeight="1">
      <c r="B700" s="104"/>
      <c r="C700" s="104"/>
      <c r="D700" s="104"/>
    </row>
    <row r="701" spans="2:4" ht="15.75" customHeight="1">
      <c r="B701" s="104"/>
      <c r="C701" s="104"/>
      <c r="D701" s="104"/>
    </row>
    <row r="702" spans="2:4" ht="15.75" customHeight="1">
      <c r="B702" s="104"/>
      <c r="C702" s="104"/>
      <c r="D702" s="104"/>
    </row>
    <row r="703" spans="2:4" ht="15.75" customHeight="1">
      <c r="B703" s="104"/>
      <c r="C703" s="104"/>
      <c r="D703" s="104"/>
    </row>
    <row r="704" spans="2:4" ht="15.75" customHeight="1">
      <c r="B704" s="104"/>
      <c r="C704" s="104"/>
      <c r="D704" s="104"/>
    </row>
    <row r="705" spans="2:4" ht="15.75" customHeight="1">
      <c r="B705" s="104"/>
      <c r="C705" s="104"/>
      <c r="D705" s="104"/>
    </row>
    <row r="706" spans="2:4" ht="15.75" customHeight="1">
      <c r="B706" s="104"/>
      <c r="C706" s="104"/>
      <c r="D706" s="104"/>
    </row>
    <row r="707" spans="2:4" ht="15.75" customHeight="1">
      <c r="B707" s="104"/>
      <c r="C707" s="104"/>
      <c r="D707" s="104"/>
    </row>
    <row r="708" spans="2:4" ht="15.75" customHeight="1">
      <c r="B708" s="104"/>
      <c r="C708" s="104"/>
      <c r="D708" s="104"/>
    </row>
    <row r="709" spans="2:4" ht="15.75" customHeight="1">
      <c r="B709" s="104"/>
      <c r="C709" s="104"/>
      <c r="D709" s="104"/>
    </row>
    <row r="710" spans="2:4" ht="15.75" customHeight="1">
      <c r="B710" s="104"/>
      <c r="C710" s="104"/>
      <c r="D710" s="104"/>
    </row>
    <row r="711" spans="2:4" ht="15.75" customHeight="1">
      <c r="B711" s="104"/>
      <c r="C711" s="104"/>
      <c r="D711" s="104"/>
    </row>
    <row r="712" spans="2:4" ht="15.75" customHeight="1">
      <c r="B712" s="104"/>
      <c r="C712" s="104"/>
      <c r="D712" s="104"/>
    </row>
    <row r="713" spans="2:4" ht="15.75" customHeight="1">
      <c r="B713" s="104"/>
      <c r="C713" s="104"/>
      <c r="D713" s="104"/>
    </row>
    <row r="714" spans="2:4" ht="15.75" customHeight="1">
      <c r="B714" s="104"/>
      <c r="C714" s="104"/>
      <c r="D714" s="104"/>
    </row>
    <row r="715" spans="2:4" ht="15.75" customHeight="1">
      <c r="B715" s="104"/>
      <c r="C715" s="104"/>
      <c r="D715" s="104"/>
    </row>
    <row r="716" spans="2:4" ht="15.75" customHeight="1">
      <c r="B716" s="104"/>
      <c r="C716" s="104"/>
      <c r="D716" s="104"/>
    </row>
    <row r="717" spans="2:4" ht="15.75" customHeight="1">
      <c r="B717" s="104"/>
      <c r="C717" s="104"/>
      <c r="D717" s="104"/>
    </row>
    <row r="718" spans="2:4" ht="15.75" customHeight="1">
      <c r="B718" s="104"/>
      <c r="C718" s="104"/>
      <c r="D718" s="104"/>
    </row>
    <row r="719" spans="2:4" ht="15.75" customHeight="1">
      <c r="B719" s="104"/>
      <c r="C719" s="104"/>
      <c r="D719" s="104"/>
    </row>
    <row r="720" spans="2:4" ht="15.75" customHeight="1">
      <c r="B720" s="104"/>
      <c r="C720" s="104"/>
      <c r="D720" s="104"/>
    </row>
    <row r="721" spans="2:4" ht="15.75" customHeight="1">
      <c r="B721" s="104"/>
      <c r="C721" s="104"/>
      <c r="D721" s="104"/>
    </row>
    <row r="722" spans="2:4" ht="15.75" customHeight="1">
      <c r="B722" s="104"/>
      <c r="C722" s="104"/>
      <c r="D722" s="104"/>
    </row>
    <row r="723" spans="2:4" ht="15.75" customHeight="1">
      <c r="B723" s="104"/>
      <c r="C723" s="104"/>
      <c r="D723" s="104"/>
    </row>
    <row r="724" spans="2:4" ht="15.75" customHeight="1">
      <c r="B724" s="104"/>
      <c r="C724" s="104"/>
      <c r="D724" s="104"/>
    </row>
    <row r="725" spans="2:4" ht="15.75" customHeight="1">
      <c r="B725" s="104"/>
      <c r="C725" s="104"/>
      <c r="D725" s="104"/>
    </row>
    <row r="726" spans="2:4" ht="15.75" customHeight="1">
      <c r="B726" s="104"/>
      <c r="C726" s="104"/>
      <c r="D726" s="104"/>
    </row>
    <row r="727" spans="2:4" ht="15.75" customHeight="1">
      <c r="B727" s="104"/>
      <c r="C727" s="104"/>
      <c r="D727" s="104"/>
    </row>
    <row r="728" spans="2:4" ht="15.75" customHeight="1">
      <c r="B728" s="104"/>
      <c r="C728" s="104"/>
      <c r="D728" s="104"/>
    </row>
    <row r="729" spans="2:4" ht="15.75" customHeight="1">
      <c r="B729" s="104"/>
      <c r="C729" s="104"/>
      <c r="D729" s="104"/>
    </row>
    <row r="730" spans="2:4" ht="15.75" customHeight="1">
      <c r="B730" s="104"/>
      <c r="C730" s="104"/>
      <c r="D730" s="104"/>
    </row>
    <row r="731" spans="2:4" ht="15.75" customHeight="1">
      <c r="B731" s="104"/>
      <c r="C731" s="104"/>
      <c r="D731" s="104"/>
    </row>
    <row r="732" spans="2:4" ht="15.75" customHeight="1">
      <c r="B732" s="104"/>
      <c r="C732" s="104"/>
      <c r="D732" s="104"/>
    </row>
    <row r="733" spans="2:4" ht="15.75" customHeight="1">
      <c r="B733" s="104"/>
      <c r="C733" s="104"/>
      <c r="D733" s="104"/>
    </row>
    <row r="734" spans="2:4" ht="15.75" customHeight="1">
      <c r="B734" s="104"/>
      <c r="C734" s="104"/>
      <c r="D734" s="104"/>
    </row>
    <row r="735" spans="2:4" ht="15.75" customHeight="1">
      <c r="B735" s="104"/>
      <c r="C735" s="104"/>
      <c r="D735" s="104"/>
    </row>
    <row r="736" spans="2:4" ht="15.75" customHeight="1">
      <c r="B736" s="104"/>
      <c r="C736" s="104"/>
      <c r="D736" s="104"/>
    </row>
    <row r="737" spans="2:4" ht="15.75" customHeight="1">
      <c r="B737" s="104"/>
      <c r="C737" s="104"/>
      <c r="D737" s="104"/>
    </row>
    <row r="738" spans="2:4" ht="15.75" customHeight="1">
      <c r="B738" s="104"/>
      <c r="C738" s="104"/>
      <c r="D738" s="104"/>
    </row>
    <row r="739" spans="2:4" ht="15.75" customHeight="1">
      <c r="B739" s="104"/>
      <c r="C739" s="104"/>
      <c r="D739" s="104"/>
    </row>
    <row r="740" spans="2:4" ht="15.75" customHeight="1">
      <c r="B740" s="104"/>
      <c r="C740" s="104"/>
      <c r="D740" s="104"/>
    </row>
    <row r="741" spans="2:4" ht="15.75" customHeight="1">
      <c r="B741" s="104"/>
      <c r="C741" s="104"/>
      <c r="D741" s="104"/>
    </row>
    <row r="742" spans="2:4" ht="15.75" customHeight="1">
      <c r="B742" s="104"/>
      <c r="C742" s="104"/>
      <c r="D742" s="104"/>
    </row>
    <row r="743" spans="2:4" ht="15.75" customHeight="1">
      <c r="B743" s="104"/>
      <c r="C743" s="104"/>
      <c r="D743" s="104"/>
    </row>
    <row r="744" spans="2:4" ht="15.75" customHeight="1">
      <c r="B744" s="104"/>
      <c r="C744" s="104"/>
      <c r="D744" s="104"/>
    </row>
    <row r="745" spans="2:4" ht="15.75" customHeight="1">
      <c r="B745" s="104"/>
      <c r="C745" s="104"/>
      <c r="D745" s="104"/>
    </row>
    <row r="746" spans="2:4" ht="15.75" customHeight="1">
      <c r="B746" s="104"/>
      <c r="C746" s="104"/>
      <c r="D746" s="104"/>
    </row>
    <row r="747" spans="2:4" ht="15.75" customHeight="1">
      <c r="B747" s="104"/>
      <c r="C747" s="104"/>
      <c r="D747" s="104"/>
    </row>
    <row r="748" spans="2:4" ht="15.75" customHeight="1">
      <c r="B748" s="104"/>
      <c r="C748" s="104"/>
      <c r="D748" s="104"/>
    </row>
    <row r="749" spans="2:4" ht="15.75" customHeight="1">
      <c r="B749" s="104"/>
      <c r="C749" s="104"/>
      <c r="D749" s="104"/>
    </row>
    <row r="750" spans="2:4" ht="15.75" customHeight="1">
      <c r="B750" s="104"/>
      <c r="C750" s="104"/>
      <c r="D750" s="104"/>
    </row>
    <row r="751" spans="2:4" ht="15.75" customHeight="1">
      <c r="B751" s="104"/>
      <c r="C751" s="104"/>
      <c r="D751" s="104"/>
    </row>
    <row r="752" spans="2:4" ht="15.75" customHeight="1">
      <c r="B752" s="104"/>
      <c r="C752" s="104"/>
      <c r="D752" s="104"/>
    </row>
    <row r="753" spans="2:4" ht="15.75" customHeight="1">
      <c r="B753" s="104"/>
      <c r="C753" s="104"/>
      <c r="D753" s="104"/>
    </row>
    <row r="754" spans="2:4" ht="15.75" customHeight="1">
      <c r="B754" s="104"/>
      <c r="C754" s="104"/>
      <c r="D754" s="104"/>
    </row>
    <row r="755" spans="2:4" ht="15.75" customHeight="1">
      <c r="B755" s="104"/>
      <c r="C755" s="104"/>
      <c r="D755" s="104"/>
    </row>
    <row r="756" spans="2:4" ht="15.75" customHeight="1">
      <c r="B756" s="104"/>
      <c r="C756" s="104"/>
      <c r="D756" s="104"/>
    </row>
    <row r="757" spans="2:4" ht="15.75" customHeight="1">
      <c r="B757" s="104"/>
      <c r="C757" s="104"/>
      <c r="D757" s="104"/>
    </row>
    <row r="758" spans="2:4" ht="15.75" customHeight="1">
      <c r="B758" s="104"/>
      <c r="C758" s="104"/>
      <c r="D758" s="104"/>
    </row>
    <row r="759" spans="2:4" ht="15.75" customHeight="1">
      <c r="B759" s="104"/>
      <c r="C759" s="104"/>
      <c r="D759" s="104"/>
    </row>
    <row r="760" spans="2:4" ht="15.75" customHeight="1">
      <c r="B760" s="104"/>
      <c r="C760" s="104"/>
      <c r="D760" s="104"/>
    </row>
    <row r="761" spans="2:4" ht="15.75" customHeight="1">
      <c r="B761" s="104"/>
      <c r="C761" s="104"/>
      <c r="D761" s="104"/>
    </row>
    <row r="762" spans="2:4" ht="15.75" customHeight="1">
      <c r="B762" s="104"/>
      <c r="C762" s="104"/>
      <c r="D762" s="104"/>
    </row>
    <row r="763" spans="2:4" ht="15.75" customHeight="1">
      <c r="B763" s="104"/>
      <c r="C763" s="104"/>
      <c r="D763" s="104"/>
    </row>
    <row r="764" spans="2:4" ht="15.75" customHeight="1">
      <c r="B764" s="104"/>
      <c r="C764" s="104"/>
      <c r="D764" s="104"/>
    </row>
    <row r="765" spans="2:4" ht="15.75" customHeight="1">
      <c r="B765" s="104"/>
      <c r="C765" s="104"/>
      <c r="D765" s="104"/>
    </row>
    <row r="766" spans="2:4" ht="15.75" customHeight="1">
      <c r="B766" s="104"/>
      <c r="C766" s="104"/>
      <c r="D766" s="104"/>
    </row>
    <row r="767" spans="2:4" ht="15.75" customHeight="1">
      <c r="B767" s="104"/>
      <c r="C767" s="104"/>
      <c r="D767" s="104"/>
    </row>
    <row r="768" spans="2:4" ht="15.75" customHeight="1">
      <c r="B768" s="104"/>
      <c r="C768" s="104"/>
      <c r="D768" s="104"/>
    </row>
    <row r="769" spans="2:4" ht="15.75" customHeight="1">
      <c r="B769" s="104"/>
      <c r="C769" s="104"/>
      <c r="D769" s="104"/>
    </row>
    <row r="770" spans="2:4" ht="15.75" customHeight="1">
      <c r="B770" s="104"/>
      <c r="C770" s="104"/>
      <c r="D770" s="104"/>
    </row>
    <row r="771" spans="2:4" ht="15.75" customHeight="1">
      <c r="B771" s="104"/>
      <c r="C771" s="104"/>
      <c r="D771" s="104"/>
    </row>
    <row r="772" spans="2:4" ht="15.75" customHeight="1">
      <c r="B772" s="104"/>
      <c r="C772" s="104"/>
      <c r="D772" s="104"/>
    </row>
    <row r="773" spans="2:4" ht="15.75" customHeight="1">
      <c r="B773" s="104"/>
      <c r="C773" s="104"/>
      <c r="D773" s="104"/>
    </row>
    <row r="774" spans="2:4" ht="15.75" customHeight="1">
      <c r="B774" s="104"/>
      <c r="C774" s="104"/>
      <c r="D774" s="104"/>
    </row>
    <row r="775" spans="2:4" ht="15.75" customHeight="1">
      <c r="B775" s="104"/>
      <c r="C775" s="104"/>
      <c r="D775" s="104"/>
    </row>
    <row r="776" spans="2:4" ht="15.75" customHeight="1">
      <c r="B776" s="104"/>
      <c r="C776" s="104"/>
      <c r="D776" s="104"/>
    </row>
    <row r="777" spans="2:4" ht="15.75" customHeight="1">
      <c r="B777" s="104"/>
      <c r="C777" s="104"/>
      <c r="D777" s="104"/>
    </row>
    <row r="778" spans="2:4" ht="15.75" customHeight="1">
      <c r="B778" s="104"/>
      <c r="C778" s="104"/>
      <c r="D778" s="104"/>
    </row>
    <row r="779" spans="2:4" ht="15.75" customHeight="1">
      <c r="B779" s="104"/>
      <c r="C779" s="104"/>
      <c r="D779" s="104"/>
    </row>
    <row r="780" spans="2:4" ht="15.75" customHeight="1">
      <c r="B780" s="104"/>
      <c r="C780" s="104"/>
      <c r="D780" s="104"/>
    </row>
    <row r="781" spans="2:4" ht="15.75" customHeight="1">
      <c r="B781" s="104"/>
      <c r="C781" s="104"/>
      <c r="D781" s="104"/>
    </row>
    <row r="782" spans="2:4" ht="15.75" customHeight="1">
      <c r="B782" s="104"/>
      <c r="C782" s="104"/>
      <c r="D782" s="104"/>
    </row>
    <row r="783" spans="2:4" ht="15.75" customHeight="1">
      <c r="B783" s="104"/>
      <c r="C783" s="104"/>
      <c r="D783" s="104"/>
    </row>
    <row r="784" spans="2:4" ht="15.75" customHeight="1">
      <c r="B784" s="104"/>
      <c r="C784" s="104"/>
      <c r="D784" s="104"/>
    </row>
    <row r="785" spans="2:4" ht="15.75" customHeight="1">
      <c r="B785" s="104"/>
      <c r="C785" s="104"/>
      <c r="D785" s="104"/>
    </row>
    <row r="786" spans="2:4" ht="15.75" customHeight="1">
      <c r="B786" s="104"/>
      <c r="C786" s="104"/>
      <c r="D786" s="104"/>
    </row>
    <row r="787" spans="2:4" ht="15.75" customHeight="1">
      <c r="B787" s="104"/>
      <c r="C787" s="104"/>
      <c r="D787" s="104"/>
    </row>
    <row r="788" spans="2:4" ht="15.75" customHeight="1">
      <c r="B788" s="104"/>
      <c r="C788" s="104"/>
      <c r="D788" s="104"/>
    </row>
    <row r="789" spans="2:4" ht="15.75" customHeight="1">
      <c r="B789" s="104"/>
      <c r="C789" s="104"/>
      <c r="D789" s="104"/>
    </row>
    <row r="790" spans="2:4" ht="15.75" customHeight="1">
      <c r="B790" s="104"/>
      <c r="C790" s="104"/>
      <c r="D790" s="104"/>
    </row>
    <row r="791" spans="2:4" ht="15.75" customHeight="1">
      <c r="B791" s="104"/>
      <c r="C791" s="104"/>
      <c r="D791" s="104"/>
    </row>
    <row r="792" spans="2:4" ht="15.75" customHeight="1">
      <c r="B792" s="104"/>
      <c r="C792" s="104"/>
      <c r="D792" s="104"/>
    </row>
    <row r="793" spans="2:4" ht="15.75" customHeight="1">
      <c r="B793" s="104"/>
      <c r="C793" s="104"/>
      <c r="D793" s="104"/>
    </row>
    <row r="794" spans="2:4" ht="15.75" customHeight="1">
      <c r="B794" s="104"/>
      <c r="C794" s="104"/>
      <c r="D794" s="104"/>
    </row>
    <row r="795" spans="2:4" ht="15.75" customHeight="1">
      <c r="B795" s="104"/>
      <c r="C795" s="104"/>
      <c r="D795" s="104"/>
    </row>
    <row r="796" spans="2:4" ht="15.75" customHeight="1">
      <c r="B796" s="104"/>
      <c r="C796" s="104"/>
      <c r="D796" s="104"/>
    </row>
    <row r="797" spans="2:4" ht="15.75" customHeight="1">
      <c r="B797" s="104"/>
      <c r="C797" s="104"/>
      <c r="D797" s="104"/>
    </row>
    <row r="798" spans="2:4" ht="15.75" customHeight="1">
      <c r="B798" s="104"/>
      <c r="C798" s="104"/>
      <c r="D798" s="104"/>
    </row>
    <row r="799" spans="2:4" ht="15.75" customHeight="1">
      <c r="B799" s="104"/>
      <c r="C799" s="104"/>
      <c r="D799" s="104"/>
    </row>
    <row r="800" spans="2:4" ht="15.75" customHeight="1">
      <c r="B800" s="104"/>
      <c r="C800" s="104"/>
      <c r="D800" s="104"/>
    </row>
    <row r="801" spans="2:4" ht="15.75" customHeight="1">
      <c r="B801" s="104"/>
      <c r="C801" s="104"/>
      <c r="D801" s="104"/>
    </row>
    <row r="802" spans="2:4" ht="15.75" customHeight="1">
      <c r="B802" s="104"/>
      <c r="C802" s="104"/>
      <c r="D802" s="104"/>
    </row>
    <row r="803" spans="2:4" ht="15.75" customHeight="1">
      <c r="B803" s="104"/>
      <c r="C803" s="104"/>
      <c r="D803" s="104"/>
    </row>
    <row r="804" spans="2:4" ht="15.75" customHeight="1">
      <c r="B804" s="104"/>
      <c r="C804" s="104"/>
      <c r="D804" s="104"/>
    </row>
    <row r="805" spans="2:4" ht="15.75" customHeight="1">
      <c r="B805" s="104"/>
      <c r="C805" s="104"/>
      <c r="D805" s="104"/>
    </row>
    <row r="806" spans="2:4" ht="15.75" customHeight="1">
      <c r="B806" s="104"/>
      <c r="C806" s="104"/>
      <c r="D806" s="104"/>
    </row>
    <row r="807" spans="2:4" ht="15.75" customHeight="1">
      <c r="B807" s="104"/>
      <c r="C807" s="104"/>
      <c r="D807" s="104"/>
    </row>
    <row r="808" spans="2:4" ht="15.75" customHeight="1">
      <c r="B808" s="104"/>
      <c r="C808" s="104"/>
      <c r="D808" s="104"/>
    </row>
    <row r="809" spans="2:4" ht="15.75" customHeight="1">
      <c r="B809" s="104"/>
      <c r="C809" s="104"/>
      <c r="D809" s="104"/>
    </row>
    <row r="810" spans="2:4" ht="15.75" customHeight="1">
      <c r="B810" s="104"/>
      <c r="C810" s="104"/>
      <c r="D810" s="104"/>
    </row>
    <row r="811" spans="2:4" ht="15.75" customHeight="1">
      <c r="B811" s="104"/>
      <c r="C811" s="104"/>
      <c r="D811" s="104"/>
    </row>
    <row r="812" spans="2:4" ht="15.75" customHeight="1">
      <c r="B812" s="104"/>
      <c r="C812" s="104"/>
      <c r="D812" s="104"/>
    </row>
    <row r="813" spans="2:4" ht="15.75" customHeight="1">
      <c r="B813" s="104"/>
      <c r="C813" s="104"/>
      <c r="D813" s="104"/>
    </row>
    <row r="814" spans="2:4" ht="15.75" customHeight="1">
      <c r="B814" s="104"/>
      <c r="C814" s="104"/>
      <c r="D814" s="104"/>
    </row>
    <row r="815" spans="2:4" ht="15.75" customHeight="1">
      <c r="B815" s="104"/>
      <c r="C815" s="104"/>
      <c r="D815" s="104"/>
    </row>
    <row r="816" spans="2:4" ht="15.75" customHeight="1">
      <c r="B816" s="104"/>
      <c r="C816" s="104"/>
      <c r="D816" s="104"/>
    </row>
    <row r="817" spans="2:4" ht="15.75" customHeight="1">
      <c r="B817" s="104"/>
      <c r="C817" s="104"/>
      <c r="D817" s="104"/>
    </row>
    <row r="818" spans="2:4" ht="15.75" customHeight="1">
      <c r="B818" s="104"/>
      <c r="C818" s="104"/>
      <c r="D818" s="104"/>
    </row>
    <row r="819" spans="2:4" ht="15.75" customHeight="1">
      <c r="B819" s="104"/>
      <c r="C819" s="104"/>
      <c r="D819" s="104"/>
    </row>
    <row r="820" spans="2:4" ht="15.75" customHeight="1">
      <c r="B820" s="104"/>
      <c r="C820" s="104"/>
      <c r="D820" s="104"/>
    </row>
    <row r="821" spans="2:4" ht="15.75" customHeight="1">
      <c r="B821" s="104"/>
      <c r="C821" s="104"/>
      <c r="D821" s="104"/>
    </row>
    <row r="822" spans="2:4" ht="15.75" customHeight="1">
      <c r="B822" s="104"/>
      <c r="C822" s="104"/>
      <c r="D822" s="104"/>
    </row>
    <row r="823" spans="2:4" ht="15.75" customHeight="1">
      <c r="B823" s="104"/>
      <c r="C823" s="104"/>
      <c r="D823" s="104"/>
    </row>
    <row r="824" spans="2:4" ht="15.75" customHeight="1">
      <c r="B824" s="104"/>
      <c r="C824" s="104"/>
      <c r="D824" s="104"/>
    </row>
    <row r="825" spans="2:4" ht="15.75" customHeight="1">
      <c r="B825" s="104"/>
      <c r="C825" s="104"/>
      <c r="D825" s="104"/>
    </row>
    <row r="826" spans="2:4" ht="15.75" customHeight="1">
      <c r="B826" s="104"/>
      <c r="C826" s="104"/>
      <c r="D826" s="104"/>
    </row>
    <row r="827" spans="2:4" ht="15.75" customHeight="1">
      <c r="B827" s="104"/>
      <c r="C827" s="104"/>
      <c r="D827" s="104"/>
    </row>
    <row r="828" spans="2:4" ht="15.75" customHeight="1">
      <c r="B828" s="104"/>
      <c r="C828" s="104"/>
      <c r="D828" s="104"/>
    </row>
    <row r="829" spans="2:4" ht="15.75" customHeight="1">
      <c r="B829" s="104"/>
      <c r="C829" s="104"/>
      <c r="D829" s="104"/>
    </row>
    <row r="830" spans="2:4" ht="15.75" customHeight="1">
      <c r="B830" s="104"/>
      <c r="C830" s="104"/>
      <c r="D830" s="104"/>
    </row>
    <row r="831" spans="2:4" ht="15.75" customHeight="1">
      <c r="B831" s="104"/>
      <c r="C831" s="104"/>
      <c r="D831" s="104"/>
    </row>
    <row r="832" spans="2:4" ht="15.75" customHeight="1">
      <c r="B832" s="104"/>
      <c r="C832" s="104"/>
      <c r="D832" s="104"/>
    </row>
    <row r="833" spans="2:4" ht="15.75" customHeight="1">
      <c r="B833" s="104"/>
      <c r="C833" s="104"/>
      <c r="D833" s="104"/>
    </row>
    <row r="834" spans="2:4" ht="15.75" customHeight="1">
      <c r="B834" s="104"/>
      <c r="C834" s="104"/>
      <c r="D834" s="104"/>
    </row>
    <row r="835" spans="2:4" ht="15.75" customHeight="1">
      <c r="B835" s="104"/>
      <c r="C835" s="104"/>
      <c r="D835" s="104"/>
    </row>
    <row r="836" spans="2:4" ht="15.75" customHeight="1">
      <c r="B836" s="104"/>
      <c r="C836" s="104"/>
      <c r="D836" s="104"/>
    </row>
    <row r="837" spans="2:4" ht="15.75" customHeight="1">
      <c r="B837" s="104"/>
      <c r="C837" s="104"/>
      <c r="D837" s="104"/>
    </row>
    <row r="838" spans="2:4" ht="15.75" customHeight="1">
      <c r="B838" s="104"/>
      <c r="C838" s="104"/>
      <c r="D838" s="104"/>
    </row>
    <row r="839" spans="2:4" ht="15.75" customHeight="1">
      <c r="B839" s="104"/>
      <c r="C839" s="104"/>
      <c r="D839" s="104"/>
    </row>
    <row r="840" spans="2:4" ht="15.75" customHeight="1">
      <c r="B840" s="104"/>
      <c r="C840" s="104"/>
      <c r="D840" s="104"/>
    </row>
    <row r="841" spans="2:4" ht="15.75" customHeight="1">
      <c r="B841" s="104"/>
      <c r="C841" s="104"/>
      <c r="D841" s="104"/>
    </row>
    <row r="842" spans="2:4" ht="15.75" customHeight="1">
      <c r="B842" s="104"/>
      <c r="C842" s="104"/>
      <c r="D842" s="104"/>
    </row>
    <row r="843" spans="2:4" ht="15.75" customHeight="1">
      <c r="B843" s="104"/>
      <c r="C843" s="104"/>
      <c r="D843" s="104"/>
    </row>
    <row r="844" spans="2:4" ht="15.75" customHeight="1">
      <c r="B844" s="104"/>
      <c r="C844" s="104"/>
      <c r="D844" s="104"/>
    </row>
    <row r="845" spans="2:4" ht="15.75" customHeight="1">
      <c r="B845" s="104"/>
      <c r="C845" s="104"/>
      <c r="D845" s="104"/>
    </row>
    <row r="846" spans="2:4" ht="15.75" customHeight="1">
      <c r="B846" s="104"/>
      <c r="C846" s="104"/>
      <c r="D846" s="104"/>
    </row>
    <row r="847" spans="2:4" ht="15.75" customHeight="1">
      <c r="B847" s="104"/>
      <c r="C847" s="104"/>
      <c r="D847" s="104"/>
    </row>
    <row r="848" spans="2:4" ht="15.75" customHeight="1">
      <c r="B848" s="104"/>
      <c r="C848" s="104"/>
      <c r="D848" s="104"/>
    </row>
    <row r="849" spans="2:4" ht="15.75" customHeight="1">
      <c r="B849" s="104"/>
      <c r="C849" s="104"/>
      <c r="D849" s="104"/>
    </row>
    <row r="850" spans="2:4" ht="15.75" customHeight="1">
      <c r="B850" s="104"/>
      <c r="C850" s="104"/>
      <c r="D850" s="104"/>
    </row>
    <row r="851" spans="2:4" ht="15.75" customHeight="1">
      <c r="B851" s="104"/>
      <c r="C851" s="104"/>
      <c r="D851" s="104"/>
    </row>
    <row r="852" spans="2:4" ht="15.75" customHeight="1">
      <c r="B852" s="104"/>
      <c r="C852" s="104"/>
      <c r="D852" s="104"/>
    </row>
    <row r="853" spans="2:4" ht="15.75" customHeight="1">
      <c r="B853" s="104"/>
      <c r="C853" s="104"/>
      <c r="D853" s="104"/>
    </row>
    <row r="854" spans="2:4" ht="15.75" customHeight="1">
      <c r="B854" s="104"/>
      <c r="C854" s="104"/>
      <c r="D854" s="104"/>
    </row>
    <row r="855" spans="2:4" ht="15.75" customHeight="1">
      <c r="B855" s="104"/>
      <c r="C855" s="104"/>
      <c r="D855" s="104"/>
    </row>
    <row r="856" spans="2:4" ht="15.75" customHeight="1">
      <c r="B856" s="104"/>
      <c r="C856" s="104"/>
      <c r="D856" s="104"/>
    </row>
    <row r="857" spans="2:4" ht="15.75" customHeight="1">
      <c r="B857" s="104"/>
      <c r="C857" s="104"/>
      <c r="D857" s="104"/>
    </row>
    <row r="858" spans="2:4" ht="15.75" customHeight="1">
      <c r="B858" s="104"/>
      <c r="C858" s="104"/>
      <c r="D858" s="104"/>
    </row>
    <row r="859" spans="2:4" ht="15.75" customHeight="1">
      <c r="B859" s="104"/>
      <c r="C859" s="104"/>
      <c r="D859" s="104"/>
    </row>
    <row r="860" spans="2:4" ht="15.75" customHeight="1">
      <c r="B860" s="104"/>
      <c r="C860" s="104"/>
      <c r="D860" s="104"/>
    </row>
    <row r="861" spans="2:4" ht="15.75" customHeight="1">
      <c r="B861" s="104"/>
      <c r="C861" s="104"/>
      <c r="D861" s="104"/>
    </row>
    <row r="862" spans="2:4" ht="15.75" customHeight="1">
      <c r="B862" s="104"/>
      <c r="C862" s="104"/>
      <c r="D862" s="104"/>
    </row>
    <row r="863" spans="2:4" ht="15.75" customHeight="1">
      <c r="B863" s="104"/>
      <c r="C863" s="104"/>
      <c r="D863" s="104"/>
    </row>
    <row r="864" spans="2:4" ht="15.75" customHeight="1">
      <c r="B864" s="104"/>
      <c r="C864" s="104"/>
      <c r="D864" s="104"/>
    </row>
    <row r="865" spans="2:4" ht="15.75" customHeight="1">
      <c r="B865" s="104"/>
      <c r="C865" s="104"/>
      <c r="D865" s="104"/>
    </row>
    <row r="866" spans="2:4" ht="15.75" customHeight="1">
      <c r="B866" s="104"/>
      <c r="C866" s="104"/>
      <c r="D866" s="104"/>
    </row>
    <row r="867" spans="2:4" ht="15.75" customHeight="1">
      <c r="B867" s="104"/>
      <c r="C867" s="104"/>
      <c r="D867" s="104"/>
    </row>
    <row r="868" spans="2:4" ht="15.75" customHeight="1">
      <c r="B868" s="104"/>
      <c r="C868" s="104"/>
      <c r="D868" s="104"/>
    </row>
    <row r="869" spans="2:4" ht="15.75" customHeight="1">
      <c r="B869" s="104"/>
      <c r="C869" s="104"/>
      <c r="D869" s="104"/>
    </row>
    <row r="870" spans="2:4" ht="15.75" customHeight="1">
      <c r="B870" s="104"/>
      <c r="C870" s="104"/>
      <c r="D870" s="104"/>
    </row>
    <row r="871" spans="2:4" ht="15.75" customHeight="1">
      <c r="B871" s="104"/>
      <c r="C871" s="104"/>
      <c r="D871" s="104"/>
    </row>
    <row r="872" spans="2:4" ht="15.75" customHeight="1">
      <c r="B872" s="104"/>
      <c r="C872" s="104"/>
      <c r="D872" s="104"/>
    </row>
    <row r="873" spans="2:4" ht="15.75" customHeight="1">
      <c r="B873" s="104"/>
      <c r="C873" s="104"/>
      <c r="D873" s="104"/>
    </row>
    <row r="874" spans="2:4" ht="15.75" customHeight="1">
      <c r="B874" s="104"/>
      <c r="C874" s="104"/>
      <c r="D874" s="104"/>
    </row>
    <row r="875" spans="2:4" ht="15.75" customHeight="1">
      <c r="B875" s="104"/>
      <c r="C875" s="104"/>
      <c r="D875" s="104"/>
    </row>
    <row r="876" spans="2:4" ht="15.75" customHeight="1">
      <c r="B876" s="104"/>
      <c r="C876" s="104"/>
      <c r="D876" s="104"/>
    </row>
    <row r="877" spans="2:4" ht="15.75" customHeight="1">
      <c r="B877" s="104"/>
      <c r="C877" s="104"/>
      <c r="D877" s="104"/>
    </row>
    <row r="878" spans="2:4" ht="15.75" customHeight="1">
      <c r="B878" s="104"/>
      <c r="C878" s="104"/>
      <c r="D878" s="104"/>
    </row>
    <row r="879" spans="2:4" ht="15.75" customHeight="1">
      <c r="B879" s="104"/>
      <c r="C879" s="104"/>
      <c r="D879" s="104"/>
    </row>
    <row r="880" spans="2:4" ht="15.75" customHeight="1">
      <c r="B880" s="104"/>
      <c r="C880" s="104"/>
      <c r="D880" s="104"/>
    </row>
    <row r="881" spans="2:4" ht="15.75" customHeight="1">
      <c r="B881" s="104"/>
      <c r="C881" s="104"/>
      <c r="D881" s="104"/>
    </row>
    <row r="882" spans="2:4" ht="15.75" customHeight="1">
      <c r="B882" s="104"/>
      <c r="C882" s="104"/>
      <c r="D882" s="104"/>
    </row>
    <row r="883" spans="2:4" ht="15.75" customHeight="1">
      <c r="B883" s="104"/>
      <c r="C883" s="104"/>
      <c r="D883" s="104"/>
    </row>
    <row r="884" spans="2:4" ht="15.75" customHeight="1">
      <c r="B884" s="104"/>
      <c r="C884" s="104"/>
      <c r="D884" s="104"/>
    </row>
    <row r="885" spans="2:4" ht="15.75" customHeight="1">
      <c r="B885" s="104"/>
      <c r="C885" s="104"/>
      <c r="D885" s="104"/>
    </row>
    <row r="886" spans="2:4" ht="15.75" customHeight="1">
      <c r="B886" s="104"/>
      <c r="C886" s="104"/>
      <c r="D886" s="104"/>
    </row>
    <row r="887" spans="2:4" ht="15.75" customHeight="1">
      <c r="B887" s="104"/>
      <c r="C887" s="104"/>
      <c r="D887" s="104"/>
    </row>
    <row r="888" spans="2:4" ht="15.75" customHeight="1">
      <c r="B888" s="104"/>
      <c r="C888" s="104"/>
      <c r="D888" s="104"/>
    </row>
    <row r="889" spans="2:4" ht="15.75" customHeight="1">
      <c r="B889" s="104"/>
      <c r="C889" s="104"/>
      <c r="D889" s="104"/>
    </row>
    <row r="890" spans="2:4" ht="15.75" customHeight="1">
      <c r="B890" s="104"/>
      <c r="C890" s="104"/>
      <c r="D890" s="104"/>
    </row>
    <row r="891" spans="2:4" ht="15.75" customHeight="1">
      <c r="B891" s="104"/>
      <c r="C891" s="104"/>
      <c r="D891" s="104"/>
    </row>
    <row r="892" spans="2:4" ht="15.75" customHeight="1">
      <c r="B892" s="104"/>
      <c r="C892" s="104"/>
      <c r="D892" s="104"/>
    </row>
    <row r="893" spans="2:4" ht="15.75" customHeight="1">
      <c r="B893" s="104"/>
      <c r="C893" s="104"/>
      <c r="D893" s="104"/>
    </row>
    <row r="894" spans="2:4" ht="15.75" customHeight="1">
      <c r="B894" s="104"/>
      <c r="C894" s="104"/>
      <c r="D894" s="104"/>
    </row>
    <row r="895" spans="2:4" ht="15.75" customHeight="1">
      <c r="B895" s="104"/>
      <c r="C895" s="104"/>
      <c r="D895" s="104"/>
    </row>
    <row r="896" spans="2:4" ht="15.75" customHeight="1">
      <c r="B896" s="104"/>
      <c r="C896" s="104"/>
      <c r="D896" s="104"/>
    </row>
    <row r="897" spans="2:4" ht="15.75" customHeight="1">
      <c r="B897" s="104"/>
      <c r="C897" s="104"/>
      <c r="D897" s="104"/>
    </row>
    <row r="898" spans="2:4" ht="15.75" customHeight="1">
      <c r="B898" s="104"/>
      <c r="C898" s="104"/>
      <c r="D898" s="104"/>
    </row>
    <row r="899" spans="2:4" ht="15.75" customHeight="1">
      <c r="B899" s="104"/>
      <c r="C899" s="104"/>
      <c r="D899" s="104"/>
    </row>
    <row r="900" spans="2:4" ht="15.75" customHeight="1">
      <c r="B900" s="104"/>
      <c r="C900" s="104"/>
      <c r="D900" s="104"/>
    </row>
    <row r="901" spans="2:4" ht="15.75" customHeight="1">
      <c r="B901" s="104"/>
      <c r="C901" s="104"/>
      <c r="D901" s="104"/>
    </row>
    <row r="902" spans="2:4" ht="15.75" customHeight="1">
      <c r="B902" s="104"/>
      <c r="C902" s="104"/>
      <c r="D902" s="104"/>
    </row>
    <row r="903" spans="2:4" ht="15.75" customHeight="1">
      <c r="B903" s="104"/>
      <c r="C903" s="104"/>
      <c r="D903" s="104"/>
    </row>
    <row r="904" spans="2:4" ht="15.75" customHeight="1">
      <c r="B904" s="104"/>
      <c r="C904" s="104"/>
      <c r="D904" s="104"/>
    </row>
    <row r="905" spans="2:4" ht="15.75" customHeight="1">
      <c r="B905" s="104"/>
      <c r="C905" s="104"/>
      <c r="D905" s="104"/>
    </row>
    <row r="906" spans="2:4" ht="15.75" customHeight="1">
      <c r="B906" s="104"/>
      <c r="C906" s="104"/>
      <c r="D906" s="104"/>
    </row>
    <row r="907" spans="2:4" ht="15.75" customHeight="1">
      <c r="B907" s="104"/>
      <c r="C907" s="104"/>
      <c r="D907" s="104"/>
    </row>
    <row r="908" spans="2:4" ht="15.75" customHeight="1">
      <c r="B908" s="104"/>
      <c r="C908" s="104"/>
      <c r="D908" s="104"/>
    </row>
    <row r="909" spans="2:4" ht="15.75" customHeight="1">
      <c r="B909" s="104"/>
      <c r="C909" s="104"/>
      <c r="D909" s="104"/>
    </row>
    <row r="910" spans="2:4" ht="15.75" customHeight="1">
      <c r="B910" s="104"/>
      <c r="C910" s="104"/>
      <c r="D910" s="104"/>
    </row>
    <row r="911" spans="2:4" ht="15.75" customHeight="1">
      <c r="B911" s="104"/>
      <c r="C911" s="104"/>
      <c r="D911" s="104"/>
    </row>
    <row r="912" spans="2:4" ht="15.75" customHeight="1">
      <c r="B912" s="104"/>
      <c r="C912" s="104"/>
      <c r="D912" s="104"/>
    </row>
    <row r="913" spans="2:4" ht="15.75" customHeight="1">
      <c r="B913" s="104"/>
      <c r="C913" s="104"/>
      <c r="D913" s="104"/>
    </row>
    <row r="914" spans="2:4" ht="15.75" customHeight="1">
      <c r="B914" s="104"/>
      <c r="C914" s="104"/>
      <c r="D914" s="104"/>
    </row>
    <row r="915" spans="2:4" ht="15.75" customHeight="1">
      <c r="B915" s="104"/>
      <c r="C915" s="104"/>
      <c r="D915" s="104"/>
    </row>
    <row r="916" spans="2:4" ht="15.75" customHeight="1">
      <c r="B916" s="104"/>
      <c r="C916" s="104"/>
      <c r="D916" s="104"/>
    </row>
    <row r="917" spans="2:4" ht="15.75" customHeight="1">
      <c r="B917" s="104"/>
      <c r="C917" s="104"/>
      <c r="D917" s="104"/>
    </row>
    <row r="918" spans="2:4" ht="15.75" customHeight="1">
      <c r="B918" s="104"/>
      <c r="C918" s="104"/>
      <c r="D918" s="104"/>
    </row>
    <row r="919" spans="2:4" ht="15.75" customHeight="1">
      <c r="B919" s="104"/>
      <c r="C919" s="104"/>
      <c r="D919" s="104"/>
    </row>
    <row r="920" spans="2:4" ht="15.75" customHeight="1">
      <c r="B920" s="104"/>
      <c r="C920" s="104"/>
      <c r="D920" s="104"/>
    </row>
    <row r="921" spans="2:4" ht="15.75" customHeight="1">
      <c r="B921" s="104"/>
      <c r="C921" s="104"/>
      <c r="D921" s="104"/>
    </row>
    <row r="922" spans="2:4" ht="15.75" customHeight="1">
      <c r="B922" s="104"/>
      <c r="C922" s="104"/>
      <c r="D922" s="104"/>
    </row>
    <row r="923" spans="2:4" ht="15.75" customHeight="1">
      <c r="B923" s="104"/>
      <c r="C923" s="104"/>
      <c r="D923" s="104"/>
    </row>
    <row r="924" spans="2:4" ht="15.75" customHeight="1">
      <c r="B924" s="104"/>
      <c r="C924" s="104"/>
      <c r="D924" s="104"/>
    </row>
    <row r="925" spans="2:4" ht="15.75" customHeight="1">
      <c r="B925" s="104"/>
      <c r="C925" s="104"/>
      <c r="D925" s="104"/>
    </row>
    <row r="926" spans="2:4" ht="15.75" customHeight="1">
      <c r="B926" s="104"/>
      <c r="C926" s="104"/>
      <c r="D926" s="104"/>
    </row>
    <row r="927" spans="2:4" ht="15.75" customHeight="1">
      <c r="B927" s="104"/>
      <c r="C927" s="104"/>
      <c r="D927" s="104"/>
    </row>
    <row r="928" spans="2:4" ht="15.75" customHeight="1">
      <c r="B928" s="104"/>
      <c r="C928" s="104"/>
      <c r="D928" s="104"/>
    </row>
    <row r="929" spans="2:4" ht="15.75" customHeight="1">
      <c r="B929" s="104"/>
      <c r="C929" s="104"/>
      <c r="D929" s="104"/>
    </row>
    <row r="930" spans="2:4" ht="15.75" customHeight="1">
      <c r="B930" s="104"/>
      <c r="C930" s="104"/>
      <c r="D930" s="104"/>
    </row>
    <row r="931" spans="2:4" ht="15.75" customHeight="1">
      <c r="B931" s="104"/>
      <c r="C931" s="104"/>
      <c r="D931" s="104"/>
    </row>
    <row r="932" spans="2:4" ht="15.75" customHeight="1">
      <c r="B932" s="104"/>
      <c r="C932" s="104"/>
      <c r="D932" s="104"/>
    </row>
    <row r="933" spans="2:4" ht="15.75" customHeight="1">
      <c r="B933" s="104"/>
      <c r="C933" s="104"/>
      <c r="D933" s="104"/>
    </row>
    <row r="934" spans="2:4" ht="15.75" customHeight="1">
      <c r="B934" s="104"/>
      <c r="C934" s="104"/>
      <c r="D934" s="104"/>
    </row>
    <row r="935" spans="2:4" ht="15.75" customHeight="1">
      <c r="B935" s="104"/>
      <c r="C935" s="104"/>
      <c r="D935" s="104"/>
    </row>
    <row r="936" spans="2:4" ht="15.75" customHeight="1">
      <c r="B936" s="104"/>
      <c r="C936" s="104"/>
      <c r="D936" s="104"/>
    </row>
    <row r="937" spans="2:4" ht="15.75" customHeight="1">
      <c r="B937" s="104"/>
      <c r="C937" s="104"/>
      <c r="D937" s="104"/>
    </row>
    <row r="938" spans="2:4" ht="15.75" customHeight="1">
      <c r="B938" s="104"/>
      <c r="C938" s="104"/>
      <c r="D938" s="104"/>
    </row>
    <row r="939" spans="2:4" ht="15.75" customHeight="1">
      <c r="B939" s="104"/>
      <c r="C939" s="104"/>
      <c r="D939" s="104"/>
    </row>
    <row r="940" spans="2:4" ht="15.75" customHeight="1">
      <c r="B940" s="104"/>
      <c r="C940" s="104"/>
      <c r="D940" s="104"/>
    </row>
    <row r="941" spans="2:4" ht="15.75" customHeight="1">
      <c r="B941" s="104"/>
      <c r="C941" s="104"/>
      <c r="D941" s="104"/>
    </row>
    <row r="942" spans="2:4" ht="15.75" customHeight="1">
      <c r="B942" s="104"/>
      <c r="C942" s="104"/>
      <c r="D942" s="104"/>
    </row>
    <row r="943" spans="2:4" ht="15.75" customHeight="1">
      <c r="B943" s="104"/>
      <c r="C943" s="104"/>
      <c r="D943" s="104"/>
    </row>
    <row r="944" spans="2:4" ht="15.75" customHeight="1">
      <c r="B944" s="104"/>
      <c r="C944" s="104"/>
      <c r="D944" s="104"/>
    </row>
    <row r="945" spans="2:4" ht="15.75" customHeight="1">
      <c r="B945" s="104"/>
      <c r="C945" s="104"/>
      <c r="D945" s="104"/>
    </row>
    <row r="946" spans="2:4" ht="15.75" customHeight="1">
      <c r="B946" s="104"/>
      <c r="C946" s="104"/>
      <c r="D946" s="104"/>
    </row>
    <row r="947" spans="2:4" ht="15.75" customHeight="1">
      <c r="B947" s="104"/>
      <c r="C947" s="104"/>
      <c r="D947" s="104"/>
    </row>
    <row r="948" spans="2:4" ht="15.75" customHeight="1">
      <c r="B948" s="104"/>
      <c r="C948" s="104"/>
      <c r="D948" s="104"/>
    </row>
    <row r="949" spans="2:4" ht="15.75" customHeight="1">
      <c r="B949" s="104"/>
      <c r="C949" s="104"/>
      <c r="D949" s="104"/>
    </row>
    <row r="950" spans="2:4" ht="15.75" customHeight="1">
      <c r="B950" s="104"/>
      <c r="C950" s="104"/>
      <c r="D950" s="104"/>
    </row>
    <row r="951" spans="2:4" ht="15.75" customHeight="1">
      <c r="B951" s="104"/>
      <c r="C951" s="104"/>
      <c r="D951" s="104"/>
    </row>
    <row r="952" spans="2:4" ht="15.75" customHeight="1">
      <c r="B952" s="104"/>
      <c r="C952" s="104"/>
      <c r="D952" s="104"/>
    </row>
    <row r="953" spans="2:4" ht="15.75" customHeight="1">
      <c r="B953" s="104"/>
      <c r="C953" s="104"/>
      <c r="D953" s="104"/>
    </row>
    <row r="954" spans="2:4" ht="15.75" customHeight="1">
      <c r="B954" s="104"/>
      <c r="C954" s="104"/>
      <c r="D954" s="104"/>
    </row>
    <row r="955" spans="2:4" ht="15.75" customHeight="1">
      <c r="B955" s="104"/>
      <c r="C955" s="104"/>
      <c r="D955" s="104"/>
    </row>
    <row r="956" spans="2:4" ht="15.75" customHeight="1">
      <c r="B956" s="104"/>
      <c r="C956" s="104"/>
      <c r="D956" s="104"/>
    </row>
    <row r="957" spans="2:4" ht="15.75" customHeight="1">
      <c r="B957" s="104"/>
      <c r="C957" s="104"/>
      <c r="D957" s="104"/>
    </row>
    <row r="958" spans="2:4" ht="15.75" customHeight="1">
      <c r="B958" s="104"/>
      <c r="C958" s="104"/>
      <c r="D958" s="104"/>
    </row>
    <row r="959" spans="2:4" ht="15.75" customHeight="1">
      <c r="B959" s="104"/>
      <c r="C959" s="104"/>
      <c r="D959" s="104"/>
    </row>
    <row r="960" spans="2:4" ht="15.75" customHeight="1">
      <c r="B960" s="104"/>
      <c r="C960" s="104"/>
      <c r="D960" s="104"/>
    </row>
    <row r="961" spans="2:4" ht="15.75" customHeight="1">
      <c r="B961" s="104"/>
      <c r="C961" s="104"/>
      <c r="D961" s="104"/>
    </row>
    <row r="962" spans="2:4" ht="15.75" customHeight="1">
      <c r="B962" s="104"/>
      <c r="C962" s="104"/>
      <c r="D962" s="104"/>
    </row>
    <row r="963" spans="2:4" ht="15.75" customHeight="1">
      <c r="B963" s="104"/>
      <c r="C963" s="104"/>
      <c r="D963" s="104"/>
    </row>
    <row r="964" spans="2:4" ht="15.75" customHeight="1">
      <c r="B964" s="104"/>
      <c r="C964" s="104"/>
      <c r="D964" s="104"/>
    </row>
    <row r="965" spans="2:4" ht="15.75" customHeight="1">
      <c r="B965" s="104"/>
      <c r="C965" s="104"/>
      <c r="D965" s="104"/>
    </row>
    <row r="966" spans="2:4" ht="15.75" customHeight="1">
      <c r="B966" s="104"/>
      <c r="C966" s="104"/>
      <c r="D966" s="104"/>
    </row>
    <row r="967" spans="2:4" ht="15.75" customHeight="1">
      <c r="B967" s="104"/>
      <c r="C967" s="104"/>
      <c r="D967" s="104"/>
    </row>
    <row r="968" spans="2:4" ht="15.75" customHeight="1">
      <c r="B968" s="104"/>
      <c r="C968" s="104"/>
      <c r="D968" s="104"/>
    </row>
    <row r="969" spans="2:4" ht="15.75" customHeight="1">
      <c r="B969" s="104"/>
      <c r="C969" s="104"/>
      <c r="D969" s="104"/>
    </row>
    <row r="970" spans="2:4" ht="15.75" customHeight="1">
      <c r="B970" s="104"/>
      <c r="C970" s="104"/>
      <c r="D970" s="104"/>
    </row>
    <row r="971" spans="2:4" ht="15.75" customHeight="1">
      <c r="B971" s="104"/>
      <c r="C971" s="104"/>
      <c r="D971" s="104"/>
    </row>
    <row r="972" spans="2:4" ht="15.75" customHeight="1">
      <c r="B972" s="104"/>
      <c r="C972" s="104"/>
      <c r="D972" s="104"/>
    </row>
    <row r="973" spans="2:4" ht="15.75" customHeight="1">
      <c r="B973" s="104"/>
      <c r="C973" s="104"/>
      <c r="D973" s="104"/>
    </row>
    <row r="974" spans="2:4" ht="15.75" customHeight="1">
      <c r="B974" s="104"/>
      <c r="C974" s="104"/>
      <c r="D974" s="104"/>
    </row>
    <row r="975" spans="2:4" ht="15.75" customHeight="1">
      <c r="B975" s="104"/>
      <c r="C975" s="104"/>
      <c r="D975" s="104"/>
    </row>
    <row r="976" spans="2:4" ht="15.75" customHeight="1">
      <c r="B976" s="104"/>
      <c r="C976" s="104"/>
      <c r="D976" s="104"/>
    </row>
    <row r="977" spans="2:4" ht="15.75" customHeight="1">
      <c r="B977" s="104"/>
      <c r="C977" s="104"/>
      <c r="D977" s="104"/>
    </row>
    <row r="978" spans="2:4" ht="15.75" customHeight="1">
      <c r="B978" s="104"/>
      <c r="C978" s="104"/>
      <c r="D978" s="104"/>
    </row>
    <row r="979" spans="2:4" ht="15.75" customHeight="1">
      <c r="B979" s="104"/>
      <c r="C979" s="104"/>
      <c r="D979" s="104"/>
    </row>
    <row r="980" spans="2:4" ht="15.75" customHeight="1">
      <c r="B980" s="104"/>
      <c r="C980" s="104"/>
      <c r="D980" s="104"/>
    </row>
    <row r="981" spans="2:4" ht="15.75" customHeight="1">
      <c r="B981" s="104"/>
      <c r="C981" s="104"/>
      <c r="D981" s="104"/>
    </row>
    <row r="982" spans="2:4" ht="15.75" customHeight="1">
      <c r="B982" s="104"/>
      <c r="C982" s="104"/>
      <c r="D982" s="104"/>
    </row>
    <row r="983" spans="2:4" ht="15.75" customHeight="1">
      <c r="B983" s="104"/>
      <c r="C983" s="104"/>
      <c r="D983" s="104"/>
    </row>
    <row r="984" spans="2:4" ht="15.75" customHeight="1">
      <c r="B984" s="104"/>
      <c r="C984" s="104"/>
      <c r="D984" s="104"/>
    </row>
    <row r="985" spans="2:4" ht="15.75" customHeight="1">
      <c r="B985" s="104"/>
      <c r="C985" s="104"/>
      <c r="D985" s="104"/>
    </row>
    <row r="986" spans="2:4" ht="15.75" customHeight="1">
      <c r="B986" s="104"/>
      <c r="C986" s="104"/>
      <c r="D986" s="104"/>
    </row>
    <row r="987" spans="2:4" ht="15.75" customHeight="1">
      <c r="B987" s="104"/>
      <c r="C987" s="104"/>
      <c r="D987" s="104"/>
    </row>
    <row r="988" spans="2:4" ht="15.75" customHeight="1">
      <c r="B988" s="104"/>
      <c r="C988" s="104"/>
      <c r="D988" s="104"/>
    </row>
    <row r="989" spans="2:4" ht="15.75" customHeight="1">
      <c r="B989" s="104"/>
      <c r="C989" s="104"/>
      <c r="D989" s="104"/>
    </row>
    <row r="990" spans="2:4" ht="15.75" customHeight="1">
      <c r="B990" s="104"/>
      <c r="C990" s="104"/>
      <c r="D990" s="104"/>
    </row>
    <row r="991" spans="2:4" ht="15.75" customHeight="1">
      <c r="B991" s="104"/>
      <c r="C991" s="104"/>
      <c r="D991" s="104"/>
    </row>
    <row r="992" spans="2:4" ht="15.75" customHeight="1">
      <c r="B992" s="104"/>
      <c r="C992" s="104"/>
      <c r="D992" s="104"/>
    </row>
    <row r="993" spans="2:4" ht="15.75" customHeight="1">
      <c r="B993" s="104"/>
      <c r="C993" s="104"/>
      <c r="D993" s="104"/>
    </row>
    <row r="994" spans="2:4" ht="15.75" customHeight="1">
      <c r="B994" s="104"/>
      <c r="C994" s="104"/>
      <c r="D994" s="104"/>
    </row>
    <row r="995" spans="2:4" ht="15.75" customHeight="1">
      <c r="B995" s="104"/>
      <c r="C995" s="104"/>
      <c r="D995" s="104"/>
    </row>
    <row r="996" spans="2:4" ht="15.75" customHeight="1">
      <c r="B996" s="104"/>
      <c r="C996" s="104"/>
      <c r="D996" s="104"/>
    </row>
    <row r="997" spans="2:4" ht="15.75" customHeight="1">
      <c r="B997" s="104"/>
      <c r="C997" s="104"/>
      <c r="D997" s="104"/>
    </row>
    <row r="998" spans="2:4" ht="15.75" customHeight="1">
      <c r="B998" s="104"/>
      <c r="C998" s="104"/>
      <c r="D998" s="104"/>
    </row>
    <row r="999" spans="2:4" ht="15.75" customHeight="1">
      <c r="B999" s="104"/>
      <c r="C999" s="104"/>
      <c r="D999" s="104"/>
    </row>
    <row r="1000" spans="2:4" ht="15.75" customHeight="1">
      <c r="B1000" s="104"/>
      <c r="C1000" s="104"/>
      <c r="D1000" s="104"/>
    </row>
  </sheetData>
  <customSheetViews>
    <customSheetView guid="{74F791EC-E4E6-470D-8412-D1BF12F369C7}" filter="1" showAutoFilter="1">
      <pageMargins left="0.7" right="0.7" top="0.75" bottom="0.75" header="0.3" footer="0.3"/>
      <autoFilter ref="A1:D233" xr:uid="{B5AEEB3E-CA28-1B4D-AF66-B067D6D1C44D}"/>
      <extLst>
        <ext uri="GoogleSheetsCustomDataVersion1">
          <go:sheetsCustomData xmlns:go="http://customooxmlschemas.google.com/" filterViewId="971077764"/>
        </ext>
      </extLst>
    </customSheetView>
    <customSheetView guid="{E1D333C5-548C-48D4-937D-3C61B930B050}" filter="1" showAutoFilter="1">
      <pageMargins left="0.7" right="0.7" top="0.75" bottom="0.75" header="0.3" footer="0.3"/>
      <autoFilter ref="A1:D233" xr:uid="{359EF7D2-72C9-6048-8708-EFB44779B243}"/>
      <extLst>
        <ext uri="GoogleSheetsCustomDataVersion1">
          <go:sheetsCustomData xmlns:go="http://customooxmlschemas.google.com/" filterViewId="1236077925"/>
        </ext>
      </extLst>
    </customSheetView>
  </customSheetViews>
  <dataValidations count="1">
    <dataValidation type="list" allowBlank="1" showErrorMessage="1" sqref="B2:D1000" xr:uid="{00000000-0002-0000-0B00-000000000000}">
      <formula1>"Yes,No"</formula1>
    </dataValidation>
  </dataValidation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6AA84F"/>
    <outlinePr summaryBelow="0" summaryRight="0"/>
  </sheetPr>
  <dimension ref="A1:AC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9.5" customWidth="1"/>
    <col min="2" max="2" width="15" customWidth="1"/>
    <col min="3" max="3" width="27.1640625" customWidth="1"/>
    <col min="4" max="4" width="6" customWidth="1"/>
    <col min="5" max="5" width="15.1640625" customWidth="1"/>
    <col min="6" max="6" width="23.5" customWidth="1"/>
    <col min="7" max="7" width="6.33203125" customWidth="1"/>
    <col min="8" max="8" width="16.33203125" customWidth="1"/>
    <col min="9" max="9" width="21.5" customWidth="1"/>
    <col min="10" max="10" width="6" customWidth="1"/>
    <col min="11" max="11" width="15.33203125" customWidth="1"/>
  </cols>
  <sheetData>
    <row r="1" spans="1:29" ht="15.75" customHeight="1">
      <c r="A1" s="12" t="s">
        <v>1209</v>
      </c>
      <c r="B1" s="12" t="s">
        <v>898</v>
      </c>
      <c r="C1" s="10" t="s">
        <v>899</v>
      </c>
      <c r="D1" s="105"/>
      <c r="E1" s="12" t="s">
        <v>900</v>
      </c>
      <c r="F1" s="10" t="s">
        <v>901</v>
      </c>
      <c r="G1" s="105"/>
      <c r="H1" s="12" t="s">
        <v>902</v>
      </c>
      <c r="I1" s="10" t="s">
        <v>903</v>
      </c>
      <c r="J1" s="105"/>
      <c r="K1" s="11" t="s">
        <v>904</v>
      </c>
      <c r="L1" s="106"/>
      <c r="M1" s="106"/>
      <c r="N1" s="106"/>
      <c r="O1" s="106"/>
      <c r="P1" s="106"/>
      <c r="Q1" s="106"/>
      <c r="R1" s="106"/>
      <c r="S1" s="106"/>
      <c r="T1" s="106"/>
      <c r="U1" s="106"/>
      <c r="V1" s="106"/>
      <c r="W1" s="106"/>
      <c r="X1" s="106"/>
      <c r="Y1" s="106"/>
      <c r="Z1" s="106"/>
      <c r="AA1" s="106"/>
      <c r="AB1" s="106"/>
      <c r="AC1" s="106"/>
    </row>
    <row r="2" spans="1:29" ht="15.75" customHeight="1">
      <c r="A2" s="107" t="s">
        <v>78</v>
      </c>
      <c r="B2" s="94" t="s">
        <v>905</v>
      </c>
      <c r="C2" s="61" t="s">
        <v>927</v>
      </c>
      <c r="D2" s="61"/>
      <c r="E2" s="95" t="s">
        <v>906</v>
      </c>
      <c r="F2" s="108" t="s">
        <v>927</v>
      </c>
      <c r="G2" s="61"/>
      <c r="H2" s="95" t="s">
        <v>907</v>
      </c>
      <c r="I2" s="61" t="s">
        <v>927</v>
      </c>
      <c r="J2" s="61"/>
      <c r="K2" s="59">
        <v>0</v>
      </c>
      <c r="L2" s="109"/>
      <c r="M2" s="109"/>
      <c r="N2" s="109"/>
      <c r="O2" s="109"/>
      <c r="P2" s="109"/>
      <c r="Q2" s="109"/>
      <c r="R2" s="109"/>
      <c r="S2" s="109"/>
      <c r="T2" s="109"/>
      <c r="U2" s="109"/>
      <c r="V2" s="109"/>
      <c r="W2" s="109"/>
      <c r="X2" s="109"/>
      <c r="Y2" s="109"/>
      <c r="Z2" s="109"/>
      <c r="AA2" s="109"/>
      <c r="AB2" s="109"/>
      <c r="AC2" s="109"/>
    </row>
    <row r="3" spans="1:29" ht="15.75" customHeight="1">
      <c r="A3" s="110" t="s">
        <v>73</v>
      </c>
      <c r="B3" s="96" t="s">
        <v>908</v>
      </c>
      <c r="C3" s="111"/>
      <c r="D3" s="96"/>
      <c r="E3" s="96" t="s">
        <v>905</v>
      </c>
      <c r="F3" s="111" t="s">
        <v>927</v>
      </c>
      <c r="G3" s="111"/>
      <c r="H3" s="96" t="s">
        <v>907</v>
      </c>
      <c r="I3" s="111"/>
      <c r="J3" s="96"/>
      <c r="K3" s="97">
        <v>2</v>
      </c>
      <c r="L3" s="112"/>
      <c r="M3" s="112"/>
      <c r="N3" s="112"/>
      <c r="O3" s="112"/>
      <c r="P3" s="112"/>
      <c r="Q3" s="112"/>
      <c r="R3" s="112"/>
      <c r="S3" s="112"/>
      <c r="T3" s="112"/>
      <c r="U3" s="112"/>
      <c r="V3" s="112"/>
      <c r="W3" s="112"/>
      <c r="X3" s="112"/>
      <c r="Y3" s="112"/>
      <c r="Z3" s="112"/>
      <c r="AA3" s="112"/>
      <c r="AB3" s="112"/>
      <c r="AC3" s="112"/>
    </row>
    <row r="4" spans="1:29" ht="15.75" customHeight="1">
      <c r="A4" s="93" t="s">
        <v>353</v>
      </c>
      <c r="B4" s="95" t="s">
        <v>909</v>
      </c>
      <c r="C4" s="108"/>
      <c r="D4" s="95"/>
      <c r="E4" s="95" t="s">
        <v>910</v>
      </c>
      <c r="F4" s="108"/>
      <c r="G4" s="95"/>
      <c r="H4" s="95" t="s">
        <v>911</v>
      </c>
      <c r="I4" s="108"/>
      <c r="J4" s="95"/>
      <c r="K4" s="98">
        <v>3</v>
      </c>
      <c r="L4" s="113"/>
      <c r="M4" s="113"/>
      <c r="N4" s="113"/>
      <c r="O4" s="113"/>
      <c r="P4" s="113"/>
      <c r="Q4" s="113"/>
      <c r="R4" s="113"/>
      <c r="S4" s="113"/>
      <c r="T4" s="113"/>
      <c r="U4" s="113"/>
      <c r="V4" s="113"/>
      <c r="W4" s="113"/>
      <c r="X4" s="113"/>
      <c r="Y4" s="113"/>
      <c r="Z4" s="113"/>
      <c r="AA4" s="113"/>
      <c r="AB4" s="113"/>
      <c r="AC4" s="113"/>
    </row>
    <row r="5" spans="1:29" ht="15.75" customHeight="1">
      <c r="A5" s="93" t="s">
        <v>79</v>
      </c>
      <c r="B5" s="95" t="s">
        <v>912</v>
      </c>
      <c r="C5" s="108"/>
      <c r="D5" s="95"/>
      <c r="E5" s="95" t="s">
        <v>906</v>
      </c>
      <c r="F5" s="108"/>
      <c r="G5" s="95"/>
      <c r="H5" s="95" t="s">
        <v>907</v>
      </c>
      <c r="I5" s="108" t="s">
        <v>927</v>
      </c>
      <c r="J5" s="108"/>
      <c r="K5" s="98">
        <v>2</v>
      </c>
      <c r="L5" s="113"/>
      <c r="M5" s="113"/>
      <c r="N5" s="113"/>
      <c r="O5" s="113"/>
      <c r="P5" s="113"/>
      <c r="Q5" s="113"/>
      <c r="R5" s="113"/>
      <c r="S5" s="113"/>
      <c r="T5" s="113"/>
      <c r="U5" s="113"/>
      <c r="V5" s="113"/>
      <c r="W5" s="113"/>
      <c r="X5" s="113"/>
      <c r="Y5" s="113"/>
      <c r="Z5" s="113"/>
      <c r="AA5" s="113"/>
      <c r="AB5" s="113"/>
      <c r="AC5" s="113"/>
    </row>
    <row r="6" spans="1:29" ht="15.75" customHeight="1">
      <c r="A6" s="107" t="s">
        <v>80</v>
      </c>
      <c r="B6" s="95" t="s">
        <v>913</v>
      </c>
      <c r="C6" s="108" t="s">
        <v>927</v>
      </c>
      <c r="D6" s="61"/>
      <c r="E6" s="95" t="s">
        <v>908</v>
      </c>
      <c r="F6" s="108" t="s">
        <v>927</v>
      </c>
      <c r="G6" s="61"/>
      <c r="H6" s="95" t="s">
        <v>907</v>
      </c>
      <c r="I6" s="108" t="s">
        <v>927</v>
      </c>
      <c r="J6" s="61"/>
      <c r="K6" s="59">
        <v>0</v>
      </c>
      <c r="L6" s="109"/>
      <c r="M6" s="109"/>
      <c r="N6" s="109"/>
      <c r="O6" s="109"/>
      <c r="P6" s="109"/>
      <c r="Q6" s="109"/>
      <c r="R6" s="109"/>
      <c r="S6" s="109"/>
      <c r="T6" s="109"/>
      <c r="U6" s="109"/>
      <c r="V6" s="109"/>
      <c r="W6" s="109"/>
      <c r="X6" s="109"/>
      <c r="Y6" s="109"/>
      <c r="Z6" s="109"/>
      <c r="AA6" s="109"/>
      <c r="AB6" s="109"/>
      <c r="AC6" s="109"/>
    </row>
    <row r="7" spans="1:29" ht="15.75" customHeight="1">
      <c r="A7" s="93" t="s">
        <v>81</v>
      </c>
      <c r="B7" s="95" t="s">
        <v>909</v>
      </c>
      <c r="C7" s="108"/>
      <c r="D7" s="95"/>
      <c r="E7" s="95" t="s">
        <v>907</v>
      </c>
      <c r="F7" s="108"/>
      <c r="G7" s="95"/>
      <c r="H7" s="95" t="s">
        <v>915</v>
      </c>
      <c r="I7" s="108"/>
      <c r="J7" s="95"/>
      <c r="K7" s="98">
        <v>3</v>
      </c>
      <c r="L7" s="113"/>
      <c r="M7" s="113"/>
      <c r="N7" s="113"/>
      <c r="O7" s="113"/>
      <c r="P7" s="113"/>
      <c r="Q7" s="113"/>
      <c r="R7" s="113"/>
      <c r="S7" s="113"/>
      <c r="T7" s="113"/>
      <c r="U7" s="113"/>
      <c r="V7" s="113"/>
      <c r="W7" s="113"/>
      <c r="X7" s="113"/>
      <c r="Y7" s="113"/>
      <c r="Z7" s="113"/>
      <c r="AA7" s="113"/>
      <c r="AB7" s="113"/>
      <c r="AC7" s="113"/>
    </row>
    <row r="8" spans="1:29" ht="15.75" customHeight="1">
      <c r="A8" s="93" t="s">
        <v>82</v>
      </c>
      <c r="B8" s="95" t="s">
        <v>908</v>
      </c>
      <c r="C8" s="108"/>
      <c r="D8" s="95"/>
      <c r="E8" s="95" t="s">
        <v>917</v>
      </c>
      <c r="F8" s="108" t="s">
        <v>927</v>
      </c>
      <c r="G8" s="108"/>
      <c r="H8" s="95" t="s">
        <v>907</v>
      </c>
      <c r="I8" s="108"/>
      <c r="J8" s="95"/>
      <c r="K8" s="98">
        <v>2</v>
      </c>
      <c r="L8" s="113"/>
      <c r="M8" s="113"/>
      <c r="N8" s="113"/>
      <c r="O8" s="113"/>
      <c r="P8" s="113"/>
      <c r="Q8" s="113"/>
      <c r="R8" s="113"/>
      <c r="S8" s="113"/>
      <c r="T8" s="113"/>
      <c r="U8" s="113"/>
      <c r="V8" s="113"/>
      <c r="W8" s="113"/>
      <c r="X8" s="113"/>
      <c r="Y8" s="113"/>
      <c r="Z8" s="113"/>
      <c r="AA8" s="113"/>
      <c r="AB8" s="113"/>
      <c r="AC8" s="113"/>
    </row>
    <row r="9" spans="1:29" ht="15.75" customHeight="1">
      <c r="A9" s="93" t="s">
        <v>83</v>
      </c>
      <c r="B9" s="95" t="s">
        <v>913</v>
      </c>
      <c r="C9" s="108" t="s">
        <v>927</v>
      </c>
      <c r="D9" s="108"/>
      <c r="E9" s="95" t="s">
        <v>908</v>
      </c>
      <c r="F9" s="108"/>
      <c r="G9" s="95"/>
      <c r="H9" s="95" t="s">
        <v>916</v>
      </c>
      <c r="I9" s="108"/>
      <c r="J9" s="95"/>
      <c r="K9" s="98">
        <v>2</v>
      </c>
      <c r="L9" s="113"/>
      <c r="M9" s="113"/>
      <c r="N9" s="113"/>
      <c r="O9" s="113"/>
      <c r="P9" s="113"/>
      <c r="Q9" s="113"/>
      <c r="R9" s="113"/>
      <c r="S9" s="113"/>
      <c r="T9" s="113"/>
      <c r="U9" s="113"/>
      <c r="V9" s="113"/>
      <c r="W9" s="113"/>
      <c r="X9" s="113"/>
      <c r="Y9" s="113"/>
      <c r="Z9" s="113"/>
      <c r="AA9" s="113"/>
      <c r="AB9" s="113"/>
      <c r="AC9" s="113"/>
    </row>
    <row r="10" spans="1:29" ht="15.75" customHeight="1">
      <c r="A10" s="110" t="s">
        <v>84</v>
      </c>
      <c r="B10" s="96" t="s">
        <v>913</v>
      </c>
      <c r="C10" s="111"/>
      <c r="D10" s="96"/>
      <c r="E10" s="96" t="s">
        <v>908</v>
      </c>
      <c r="F10" s="111"/>
      <c r="G10" s="96"/>
      <c r="H10" s="95" t="s">
        <v>917</v>
      </c>
      <c r="I10" s="108" t="s">
        <v>927</v>
      </c>
      <c r="J10" s="111"/>
      <c r="K10" s="97">
        <v>2</v>
      </c>
      <c r="L10" s="112"/>
      <c r="M10" s="112"/>
      <c r="N10" s="112"/>
      <c r="O10" s="112"/>
      <c r="P10" s="112"/>
      <c r="Q10" s="112"/>
      <c r="R10" s="112"/>
      <c r="S10" s="112"/>
      <c r="T10" s="112"/>
      <c r="U10" s="112"/>
      <c r="V10" s="112"/>
      <c r="W10" s="112"/>
      <c r="X10" s="112"/>
      <c r="Y10" s="112"/>
      <c r="Z10" s="112"/>
      <c r="AA10" s="112"/>
      <c r="AB10" s="112"/>
      <c r="AC10" s="112"/>
    </row>
    <row r="11" spans="1:29" ht="15.75" customHeight="1">
      <c r="A11" s="93" t="s">
        <v>85</v>
      </c>
      <c r="B11" s="95" t="s">
        <v>909</v>
      </c>
      <c r="C11" s="108"/>
      <c r="D11" s="95"/>
      <c r="E11" s="95" t="s">
        <v>916</v>
      </c>
      <c r="F11" s="108"/>
      <c r="G11" s="95"/>
      <c r="H11" s="95" t="s">
        <v>907</v>
      </c>
      <c r="I11" s="108"/>
      <c r="J11" s="95"/>
      <c r="K11" s="98">
        <v>3</v>
      </c>
      <c r="L11" s="113"/>
      <c r="M11" s="113"/>
      <c r="N11" s="113"/>
      <c r="O11" s="113"/>
      <c r="P11" s="113"/>
      <c r="Q11" s="113"/>
      <c r="R11" s="113"/>
      <c r="S11" s="113"/>
      <c r="T11" s="113"/>
      <c r="U11" s="113"/>
      <c r="V11" s="113"/>
      <c r="W11" s="113"/>
      <c r="X11" s="113"/>
      <c r="Y11" s="113"/>
      <c r="Z11" s="113"/>
      <c r="AA11" s="113"/>
      <c r="AB11" s="113"/>
      <c r="AC11" s="113"/>
    </row>
    <row r="12" spans="1:29" ht="14.25" customHeight="1">
      <c r="A12" s="93" t="s">
        <v>86</v>
      </c>
      <c r="B12" s="95" t="s">
        <v>912</v>
      </c>
      <c r="C12" s="108" t="s">
        <v>927</v>
      </c>
      <c r="D12" s="108"/>
      <c r="E12" s="95" t="s">
        <v>916</v>
      </c>
      <c r="F12" s="108"/>
      <c r="G12" s="95"/>
      <c r="H12" s="95" t="s">
        <v>907</v>
      </c>
      <c r="I12" s="108"/>
      <c r="J12" s="95"/>
      <c r="K12" s="98">
        <v>2</v>
      </c>
      <c r="L12" s="113"/>
      <c r="M12" s="113"/>
      <c r="N12" s="113"/>
      <c r="O12" s="113"/>
      <c r="P12" s="113"/>
      <c r="Q12" s="113"/>
      <c r="R12" s="113"/>
      <c r="S12" s="113"/>
      <c r="T12" s="113"/>
      <c r="U12" s="113"/>
      <c r="V12" s="113"/>
      <c r="W12" s="113"/>
      <c r="X12" s="113"/>
      <c r="Y12" s="113"/>
      <c r="Z12" s="113"/>
      <c r="AA12" s="113"/>
      <c r="AB12" s="113"/>
      <c r="AC12" s="113"/>
    </row>
    <row r="13" spans="1:29" ht="15.75" customHeight="1">
      <c r="A13" s="110" t="s">
        <v>87</v>
      </c>
      <c r="B13" s="95" t="s">
        <v>917</v>
      </c>
      <c r="C13" s="108" t="s">
        <v>927</v>
      </c>
      <c r="D13" s="111"/>
      <c r="E13" s="96" t="s">
        <v>905</v>
      </c>
      <c r="F13" s="111" t="s">
        <v>927</v>
      </c>
      <c r="G13" s="111"/>
      <c r="H13" s="96" t="s">
        <v>907</v>
      </c>
      <c r="I13" s="111"/>
      <c r="J13" s="96"/>
      <c r="K13" s="97">
        <v>1</v>
      </c>
      <c r="L13" s="112"/>
      <c r="M13" s="112"/>
      <c r="N13" s="112"/>
      <c r="O13" s="112"/>
      <c r="P13" s="112"/>
      <c r="Q13" s="112"/>
      <c r="R13" s="112"/>
      <c r="S13" s="112"/>
      <c r="T13" s="112"/>
      <c r="U13" s="112"/>
      <c r="V13" s="112"/>
      <c r="W13" s="112"/>
      <c r="X13" s="112"/>
      <c r="Y13" s="112"/>
      <c r="Z13" s="112"/>
      <c r="AA13" s="112"/>
      <c r="AB13" s="112"/>
      <c r="AC13" s="112"/>
    </row>
    <row r="14" spans="1:29" ht="15.75" customHeight="1">
      <c r="A14" s="93" t="s">
        <v>88</v>
      </c>
      <c r="B14" s="95" t="s">
        <v>909</v>
      </c>
      <c r="C14" s="108" t="s">
        <v>1210</v>
      </c>
      <c r="D14" s="108"/>
      <c r="E14" s="95" t="s">
        <v>918</v>
      </c>
      <c r="F14" s="108"/>
      <c r="G14" s="95"/>
      <c r="H14" s="95" t="s">
        <v>907</v>
      </c>
      <c r="I14" s="108"/>
      <c r="J14" s="95"/>
      <c r="K14" s="98">
        <v>2</v>
      </c>
      <c r="L14" s="113"/>
      <c r="M14" s="113"/>
      <c r="N14" s="113"/>
      <c r="O14" s="113"/>
      <c r="P14" s="113"/>
      <c r="Q14" s="113"/>
      <c r="R14" s="113"/>
      <c r="S14" s="113"/>
      <c r="T14" s="113"/>
      <c r="U14" s="113"/>
      <c r="V14" s="113"/>
      <c r="W14" s="113"/>
      <c r="X14" s="113"/>
      <c r="Y14" s="113"/>
      <c r="Z14" s="113"/>
      <c r="AA14" s="113"/>
      <c r="AB14" s="113"/>
      <c r="AC14" s="113"/>
    </row>
    <row r="15" spans="1:29" ht="15.75" customHeight="1">
      <c r="A15" s="110" t="s">
        <v>89</v>
      </c>
      <c r="B15" s="96" t="s">
        <v>913</v>
      </c>
      <c r="C15" s="111"/>
      <c r="D15" s="96"/>
      <c r="E15" s="95" t="s">
        <v>911</v>
      </c>
      <c r="F15" s="108" t="s">
        <v>927</v>
      </c>
      <c r="G15" s="111"/>
      <c r="H15" s="96" t="s">
        <v>905</v>
      </c>
      <c r="I15" s="111" t="s">
        <v>927</v>
      </c>
      <c r="J15" s="111"/>
      <c r="K15" s="97">
        <v>1</v>
      </c>
      <c r="L15" s="112"/>
      <c r="M15" s="112"/>
      <c r="N15" s="112"/>
      <c r="O15" s="112"/>
      <c r="P15" s="112"/>
      <c r="Q15" s="112"/>
      <c r="R15" s="112"/>
      <c r="S15" s="112"/>
      <c r="T15" s="112"/>
      <c r="U15" s="112"/>
      <c r="V15" s="112"/>
      <c r="W15" s="112"/>
      <c r="X15" s="112"/>
      <c r="Y15" s="112"/>
      <c r="Z15" s="112"/>
      <c r="AA15" s="112"/>
      <c r="AB15" s="112"/>
      <c r="AC15" s="112"/>
    </row>
    <row r="16" spans="1:29" ht="15.75" customHeight="1">
      <c r="A16" s="93" t="s">
        <v>91</v>
      </c>
      <c r="B16" s="95" t="s">
        <v>919</v>
      </c>
      <c r="C16" s="108"/>
      <c r="D16" s="95"/>
      <c r="E16" s="95" t="s">
        <v>920</v>
      </c>
      <c r="F16" s="108" t="s">
        <v>1211</v>
      </c>
      <c r="G16" s="108"/>
      <c r="H16" s="95" t="s">
        <v>908</v>
      </c>
      <c r="I16" s="108" t="s">
        <v>931</v>
      </c>
      <c r="J16" s="108"/>
      <c r="K16" s="98">
        <v>1</v>
      </c>
      <c r="L16" s="113"/>
      <c r="M16" s="113"/>
      <c r="N16" s="113"/>
      <c r="O16" s="113"/>
      <c r="P16" s="113"/>
      <c r="Q16" s="113"/>
      <c r="R16" s="113"/>
      <c r="S16" s="113"/>
      <c r="T16" s="113"/>
      <c r="U16" s="113"/>
      <c r="V16" s="113"/>
      <c r="W16" s="113"/>
      <c r="X16" s="113"/>
      <c r="Y16" s="113"/>
      <c r="Z16" s="113"/>
      <c r="AA16" s="113"/>
      <c r="AB16" s="113"/>
      <c r="AC16" s="113"/>
    </row>
    <row r="17" spans="1:29" ht="15.75" customHeight="1">
      <c r="A17" s="114" t="s">
        <v>92</v>
      </c>
      <c r="B17" s="95" t="s">
        <v>913</v>
      </c>
      <c r="C17" s="108" t="s">
        <v>927</v>
      </c>
      <c r="D17" s="115"/>
      <c r="E17" s="95" t="s">
        <v>911</v>
      </c>
      <c r="F17" s="108" t="s">
        <v>927</v>
      </c>
      <c r="G17" s="115"/>
      <c r="H17" s="116" t="s">
        <v>905</v>
      </c>
      <c r="I17" s="115" t="s">
        <v>927</v>
      </c>
      <c r="J17" s="115"/>
      <c r="K17" s="117">
        <v>0</v>
      </c>
      <c r="L17" s="118"/>
      <c r="M17" s="118"/>
      <c r="N17" s="118"/>
      <c r="O17" s="118"/>
      <c r="P17" s="118"/>
      <c r="Q17" s="118"/>
      <c r="R17" s="118"/>
      <c r="S17" s="118"/>
      <c r="T17" s="118"/>
      <c r="U17" s="118"/>
      <c r="V17" s="118"/>
      <c r="W17" s="118"/>
      <c r="X17" s="118"/>
      <c r="Y17" s="118"/>
      <c r="Z17" s="118"/>
      <c r="AA17" s="118"/>
      <c r="AB17" s="118"/>
      <c r="AC17" s="118"/>
    </row>
    <row r="18" spans="1:29" ht="15.75" customHeight="1">
      <c r="A18" s="93" t="s">
        <v>93</v>
      </c>
      <c r="B18" s="95" t="s">
        <v>909</v>
      </c>
      <c r="C18" s="108"/>
      <c r="D18" s="95"/>
      <c r="E18" s="95" t="s">
        <v>911</v>
      </c>
      <c r="F18" s="108"/>
      <c r="G18" s="95"/>
      <c r="H18" s="95" t="s">
        <v>907</v>
      </c>
      <c r="I18" s="108"/>
      <c r="J18" s="95"/>
      <c r="K18" s="98">
        <v>3</v>
      </c>
      <c r="L18" s="113"/>
      <c r="M18" s="113"/>
      <c r="N18" s="113"/>
      <c r="O18" s="113"/>
      <c r="P18" s="113"/>
      <c r="Q18" s="113"/>
      <c r="R18" s="113"/>
      <c r="S18" s="113"/>
      <c r="T18" s="113"/>
      <c r="U18" s="113"/>
      <c r="V18" s="113"/>
      <c r="W18" s="113"/>
      <c r="X18" s="113"/>
      <c r="Y18" s="113"/>
      <c r="Z18" s="113"/>
      <c r="AA18" s="113"/>
      <c r="AB18" s="113"/>
      <c r="AC18" s="113"/>
    </row>
    <row r="19" spans="1:29" ht="15.75" customHeight="1">
      <c r="A19" s="93" t="s">
        <v>95</v>
      </c>
      <c r="B19" s="95" t="s">
        <v>911</v>
      </c>
      <c r="C19" s="108"/>
      <c r="D19" s="95"/>
      <c r="E19" s="95" t="s">
        <v>916</v>
      </c>
      <c r="F19" s="108" t="s">
        <v>927</v>
      </c>
      <c r="G19" s="108"/>
      <c r="H19" s="95" t="s">
        <v>907</v>
      </c>
      <c r="I19" s="108"/>
      <c r="J19" s="95"/>
      <c r="K19" s="98">
        <v>2</v>
      </c>
      <c r="L19" s="113"/>
      <c r="M19" s="113"/>
      <c r="N19" s="113"/>
      <c r="O19" s="113"/>
      <c r="P19" s="113"/>
      <c r="Q19" s="113"/>
      <c r="R19" s="113"/>
      <c r="S19" s="113"/>
      <c r="T19" s="113"/>
      <c r="U19" s="113"/>
      <c r="V19" s="113"/>
      <c r="W19" s="113"/>
      <c r="X19" s="113"/>
      <c r="Y19" s="113"/>
      <c r="Z19" s="113"/>
      <c r="AA19" s="113"/>
      <c r="AB19" s="113"/>
      <c r="AC19" s="113"/>
    </row>
    <row r="20" spans="1:29" ht="15.75" customHeight="1">
      <c r="A20" s="114" t="s">
        <v>96</v>
      </c>
      <c r="B20" s="95" t="s">
        <v>913</v>
      </c>
      <c r="C20" s="108" t="s">
        <v>927</v>
      </c>
      <c r="D20" s="115"/>
      <c r="E20" s="95" t="s">
        <v>911</v>
      </c>
      <c r="F20" s="108" t="s">
        <v>925</v>
      </c>
      <c r="G20" s="115"/>
      <c r="H20" s="116" t="s">
        <v>905</v>
      </c>
      <c r="I20" s="115" t="s">
        <v>927</v>
      </c>
      <c r="J20" s="115"/>
      <c r="K20" s="117">
        <v>0</v>
      </c>
      <c r="L20" s="118"/>
      <c r="M20" s="118"/>
      <c r="N20" s="118"/>
      <c r="O20" s="118"/>
      <c r="P20" s="118"/>
      <c r="Q20" s="118"/>
      <c r="R20" s="118"/>
      <c r="S20" s="118"/>
      <c r="T20" s="118"/>
      <c r="U20" s="118"/>
      <c r="V20" s="118"/>
      <c r="W20" s="118"/>
      <c r="X20" s="118"/>
      <c r="Y20" s="118"/>
      <c r="Z20" s="118"/>
      <c r="AA20" s="118"/>
      <c r="AB20" s="118"/>
      <c r="AC20" s="118"/>
    </row>
    <row r="21" spans="1:29" ht="15.75" customHeight="1">
      <c r="A21" s="93" t="s">
        <v>97</v>
      </c>
      <c r="B21" s="95" t="s">
        <v>919</v>
      </c>
      <c r="C21" s="108"/>
      <c r="D21" s="95"/>
      <c r="E21" s="95" t="s">
        <v>920</v>
      </c>
      <c r="F21" s="108"/>
      <c r="G21" s="95"/>
      <c r="H21" s="95" t="s">
        <v>907</v>
      </c>
      <c r="I21" s="108"/>
      <c r="J21" s="95"/>
      <c r="K21" s="98">
        <v>3</v>
      </c>
      <c r="L21" s="113"/>
      <c r="M21" s="113"/>
      <c r="N21" s="113"/>
      <c r="O21" s="113"/>
      <c r="P21" s="113"/>
      <c r="Q21" s="113"/>
      <c r="R21" s="113"/>
      <c r="S21" s="113"/>
      <c r="T21" s="113"/>
      <c r="U21" s="113"/>
      <c r="V21" s="113"/>
      <c r="W21" s="113"/>
      <c r="X21" s="113"/>
      <c r="Y21" s="113"/>
      <c r="Z21" s="113"/>
      <c r="AA21" s="113"/>
      <c r="AB21" s="113"/>
      <c r="AC21" s="113"/>
    </row>
    <row r="22" spans="1:29" ht="15.75" customHeight="1">
      <c r="A22" s="93" t="s">
        <v>101</v>
      </c>
      <c r="B22" s="95" t="s">
        <v>912</v>
      </c>
      <c r="C22" s="108" t="s">
        <v>927</v>
      </c>
      <c r="D22" s="108"/>
      <c r="E22" s="95" t="s">
        <v>920</v>
      </c>
      <c r="F22" s="108"/>
      <c r="G22" s="95"/>
      <c r="H22" s="95" t="s">
        <v>907</v>
      </c>
      <c r="I22" s="108"/>
      <c r="J22" s="95"/>
      <c r="K22" s="98">
        <v>2</v>
      </c>
      <c r="L22" s="113"/>
      <c r="M22" s="113"/>
      <c r="N22" s="113"/>
      <c r="O22" s="113"/>
      <c r="P22" s="113"/>
      <c r="Q22" s="113"/>
      <c r="R22" s="113"/>
      <c r="S22" s="113"/>
      <c r="T22" s="113"/>
      <c r="U22" s="113"/>
      <c r="V22" s="113"/>
      <c r="W22" s="113"/>
      <c r="X22" s="113"/>
      <c r="Y22" s="113"/>
      <c r="Z22" s="113"/>
      <c r="AA22" s="113"/>
      <c r="AB22" s="113"/>
      <c r="AC22" s="113"/>
    </row>
    <row r="23" spans="1:29" ht="15.75" customHeight="1">
      <c r="A23" s="114" t="s">
        <v>102</v>
      </c>
      <c r="B23" s="95" t="s">
        <v>911</v>
      </c>
      <c r="C23" s="108" t="s">
        <v>927</v>
      </c>
      <c r="D23" s="115"/>
      <c r="E23" s="116" t="s">
        <v>905</v>
      </c>
      <c r="F23" s="115" t="s">
        <v>927</v>
      </c>
      <c r="G23" s="115"/>
      <c r="H23" s="95" t="s">
        <v>915</v>
      </c>
      <c r="I23" s="108" t="s">
        <v>927</v>
      </c>
      <c r="J23" s="115"/>
      <c r="K23" s="117">
        <v>0</v>
      </c>
      <c r="L23" s="118"/>
      <c r="M23" s="118"/>
      <c r="N23" s="118"/>
      <c r="O23" s="118"/>
      <c r="P23" s="118"/>
      <c r="Q23" s="118"/>
      <c r="R23" s="118"/>
      <c r="S23" s="118"/>
      <c r="T23" s="118"/>
      <c r="U23" s="118"/>
      <c r="V23" s="118"/>
      <c r="W23" s="118"/>
      <c r="X23" s="118"/>
      <c r="Y23" s="118"/>
      <c r="Z23" s="118"/>
      <c r="AA23" s="118"/>
      <c r="AB23" s="118"/>
      <c r="AC23" s="118"/>
    </row>
    <row r="24" spans="1:29" ht="15.75" customHeight="1">
      <c r="A24" s="93" t="s">
        <v>103</v>
      </c>
      <c r="B24" s="95" t="s">
        <v>919</v>
      </c>
      <c r="C24" s="108"/>
      <c r="D24" s="95"/>
      <c r="E24" s="95" t="s">
        <v>905</v>
      </c>
      <c r="F24" s="108"/>
      <c r="G24" s="95"/>
      <c r="H24" s="95" t="s">
        <v>907</v>
      </c>
      <c r="I24" s="108"/>
      <c r="J24" s="95"/>
      <c r="K24" s="98">
        <v>3</v>
      </c>
      <c r="L24" s="113"/>
      <c r="M24" s="113"/>
      <c r="N24" s="113"/>
      <c r="O24" s="113"/>
      <c r="P24" s="113"/>
      <c r="Q24" s="113"/>
      <c r="R24" s="113"/>
      <c r="S24" s="113"/>
      <c r="T24" s="113"/>
      <c r="U24" s="113"/>
      <c r="V24" s="113"/>
      <c r="W24" s="113"/>
      <c r="X24" s="113"/>
      <c r="Y24" s="113"/>
      <c r="Z24" s="113"/>
      <c r="AA24" s="113"/>
      <c r="AB24" s="113"/>
      <c r="AC24" s="113"/>
    </row>
    <row r="25" spans="1:29" ht="15.75" customHeight="1">
      <c r="A25" s="93" t="s">
        <v>105</v>
      </c>
      <c r="B25" s="95" t="s">
        <v>921</v>
      </c>
      <c r="C25" s="108" t="s">
        <v>927</v>
      </c>
      <c r="D25" s="108"/>
      <c r="E25" s="95" t="s">
        <v>918</v>
      </c>
      <c r="F25" s="108"/>
      <c r="G25" s="95"/>
      <c r="H25" s="95" t="s">
        <v>915</v>
      </c>
      <c r="I25" s="108" t="s">
        <v>927</v>
      </c>
      <c r="J25" s="108"/>
      <c r="K25" s="98">
        <v>1</v>
      </c>
      <c r="L25" s="113"/>
      <c r="M25" s="113"/>
      <c r="N25" s="113"/>
      <c r="O25" s="113"/>
      <c r="P25" s="113"/>
      <c r="Q25" s="113"/>
      <c r="R25" s="113"/>
      <c r="S25" s="113"/>
      <c r="T25" s="113"/>
      <c r="U25" s="113"/>
      <c r="V25" s="113"/>
      <c r="W25" s="113"/>
      <c r="X25" s="113"/>
      <c r="Y25" s="113"/>
      <c r="Z25" s="113"/>
      <c r="AA25" s="113"/>
      <c r="AB25" s="113"/>
      <c r="AC25" s="113"/>
    </row>
    <row r="26" spans="1:29" ht="15.75" customHeight="1">
      <c r="A26" s="114" t="s">
        <v>106</v>
      </c>
      <c r="B26" s="95" t="s">
        <v>921</v>
      </c>
      <c r="C26" s="115" t="s">
        <v>927</v>
      </c>
      <c r="D26" s="115"/>
      <c r="E26" s="95" t="s">
        <v>918</v>
      </c>
      <c r="F26" s="108" t="s">
        <v>927</v>
      </c>
      <c r="G26" s="115"/>
      <c r="H26" s="95" t="s">
        <v>915</v>
      </c>
      <c r="I26" s="108" t="s">
        <v>927</v>
      </c>
      <c r="J26" s="115"/>
      <c r="K26" s="117">
        <v>0</v>
      </c>
      <c r="L26" s="118"/>
      <c r="M26" s="118"/>
      <c r="N26" s="118"/>
      <c r="O26" s="118"/>
      <c r="P26" s="118"/>
      <c r="Q26" s="118"/>
      <c r="R26" s="118"/>
      <c r="S26" s="118"/>
      <c r="T26" s="118"/>
      <c r="U26" s="118"/>
      <c r="V26" s="118"/>
      <c r="W26" s="118"/>
      <c r="X26" s="118"/>
      <c r="Y26" s="118"/>
      <c r="Z26" s="118"/>
      <c r="AA26" s="118"/>
      <c r="AB26" s="118"/>
      <c r="AC26" s="118"/>
    </row>
    <row r="27" spans="1:29" ht="15.75" customHeight="1">
      <c r="A27" s="114" t="s">
        <v>107</v>
      </c>
      <c r="B27" s="95" t="s">
        <v>909</v>
      </c>
      <c r="C27" s="108" t="s">
        <v>927</v>
      </c>
      <c r="D27" s="115"/>
      <c r="E27" s="95" t="s">
        <v>918</v>
      </c>
      <c r="F27" s="108" t="s">
        <v>927</v>
      </c>
      <c r="G27" s="115"/>
      <c r="H27" s="95" t="s">
        <v>915</v>
      </c>
      <c r="I27" s="108" t="s">
        <v>927</v>
      </c>
      <c r="J27" s="115"/>
      <c r="K27" s="117">
        <v>0</v>
      </c>
      <c r="L27" s="118"/>
      <c r="M27" s="118"/>
      <c r="N27" s="118"/>
      <c r="O27" s="118"/>
      <c r="P27" s="118"/>
      <c r="Q27" s="118"/>
      <c r="R27" s="118"/>
      <c r="S27" s="118"/>
      <c r="T27" s="118"/>
      <c r="U27" s="118"/>
      <c r="V27" s="118"/>
      <c r="W27" s="118"/>
      <c r="X27" s="118"/>
      <c r="Y27" s="118"/>
      <c r="Z27" s="118"/>
      <c r="AA27" s="118"/>
      <c r="AB27" s="118"/>
      <c r="AC27" s="118"/>
    </row>
    <row r="28" spans="1:29" ht="15.75" customHeight="1">
      <c r="A28" s="110" t="s">
        <v>108</v>
      </c>
      <c r="B28" s="95" t="s">
        <v>909</v>
      </c>
      <c r="C28" s="111" t="s">
        <v>927</v>
      </c>
      <c r="D28" s="111"/>
      <c r="E28" s="95" t="s">
        <v>918</v>
      </c>
      <c r="F28" s="108" t="s">
        <v>927</v>
      </c>
      <c r="G28" s="111"/>
      <c r="H28" s="96" t="s">
        <v>915</v>
      </c>
      <c r="I28" s="111"/>
      <c r="J28" s="96"/>
      <c r="K28" s="97">
        <v>1</v>
      </c>
      <c r="L28" s="112"/>
      <c r="M28" s="112"/>
      <c r="N28" s="112"/>
      <c r="O28" s="112"/>
      <c r="P28" s="112"/>
      <c r="Q28" s="112"/>
      <c r="R28" s="112"/>
      <c r="S28" s="112"/>
      <c r="T28" s="112"/>
      <c r="U28" s="112"/>
      <c r="V28" s="112"/>
      <c r="W28" s="112"/>
      <c r="X28" s="112"/>
      <c r="Y28" s="112"/>
      <c r="Z28" s="112"/>
      <c r="AA28" s="112"/>
      <c r="AB28" s="112"/>
      <c r="AC28" s="112"/>
    </row>
    <row r="29" spans="1:29" ht="15.75" customHeight="1">
      <c r="A29" s="114" t="s">
        <v>109</v>
      </c>
      <c r="B29" s="95" t="s">
        <v>921</v>
      </c>
      <c r="C29" s="108" t="s">
        <v>927</v>
      </c>
      <c r="D29" s="115"/>
      <c r="E29" s="116" t="s">
        <v>909</v>
      </c>
      <c r="F29" s="115" t="s">
        <v>927</v>
      </c>
      <c r="G29" s="115"/>
      <c r="H29" s="95" t="s">
        <v>915</v>
      </c>
      <c r="I29" s="108" t="s">
        <v>927</v>
      </c>
      <c r="J29" s="115"/>
      <c r="K29" s="117">
        <v>0</v>
      </c>
      <c r="L29" s="118"/>
      <c r="M29" s="118"/>
      <c r="N29" s="118"/>
      <c r="O29" s="118"/>
      <c r="P29" s="118"/>
      <c r="Q29" s="118"/>
      <c r="R29" s="118"/>
      <c r="S29" s="118"/>
      <c r="T29" s="118"/>
      <c r="U29" s="118"/>
      <c r="V29" s="118"/>
      <c r="W29" s="118"/>
      <c r="X29" s="118"/>
      <c r="Y29" s="118"/>
      <c r="Z29" s="118"/>
      <c r="AA29" s="118"/>
      <c r="AB29" s="118"/>
      <c r="AC29" s="118"/>
    </row>
    <row r="30" spans="1:29" ht="15.75" customHeight="1">
      <c r="A30" s="114" t="s">
        <v>110</v>
      </c>
      <c r="B30" s="95" t="s">
        <v>909</v>
      </c>
      <c r="C30" s="115" t="s">
        <v>927</v>
      </c>
      <c r="D30" s="115"/>
      <c r="E30" s="95" t="s">
        <v>918</v>
      </c>
      <c r="F30" s="108" t="s">
        <v>927</v>
      </c>
      <c r="G30" s="115"/>
      <c r="H30" s="95" t="s">
        <v>915</v>
      </c>
      <c r="I30" s="108" t="s">
        <v>927</v>
      </c>
      <c r="J30" s="115"/>
      <c r="K30" s="117">
        <v>0</v>
      </c>
      <c r="L30" s="118"/>
      <c r="M30" s="118"/>
      <c r="N30" s="118"/>
      <c r="O30" s="118"/>
      <c r="P30" s="118"/>
      <c r="Q30" s="118"/>
      <c r="R30" s="118"/>
      <c r="S30" s="118"/>
      <c r="T30" s="118"/>
      <c r="U30" s="118"/>
      <c r="V30" s="118"/>
      <c r="W30" s="118"/>
      <c r="X30" s="118"/>
      <c r="Y30" s="118"/>
      <c r="Z30" s="118"/>
      <c r="AA30" s="118"/>
      <c r="AB30" s="118"/>
      <c r="AC30" s="118"/>
    </row>
    <row r="31" spans="1:29" ht="15.75" customHeight="1">
      <c r="A31" s="110" t="s">
        <v>111</v>
      </c>
      <c r="B31" s="95" t="s">
        <v>912</v>
      </c>
      <c r="C31" s="108" t="s">
        <v>927</v>
      </c>
      <c r="D31" s="111"/>
      <c r="E31" s="96" t="s">
        <v>920</v>
      </c>
      <c r="F31" s="111"/>
      <c r="G31" s="96"/>
      <c r="H31" s="95" t="s">
        <v>909</v>
      </c>
      <c r="I31" s="111" t="s">
        <v>927</v>
      </c>
      <c r="J31" s="111"/>
      <c r="K31" s="97">
        <v>1</v>
      </c>
      <c r="L31" s="112"/>
      <c r="M31" s="112"/>
      <c r="N31" s="112"/>
      <c r="O31" s="112"/>
      <c r="P31" s="112"/>
      <c r="Q31" s="112"/>
      <c r="R31" s="112"/>
      <c r="S31" s="112"/>
      <c r="T31" s="112"/>
      <c r="U31" s="112"/>
      <c r="V31" s="112"/>
      <c r="W31" s="112"/>
      <c r="X31" s="112"/>
      <c r="Y31" s="112"/>
      <c r="Z31" s="112"/>
      <c r="AA31" s="112"/>
      <c r="AB31" s="112"/>
      <c r="AC31" s="112"/>
    </row>
    <row r="32" spans="1:29" ht="15.75" customHeight="1">
      <c r="A32" s="114" t="s">
        <v>112</v>
      </c>
      <c r="B32" s="95" t="s">
        <v>921</v>
      </c>
      <c r="C32" s="108" t="s">
        <v>927</v>
      </c>
      <c r="D32" s="115"/>
      <c r="E32" s="95" t="s">
        <v>909</v>
      </c>
      <c r="F32" s="108" t="s">
        <v>927</v>
      </c>
      <c r="G32" s="115"/>
      <c r="H32" s="95" t="s">
        <v>918</v>
      </c>
      <c r="I32" s="108" t="s">
        <v>927</v>
      </c>
      <c r="J32" s="115"/>
      <c r="K32" s="117">
        <v>0</v>
      </c>
      <c r="L32" s="118"/>
      <c r="M32" s="118"/>
      <c r="N32" s="118"/>
      <c r="O32" s="118"/>
      <c r="P32" s="118"/>
      <c r="Q32" s="118"/>
      <c r="R32" s="118"/>
      <c r="S32" s="118"/>
      <c r="T32" s="118"/>
      <c r="U32" s="118"/>
      <c r="V32" s="118"/>
      <c r="W32" s="118"/>
      <c r="X32" s="118"/>
      <c r="Y32" s="118"/>
      <c r="Z32" s="118"/>
      <c r="AA32" s="118"/>
      <c r="AB32" s="118"/>
      <c r="AC32" s="118"/>
    </row>
    <row r="33" spans="1:29" ht="15.75" customHeight="1">
      <c r="A33" s="93" t="s">
        <v>113</v>
      </c>
      <c r="B33" s="95" t="s">
        <v>919</v>
      </c>
      <c r="C33" s="108"/>
      <c r="D33" s="95"/>
      <c r="E33" s="95" t="s">
        <v>913</v>
      </c>
      <c r="F33" s="108" t="s">
        <v>927</v>
      </c>
      <c r="G33" s="108"/>
      <c r="H33" s="95" t="s">
        <v>921</v>
      </c>
      <c r="I33" s="108" t="s">
        <v>927</v>
      </c>
      <c r="J33" s="108"/>
      <c r="K33" s="98">
        <v>1</v>
      </c>
      <c r="L33" s="113"/>
      <c r="M33" s="113"/>
      <c r="N33" s="113"/>
      <c r="O33" s="113"/>
      <c r="P33" s="113"/>
      <c r="Q33" s="113"/>
      <c r="R33" s="113"/>
      <c r="S33" s="113"/>
      <c r="T33" s="113"/>
      <c r="U33" s="113"/>
      <c r="V33" s="113"/>
      <c r="W33" s="113"/>
      <c r="X33" s="113"/>
      <c r="Y33" s="113"/>
      <c r="Z33" s="113"/>
      <c r="AA33" s="113"/>
      <c r="AB33" s="113"/>
      <c r="AC33" s="113"/>
    </row>
    <row r="34" spans="1:29" ht="15.75" customHeight="1">
      <c r="A34" s="93" t="s">
        <v>114</v>
      </c>
      <c r="B34" s="95" t="s">
        <v>911</v>
      </c>
      <c r="C34" s="108" t="s">
        <v>932</v>
      </c>
      <c r="D34" s="108"/>
      <c r="E34" s="95" t="s">
        <v>907</v>
      </c>
      <c r="F34" s="108"/>
      <c r="G34" s="95"/>
      <c r="H34" s="95" t="s">
        <v>922</v>
      </c>
      <c r="I34" s="108"/>
      <c r="J34" s="95"/>
      <c r="K34" s="98">
        <v>2</v>
      </c>
      <c r="L34" s="113"/>
      <c r="M34" s="113"/>
      <c r="N34" s="113"/>
      <c r="O34" s="113"/>
      <c r="P34" s="113"/>
      <c r="Q34" s="113"/>
      <c r="R34" s="113"/>
      <c r="S34" s="113"/>
      <c r="T34" s="113"/>
      <c r="U34" s="113"/>
      <c r="V34" s="113"/>
      <c r="W34" s="113"/>
      <c r="X34" s="113"/>
      <c r="Y34" s="113"/>
      <c r="Z34" s="113"/>
      <c r="AA34" s="113"/>
      <c r="AB34" s="113"/>
      <c r="AC34" s="113"/>
    </row>
    <row r="35" spans="1:29" ht="15.75" customHeight="1">
      <c r="A35" s="93" t="s">
        <v>115</v>
      </c>
      <c r="B35" s="95" t="s">
        <v>919</v>
      </c>
      <c r="C35" s="108" t="s">
        <v>1212</v>
      </c>
      <c r="D35" s="108"/>
      <c r="E35" s="95" t="s">
        <v>911</v>
      </c>
      <c r="F35" s="108"/>
      <c r="G35" s="95"/>
      <c r="H35" s="95" t="s">
        <v>922</v>
      </c>
      <c r="I35" s="108"/>
      <c r="J35" s="95"/>
      <c r="K35" s="98">
        <v>2</v>
      </c>
      <c r="L35" s="113"/>
      <c r="M35" s="113"/>
      <c r="N35" s="113"/>
      <c r="O35" s="113"/>
      <c r="P35" s="113"/>
      <c r="Q35" s="113"/>
      <c r="R35" s="113"/>
      <c r="S35" s="113"/>
      <c r="T35" s="113"/>
      <c r="U35" s="113"/>
      <c r="V35" s="113"/>
      <c r="W35" s="113"/>
      <c r="X35" s="113"/>
      <c r="Y35" s="113"/>
      <c r="Z35" s="113"/>
      <c r="AA35" s="113"/>
      <c r="AB35" s="113"/>
      <c r="AC35" s="113"/>
    </row>
    <row r="36" spans="1:29" ht="15.75" customHeight="1">
      <c r="A36" s="93" t="s">
        <v>116</v>
      </c>
      <c r="B36" s="95" t="s">
        <v>909</v>
      </c>
      <c r="C36" s="108"/>
      <c r="D36" s="95"/>
      <c r="E36" s="95" t="s">
        <v>907</v>
      </c>
      <c r="F36" s="108"/>
      <c r="G36" s="95"/>
      <c r="H36" s="95" t="s">
        <v>922</v>
      </c>
      <c r="I36" s="108"/>
      <c r="J36" s="95"/>
      <c r="K36" s="98">
        <v>3</v>
      </c>
      <c r="L36" s="113"/>
      <c r="M36" s="113"/>
      <c r="N36" s="113"/>
      <c r="O36" s="113"/>
      <c r="P36" s="113"/>
      <c r="Q36" s="113"/>
      <c r="R36" s="113"/>
      <c r="S36" s="113"/>
      <c r="T36" s="113"/>
      <c r="U36" s="113"/>
      <c r="V36" s="113"/>
      <c r="W36" s="113"/>
      <c r="X36" s="113"/>
      <c r="Y36" s="113"/>
      <c r="Z36" s="113"/>
      <c r="AA36" s="113"/>
      <c r="AB36" s="113"/>
      <c r="AC36" s="113"/>
    </row>
    <row r="37" spans="1:29" ht="15.75" customHeight="1">
      <c r="A37" s="93" t="s">
        <v>117</v>
      </c>
      <c r="B37" s="95" t="s">
        <v>919</v>
      </c>
      <c r="C37" s="108"/>
      <c r="D37" s="95"/>
      <c r="E37" s="95" t="s">
        <v>911</v>
      </c>
      <c r="F37" s="108"/>
      <c r="G37" s="95"/>
      <c r="H37" s="95" t="s">
        <v>922</v>
      </c>
      <c r="I37" s="108"/>
      <c r="J37" s="95"/>
      <c r="K37" s="98">
        <v>3</v>
      </c>
      <c r="L37" s="113"/>
      <c r="M37" s="113"/>
      <c r="N37" s="113"/>
      <c r="O37" s="113"/>
      <c r="P37" s="113"/>
      <c r="Q37" s="113"/>
      <c r="R37" s="113"/>
      <c r="S37" s="113"/>
      <c r="T37" s="113"/>
      <c r="U37" s="113"/>
      <c r="V37" s="113"/>
      <c r="W37" s="113"/>
      <c r="X37" s="113"/>
      <c r="Y37" s="113"/>
      <c r="Z37" s="113"/>
      <c r="AA37" s="113"/>
      <c r="AB37" s="113"/>
      <c r="AC37" s="113"/>
    </row>
    <row r="38" spans="1:29" ht="15.75" customHeight="1">
      <c r="A38" s="114" t="s">
        <v>118</v>
      </c>
      <c r="B38" s="95" t="s">
        <v>913</v>
      </c>
      <c r="C38" s="108" t="s">
        <v>927</v>
      </c>
      <c r="D38" s="115"/>
      <c r="E38" s="95" t="s">
        <v>921</v>
      </c>
      <c r="F38" s="108" t="s">
        <v>927</v>
      </c>
      <c r="G38" s="115"/>
      <c r="H38" s="116" t="s">
        <v>905</v>
      </c>
      <c r="I38" s="115" t="s">
        <v>927</v>
      </c>
      <c r="J38" s="115"/>
      <c r="K38" s="117">
        <v>0</v>
      </c>
      <c r="L38" s="118"/>
      <c r="M38" s="118"/>
      <c r="N38" s="118"/>
      <c r="O38" s="118"/>
      <c r="P38" s="118"/>
      <c r="Q38" s="118"/>
      <c r="R38" s="118"/>
      <c r="S38" s="118"/>
      <c r="T38" s="118"/>
      <c r="U38" s="118"/>
      <c r="V38" s="118"/>
      <c r="W38" s="118"/>
      <c r="X38" s="118"/>
      <c r="Y38" s="118"/>
      <c r="Z38" s="118"/>
      <c r="AA38" s="118"/>
      <c r="AB38" s="118"/>
      <c r="AC38" s="118"/>
    </row>
    <row r="39" spans="1:29" ht="15.75" customHeight="1">
      <c r="A39" s="93" t="s">
        <v>119</v>
      </c>
      <c r="B39" s="95" t="s">
        <v>920</v>
      </c>
      <c r="C39" s="108"/>
      <c r="D39" s="95"/>
      <c r="E39" s="95" t="s">
        <v>907</v>
      </c>
      <c r="F39" s="108"/>
      <c r="G39" s="95"/>
      <c r="H39" s="95" t="s">
        <v>915</v>
      </c>
      <c r="I39" s="108"/>
      <c r="J39" s="95"/>
      <c r="K39" s="98">
        <v>3</v>
      </c>
      <c r="L39" s="113"/>
      <c r="M39" s="113"/>
      <c r="N39" s="113"/>
      <c r="O39" s="113"/>
      <c r="P39" s="113"/>
      <c r="Q39" s="113"/>
      <c r="R39" s="113"/>
      <c r="S39" s="113"/>
      <c r="T39" s="113"/>
      <c r="U39" s="113"/>
      <c r="V39" s="113"/>
      <c r="W39" s="113"/>
      <c r="X39" s="113"/>
      <c r="Y39" s="113"/>
      <c r="Z39" s="113"/>
      <c r="AA39" s="113"/>
      <c r="AB39" s="113"/>
      <c r="AC39" s="113"/>
    </row>
    <row r="40" spans="1:29" ht="15.75" customHeight="1">
      <c r="A40" s="93" t="s">
        <v>120</v>
      </c>
      <c r="B40" s="95" t="s">
        <v>920</v>
      </c>
      <c r="C40" s="108"/>
      <c r="D40" s="95"/>
      <c r="E40" s="95" t="s">
        <v>907</v>
      </c>
      <c r="F40" s="108"/>
      <c r="G40" s="95"/>
      <c r="H40" s="95" t="s">
        <v>915</v>
      </c>
      <c r="I40" s="108"/>
      <c r="J40" s="95"/>
      <c r="K40" s="98">
        <v>3</v>
      </c>
      <c r="L40" s="113"/>
      <c r="M40" s="113"/>
      <c r="N40" s="113"/>
      <c r="O40" s="113"/>
      <c r="P40" s="113"/>
      <c r="Q40" s="113"/>
      <c r="R40" s="113"/>
      <c r="S40" s="113"/>
      <c r="T40" s="113"/>
      <c r="U40" s="113"/>
      <c r="V40" s="113"/>
      <c r="W40" s="113"/>
      <c r="X40" s="113"/>
      <c r="Y40" s="113"/>
      <c r="Z40" s="113"/>
      <c r="AA40" s="113"/>
      <c r="AB40" s="113"/>
      <c r="AC40" s="113"/>
    </row>
    <row r="41" spans="1:29" ht="15.75" customHeight="1">
      <c r="A41" s="93" t="s">
        <v>121</v>
      </c>
      <c r="B41" s="95" t="s">
        <v>920</v>
      </c>
      <c r="C41" s="108"/>
      <c r="D41" s="95"/>
      <c r="E41" s="95" t="s">
        <v>905</v>
      </c>
      <c r="F41" s="108"/>
      <c r="G41" s="95"/>
      <c r="H41" s="95" t="s">
        <v>907</v>
      </c>
      <c r="I41" s="108"/>
      <c r="J41" s="95"/>
      <c r="K41" s="98">
        <v>3</v>
      </c>
      <c r="L41" s="113"/>
      <c r="M41" s="113"/>
      <c r="N41" s="113"/>
      <c r="O41" s="113"/>
      <c r="P41" s="113"/>
      <c r="Q41" s="113"/>
      <c r="R41" s="113"/>
      <c r="S41" s="113"/>
      <c r="T41" s="113"/>
      <c r="U41" s="113"/>
      <c r="V41" s="113"/>
      <c r="W41" s="113"/>
      <c r="X41" s="113"/>
      <c r="Y41" s="113"/>
      <c r="Z41" s="113"/>
      <c r="AA41" s="113"/>
      <c r="AB41" s="113"/>
      <c r="AC41" s="113"/>
    </row>
    <row r="42" spans="1:29" ht="15.75" customHeight="1">
      <c r="A42" s="114" t="s">
        <v>122</v>
      </c>
      <c r="B42" s="95" t="s">
        <v>913</v>
      </c>
      <c r="C42" s="115" t="s">
        <v>927</v>
      </c>
      <c r="D42" s="115"/>
      <c r="E42" s="95" t="s">
        <v>921</v>
      </c>
      <c r="F42" s="108" t="s">
        <v>927</v>
      </c>
      <c r="G42" s="115"/>
      <c r="H42" s="116" t="s">
        <v>905</v>
      </c>
      <c r="I42" s="115" t="s">
        <v>927</v>
      </c>
      <c r="J42" s="115"/>
      <c r="K42" s="117">
        <v>0</v>
      </c>
      <c r="L42" s="118"/>
      <c r="M42" s="118"/>
      <c r="N42" s="118"/>
      <c r="O42" s="118"/>
      <c r="P42" s="118"/>
      <c r="Q42" s="118"/>
      <c r="R42" s="118"/>
      <c r="S42" s="118"/>
      <c r="T42" s="118"/>
      <c r="U42" s="118"/>
      <c r="V42" s="118"/>
      <c r="W42" s="118"/>
      <c r="X42" s="118"/>
      <c r="Y42" s="118"/>
      <c r="Z42" s="118"/>
      <c r="AA42" s="118"/>
      <c r="AB42" s="118"/>
      <c r="AC42" s="118"/>
    </row>
    <row r="43" spans="1:29" ht="15.75" customHeight="1">
      <c r="A43" s="114" t="s">
        <v>123</v>
      </c>
      <c r="B43" s="95" t="s">
        <v>913</v>
      </c>
      <c r="C43" s="115" t="s">
        <v>927</v>
      </c>
      <c r="D43" s="115"/>
      <c r="E43" s="95" t="s">
        <v>921</v>
      </c>
      <c r="F43" s="108" t="s">
        <v>927</v>
      </c>
      <c r="G43" s="115"/>
      <c r="H43" s="116" t="s">
        <v>905</v>
      </c>
      <c r="I43" s="115" t="s">
        <v>927</v>
      </c>
      <c r="J43" s="115"/>
      <c r="K43" s="117">
        <v>0</v>
      </c>
      <c r="L43" s="118"/>
      <c r="M43" s="118"/>
      <c r="N43" s="118"/>
      <c r="O43" s="118"/>
      <c r="P43" s="118"/>
      <c r="Q43" s="118"/>
      <c r="R43" s="118"/>
      <c r="S43" s="118"/>
      <c r="T43" s="118"/>
      <c r="U43" s="118"/>
      <c r="V43" s="118"/>
      <c r="W43" s="118"/>
      <c r="X43" s="118"/>
      <c r="Y43" s="118"/>
      <c r="Z43" s="118"/>
      <c r="AA43" s="118"/>
      <c r="AB43" s="118"/>
      <c r="AC43" s="118"/>
    </row>
    <row r="44" spans="1:29" ht="15.75" customHeight="1">
      <c r="A44" s="114" t="s">
        <v>124</v>
      </c>
      <c r="B44" s="95" t="s">
        <v>913</v>
      </c>
      <c r="C44" s="115" t="s">
        <v>927</v>
      </c>
      <c r="D44" s="115"/>
      <c r="E44" s="95" t="s">
        <v>921</v>
      </c>
      <c r="F44" s="108" t="s">
        <v>927</v>
      </c>
      <c r="G44" s="115"/>
      <c r="H44" s="116" t="s">
        <v>905</v>
      </c>
      <c r="I44" s="115" t="s">
        <v>927</v>
      </c>
      <c r="J44" s="115"/>
      <c r="K44" s="117">
        <v>0</v>
      </c>
      <c r="L44" s="118"/>
      <c r="M44" s="118"/>
      <c r="N44" s="118"/>
      <c r="O44" s="118"/>
      <c r="P44" s="118"/>
      <c r="Q44" s="118"/>
      <c r="R44" s="118"/>
      <c r="S44" s="118"/>
      <c r="T44" s="118"/>
      <c r="U44" s="118"/>
      <c r="V44" s="118"/>
      <c r="W44" s="118"/>
      <c r="X44" s="118"/>
      <c r="Y44" s="118"/>
      <c r="Z44" s="118"/>
      <c r="AA44" s="118"/>
      <c r="AB44" s="118"/>
      <c r="AC44" s="118"/>
    </row>
    <row r="45" spans="1:29" ht="15.75" customHeight="1">
      <c r="A45" s="114" t="s">
        <v>125</v>
      </c>
      <c r="B45" s="95" t="s">
        <v>913</v>
      </c>
      <c r="C45" s="115" t="s">
        <v>927</v>
      </c>
      <c r="D45" s="115"/>
      <c r="E45" s="95" t="s">
        <v>921</v>
      </c>
      <c r="F45" s="108" t="s">
        <v>927</v>
      </c>
      <c r="G45" s="115"/>
      <c r="H45" s="116" t="s">
        <v>905</v>
      </c>
      <c r="I45" s="115" t="s">
        <v>927</v>
      </c>
      <c r="J45" s="115"/>
      <c r="K45" s="117">
        <v>0</v>
      </c>
      <c r="L45" s="118"/>
      <c r="M45" s="118"/>
      <c r="N45" s="118"/>
      <c r="O45" s="118"/>
      <c r="P45" s="118"/>
      <c r="Q45" s="118"/>
      <c r="R45" s="118"/>
      <c r="S45" s="118"/>
      <c r="T45" s="118"/>
      <c r="U45" s="118"/>
      <c r="V45" s="118"/>
      <c r="W45" s="118"/>
      <c r="X45" s="118"/>
      <c r="Y45" s="118"/>
      <c r="Z45" s="118"/>
      <c r="AA45" s="118"/>
      <c r="AB45" s="118"/>
      <c r="AC45" s="118"/>
    </row>
    <row r="46" spans="1:29" ht="15.75" customHeight="1">
      <c r="A46" s="114" t="s">
        <v>126</v>
      </c>
      <c r="B46" s="95" t="s">
        <v>913</v>
      </c>
      <c r="C46" s="115" t="s">
        <v>927</v>
      </c>
      <c r="D46" s="115"/>
      <c r="E46" s="95" t="s">
        <v>921</v>
      </c>
      <c r="F46" s="108" t="s">
        <v>927</v>
      </c>
      <c r="G46" s="115"/>
      <c r="H46" s="116" t="s">
        <v>905</v>
      </c>
      <c r="I46" s="115" t="s">
        <v>927</v>
      </c>
      <c r="J46" s="115"/>
      <c r="K46" s="117">
        <v>0</v>
      </c>
      <c r="L46" s="118"/>
      <c r="M46" s="118"/>
      <c r="N46" s="118"/>
      <c r="O46" s="118"/>
      <c r="P46" s="118"/>
      <c r="Q46" s="118"/>
      <c r="R46" s="118"/>
      <c r="S46" s="118"/>
      <c r="T46" s="118"/>
      <c r="U46" s="118"/>
      <c r="V46" s="118"/>
      <c r="W46" s="118"/>
      <c r="X46" s="118"/>
      <c r="Y46" s="118"/>
      <c r="Z46" s="118"/>
      <c r="AA46" s="118"/>
      <c r="AB46" s="118"/>
      <c r="AC46" s="118"/>
    </row>
    <row r="47" spans="1:29" ht="15.75" customHeight="1">
      <c r="A47" s="93" t="s">
        <v>127</v>
      </c>
      <c r="B47" s="95" t="s">
        <v>919</v>
      </c>
      <c r="C47" s="108"/>
      <c r="D47" s="95"/>
      <c r="E47" s="95" t="s">
        <v>920</v>
      </c>
      <c r="F47" s="108"/>
      <c r="G47" s="95"/>
      <c r="H47" s="95" t="s">
        <v>907</v>
      </c>
      <c r="I47" s="108"/>
      <c r="J47" s="95"/>
      <c r="K47" s="98">
        <v>3</v>
      </c>
      <c r="L47" s="113"/>
      <c r="M47" s="113"/>
      <c r="N47" s="113"/>
      <c r="O47" s="113"/>
      <c r="P47" s="113"/>
      <c r="Q47" s="113"/>
      <c r="R47" s="113"/>
      <c r="S47" s="113"/>
      <c r="T47" s="113"/>
      <c r="U47" s="113"/>
      <c r="V47" s="113"/>
      <c r="W47" s="113"/>
      <c r="X47" s="113"/>
      <c r="Y47" s="113"/>
      <c r="Z47" s="113"/>
      <c r="AA47" s="113"/>
      <c r="AB47" s="113"/>
      <c r="AC47" s="113"/>
    </row>
    <row r="48" spans="1:29" ht="15.75" customHeight="1">
      <c r="A48" s="110" t="s">
        <v>128</v>
      </c>
      <c r="B48" s="96" t="s">
        <v>920</v>
      </c>
      <c r="C48" s="111"/>
      <c r="D48" s="96"/>
      <c r="E48" s="95" t="s">
        <v>917</v>
      </c>
      <c r="F48" s="108" t="s">
        <v>927</v>
      </c>
      <c r="G48" s="111"/>
      <c r="H48" s="96" t="s">
        <v>907</v>
      </c>
      <c r="I48" s="111"/>
      <c r="J48" s="96"/>
      <c r="K48" s="97">
        <v>2</v>
      </c>
      <c r="L48" s="112"/>
      <c r="M48" s="112"/>
      <c r="N48" s="112"/>
      <c r="O48" s="112"/>
      <c r="P48" s="112"/>
      <c r="Q48" s="112"/>
      <c r="R48" s="112"/>
      <c r="S48" s="112"/>
      <c r="T48" s="112"/>
      <c r="U48" s="112"/>
      <c r="V48" s="112"/>
      <c r="W48" s="112"/>
      <c r="X48" s="112"/>
      <c r="Y48" s="112"/>
      <c r="Z48" s="112"/>
      <c r="AA48" s="112"/>
      <c r="AB48" s="112"/>
      <c r="AC48" s="112"/>
    </row>
    <row r="49" spans="1:29" ht="15.75" customHeight="1">
      <c r="A49" s="110" t="s">
        <v>129</v>
      </c>
      <c r="B49" s="95" t="s">
        <v>913</v>
      </c>
      <c r="C49" s="111" t="s">
        <v>927</v>
      </c>
      <c r="D49" s="111"/>
      <c r="E49" s="95" t="s">
        <v>917</v>
      </c>
      <c r="F49" s="108" t="s">
        <v>927</v>
      </c>
      <c r="G49" s="111"/>
      <c r="H49" s="96" t="s">
        <v>907</v>
      </c>
      <c r="I49" s="111"/>
      <c r="J49" s="96"/>
      <c r="K49" s="97">
        <v>1</v>
      </c>
      <c r="L49" s="112"/>
      <c r="M49" s="112"/>
      <c r="N49" s="112"/>
      <c r="O49" s="112"/>
      <c r="P49" s="112"/>
      <c r="Q49" s="112"/>
      <c r="R49" s="112"/>
      <c r="S49" s="112"/>
      <c r="T49" s="112"/>
      <c r="U49" s="112"/>
      <c r="V49" s="112"/>
      <c r="W49" s="112"/>
      <c r="X49" s="112"/>
      <c r="Y49" s="112"/>
      <c r="Z49" s="112"/>
      <c r="AA49" s="112"/>
      <c r="AB49" s="112"/>
      <c r="AC49" s="112"/>
    </row>
    <row r="50" spans="1:29" ht="15.75" customHeight="1">
      <c r="A50" s="110" t="s">
        <v>130</v>
      </c>
      <c r="B50" s="95" t="s">
        <v>913</v>
      </c>
      <c r="C50" s="111" t="s">
        <v>927</v>
      </c>
      <c r="D50" s="111"/>
      <c r="E50" s="96" t="s">
        <v>921</v>
      </c>
      <c r="F50" s="111"/>
      <c r="G50" s="96"/>
      <c r="H50" s="95" t="s">
        <v>906</v>
      </c>
      <c r="I50" s="108" t="s">
        <v>927</v>
      </c>
      <c r="J50" s="111"/>
      <c r="K50" s="97">
        <v>1</v>
      </c>
      <c r="L50" s="112"/>
      <c r="M50" s="112"/>
      <c r="N50" s="112"/>
      <c r="O50" s="112"/>
      <c r="P50" s="112"/>
      <c r="Q50" s="112"/>
      <c r="R50" s="112"/>
      <c r="S50" s="112"/>
      <c r="T50" s="112"/>
      <c r="U50" s="112"/>
      <c r="V50" s="112"/>
      <c r="W50" s="112"/>
      <c r="X50" s="112"/>
      <c r="Y50" s="112"/>
      <c r="Z50" s="112"/>
      <c r="AA50" s="112"/>
      <c r="AB50" s="112"/>
      <c r="AC50" s="112"/>
    </row>
    <row r="51" spans="1:29" ht="15.75" customHeight="1">
      <c r="A51" s="110" t="s">
        <v>131</v>
      </c>
      <c r="B51" s="95" t="s">
        <v>917</v>
      </c>
      <c r="C51" s="111" t="s">
        <v>927</v>
      </c>
      <c r="D51" s="111"/>
      <c r="E51" s="95" t="s">
        <v>906</v>
      </c>
      <c r="F51" s="108" t="s">
        <v>927</v>
      </c>
      <c r="G51" s="111"/>
      <c r="H51" s="96" t="s">
        <v>907</v>
      </c>
      <c r="I51" s="111"/>
      <c r="J51" s="96"/>
      <c r="K51" s="97">
        <v>1</v>
      </c>
      <c r="L51" s="112"/>
      <c r="M51" s="112"/>
      <c r="N51" s="112"/>
      <c r="O51" s="112"/>
      <c r="P51" s="112"/>
      <c r="Q51" s="112"/>
      <c r="R51" s="112"/>
      <c r="S51" s="112"/>
      <c r="T51" s="112"/>
      <c r="U51" s="112"/>
      <c r="V51" s="112"/>
      <c r="W51" s="112"/>
      <c r="X51" s="112"/>
      <c r="Y51" s="112"/>
      <c r="Z51" s="112"/>
      <c r="AA51" s="112"/>
      <c r="AB51" s="112"/>
      <c r="AC51" s="112"/>
    </row>
    <row r="52" spans="1:29" ht="15.75" customHeight="1">
      <c r="A52" s="93" t="s">
        <v>132</v>
      </c>
      <c r="B52" s="95" t="s">
        <v>913</v>
      </c>
      <c r="C52" s="108" t="s">
        <v>927</v>
      </c>
      <c r="D52" s="108"/>
      <c r="E52" s="95" t="s">
        <v>921</v>
      </c>
      <c r="F52" s="108" t="s">
        <v>927</v>
      </c>
      <c r="G52" s="108"/>
      <c r="H52" s="95" t="s">
        <v>906</v>
      </c>
      <c r="I52" s="108" t="s">
        <v>927</v>
      </c>
      <c r="J52" s="108"/>
      <c r="K52" s="98">
        <v>0</v>
      </c>
      <c r="L52" s="113"/>
      <c r="M52" s="113"/>
      <c r="N52" s="113"/>
      <c r="O52" s="113"/>
      <c r="P52" s="113"/>
      <c r="Q52" s="113"/>
      <c r="R52" s="113"/>
      <c r="S52" s="113"/>
      <c r="T52" s="113"/>
      <c r="U52" s="113"/>
      <c r="V52" s="113"/>
      <c r="W52" s="113"/>
      <c r="X52" s="113"/>
      <c r="Y52" s="113"/>
      <c r="Z52" s="113"/>
      <c r="AA52" s="113"/>
      <c r="AB52" s="113"/>
      <c r="AC52" s="113"/>
    </row>
    <row r="53" spans="1:29" ht="15.75" customHeight="1">
      <c r="A53" s="93" t="s">
        <v>133</v>
      </c>
      <c r="B53" s="95" t="s">
        <v>919</v>
      </c>
      <c r="C53" s="108"/>
      <c r="D53" s="95"/>
      <c r="E53" s="95" t="s">
        <v>920</v>
      </c>
      <c r="F53" s="108"/>
      <c r="G53" s="95"/>
      <c r="H53" s="95" t="s">
        <v>907</v>
      </c>
      <c r="I53" s="108"/>
      <c r="J53" s="95"/>
      <c r="K53" s="98">
        <v>3</v>
      </c>
      <c r="L53" s="113"/>
      <c r="M53" s="113"/>
      <c r="N53" s="113"/>
      <c r="O53" s="113"/>
      <c r="P53" s="113"/>
      <c r="Q53" s="113"/>
      <c r="R53" s="113"/>
      <c r="S53" s="113"/>
      <c r="T53" s="113"/>
      <c r="U53" s="113"/>
      <c r="V53" s="113"/>
      <c r="W53" s="113"/>
      <c r="X53" s="113"/>
      <c r="Y53" s="113"/>
      <c r="Z53" s="113"/>
      <c r="AA53" s="113"/>
      <c r="AB53" s="113"/>
      <c r="AC53" s="113"/>
    </row>
    <row r="54" spans="1:29" ht="15.75" customHeight="1">
      <c r="A54" s="93" t="s">
        <v>134</v>
      </c>
      <c r="B54" s="95" t="s">
        <v>920</v>
      </c>
      <c r="C54" s="108"/>
      <c r="D54" s="95"/>
      <c r="E54" s="95" t="s">
        <v>907</v>
      </c>
      <c r="F54" s="108"/>
      <c r="G54" s="95"/>
      <c r="H54" s="95" t="s">
        <v>915</v>
      </c>
      <c r="I54" s="108"/>
      <c r="J54" s="95"/>
      <c r="K54" s="98">
        <v>3</v>
      </c>
      <c r="L54" s="113"/>
      <c r="M54" s="113"/>
      <c r="N54" s="113"/>
      <c r="O54" s="113"/>
      <c r="P54" s="113"/>
      <c r="Q54" s="113"/>
      <c r="R54" s="113"/>
      <c r="S54" s="113"/>
      <c r="T54" s="113"/>
      <c r="U54" s="113"/>
      <c r="V54" s="113"/>
      <c r="W54" s="113"/>
      <c r="X54" s="113"/>
      <c r="Y54" s="113"/>
      <c r="Z54" s="113"/>
      <c r="AA54" s="113"/>
      <c r="AB54" s="113"/>
      <c r="AC54" s="113"/>
    </row>
    <row r="55" spans="1:29" ht="15.75" customHeight="1">
      <c r="A55" s="93" t="s">
        <v>135</v>
      </c>
      <c r="B55" s="95" t="s">
        <v>919</v>
      </c>
      <c r="C55" s="108"/>
      <c r="D55" s="95"/>
      <c r="E55" s="95" t="s">
        <v>920</v>
      </c>
      <c r="F55" s="108"/>
      <c r="G55" s="95"/>
      <c r="H55" s="95" t="s">
        <v>907</v>
      </c>
      <c r="I55" s="108"/>
      <c r="J55" s="95"/>
      <c r="K55" s="98">
        <v>3</v>
      </c>
      <c r="L55" s="113"/>
      <c r="M55" s="113"/>
      <c r="N55" s="113"/>
      <c r="O55" s="113"/>
      <c r="P55" s="113"/>
      <c r="Q55" s="113"/>
      <c r="R55" s="113"/>
      <c r="S55" s="113"/>
      <c r="T55" s="113"/>
      <c r="U55" s="113"/>
      <c r="V55" s="113"/>
      <c r="W55" s="113"/>
      <c r="X55" s="113"/>
      <c r="Y55" s="113"/>
      <c r="Z55" s="113"/>
      <c r="AA55" s="113"/>
      <c r="AB55" s="113"/>
      <c r="AC55" s="113"/>
    </row>
    <row r="56" spans="1:29" ht="15.75" customHeight="1">
      <c r="A56" s="114" t="s">
        <v>136</v>
      </c>
      <c r="B56" s="95" t="s">
        <v>913</v>
      </c>
      <c r="C56" s="115" t="s">
        <v>927</v>
      </c>
      <c r="D56" s="115"/>
      <c r="E56" s="95" t="s">
        <v>906</v>
      </c>
      <c r="F56" s="108" t="s">
        <v>927</v>
      </c>
      <c r="G56" s="115"/>
      <c r="H56" s="116"/>
      <c r="I56" s="115"/>
      <c r="J56" s="116"/>
      <c r="K56" s="117">
        <v>0</v>
      </c>
      <c r="L56" s="118"/>
      <c r="M56" s="118"/>
      <c r="N56" s="118"/>
      <c r="O56" s="118"/>
      <c r="P56" s="118"/>
      <c r="Q56" s="118"/>
      <c r="R56" s="118"/>
      <c r="S56" s="118"/>
      <c r="T56" s="118"/>
      <c r="U56" s="118"/>
      <c r="V56" s="118"/>
      <c r="W56" s="118"/>
      <c r="X56" s="118"/>
      <c r="Y56" s="118"/>
      <c r="Z56" s="118"/>
      <c r="AA56" s="118"/>
      <c r="AB56" s="118"/>
      <c r="AC56" s="118"/>
    </row>
    <row r="57" spans="1:29" ht="15.75" customHeight="1">
      <c r="A57" s="110" t="s">
        <v>137</v>
      </c>
      <c r="B57" s="96" t="s">
        <v>918</v>
      </c>
      <c r="C57" s="111"/>
      <c r="D57" s="96"/>
      <c r="E57" s="95" t="s">
        <v>917</v>
      </c>
      <c r="F57" s="108" t="s">
        <v>927</v>
      </c>
      <c r="G57" s="111"/>
      <c r="H57" s="96" t="s">
        <v>907</v>
      </c>
      <c r="I57" s="111"/>
      <c r="J57" s="96"/>
      <c r="K57" s="97">
        <v>2</v>
      </c>
      <c r="L57" s="112"/>
      <c r="M57" s="112"/>
      <c r="N57" s="112"/>
      <c r="O57" s="112"/>
      <c r="P57" s="112"/>
      <c r="Q57" s="112"/>
      <c r="R57" s="112"/>
      <c r="S57" s="112"/>
      <c r="T57" s="112"/>
      <c r="U57" s="112"/>
      <c r="V57" s="112"/>
      <c r="W57" s="112"/>
      <c r="X57" s="112"/>
      <c r="Y57" s="112"/>
      <c r="Z57" s="112"/>
      <c r="AA57" s="112"/>
      <c r="AB57" s="112"/>
      <c r="AC57" s="112"/>
    </row>
    <row r="58" spans="1:29" ht="15.75" customHeight="1">
      <c r="A58" s="93" t="s">
        <v>138</v>
      </c>
      <c r="B58" s="95" t="s">
        <v>913</v>
      </c>
      <c r="C58" s="108" t="s">
        <v>927</v>
      </c>
      <c r="D58" s="108"/>
      <c r="E58" s="95" t="s">
        <v>921</v>
      </c>
      <c r="F58" s="108" t="s">
        <v>927</v>
      </c>
      <c r="G58" s="108"/>
      <c r="H58" s="95" t="s">
        <v>906</v>
      </c>
      <c r="I58" s="108" t="s">
        <v>927</v>
      </c>
      <c r="J58" s="108"/>
      <c r="K58" s="98">
        <v>0</v>
      </c>
      <c r="L58" s="113"/>
      <c r="M58" s="113"/>
      <c r="N58" s="113"/>
      <c r="O58" s="113"/>
      <c r="P58" s="113"/>
      <c r="Q58" s="113"/>
      <c r="R58" s="113"/>
      <c r="S58" s="113"/>
      <c r="T58" s="113"/>
      <c r="U58" s="113"/>
      <c r="V58" s="113"/>
      <c r="W58" s="113"/>
      <c r="X58" s="113"/>
      <c r="Y58" s="113"/>
      <c r="Z58" s="113"/>
      <c r="AA58" s="113"/>
      <c r="AB58" s="113"/>
      <c r="AC58" s="113"/>
    </row>
    <row r="59" spans="1:29" ht="15.75" customHeight="1">
      <c r="A59" s="93" t="s">
        <v>139</v>
      </c>
      <c r="B59" s="95" t="s">
        <v>910</v>
      </c>
      <c r="C59" s="108"/>
      <c r="D59" s="95"/>
      <c r="E59" s="95" t="s">
        <v>918</v>
      </c>
      <c r="F59" s="108"/>
      <c r="G59" s="95"/>
      <c r="H59" s="95" t="s">
        <v>907</v>
      </c>
      <c r="I59" s="108"/>
      <c r="J59" s="95"/>
      <c r="K59" s="98">
        <v>3</v>
      </c>
      <c r="L59" s="113"/>
      <c r="M59" s="113"/>
      <c r="N59" s="113"/>
      <c r="O59" s="113"/>
      <c r="P59" s="113"/>
      <c r="Q59" s="113"/>
      <c r="R59" s="113"/>
      <c r="S59" s="113"/>
      <c r="T59" s="113"/>
      <c r="U59" s="113"/>
      <c r="V59" s="113"/>
      <c r="W59" s="113"/>
      <c r="X59" s="113"/>
      <c r="Y59" s="113"/>
      <c r="Z59" s="113"/>
      <c r="AA59" s="113"/>
      <c r="AB59" s="113"/>
      <c r="AC59" s="113"/>
    </row>
    <row r="60" spans="1:29" ht="15.75" customHeight="1">
      <c r="A60" s="93" t="s">
        <v>140</v>
      </c>
      <c r="B60" s="95" t="s">
        <v>913</v>
      </c>
      <c r="C60" s="108"/>
      <c r="D60" s="95"/>
      <c r="E60" s="95" t="s">
        <v>921</v>
      </c>
      <c r="F60" s="108" t="s">
        <v>927</v>
      </c>
      <c r="G60" s="108"/>
      <c r="H60" s="95" t="s">
        <v>906</v>
      </c>
      <c r="I60" s="108"/>
      <c r="J60" s="95"/>
      <c r="K60" s="98">
        <v>2</v>
      </c>
      <c r="L60" s="113"/>
      <c r="M60" s="113"/>
      <c r="N60" s="113"/>
      <c r="O60" s="113"/>
      <c r="P60" s="113"/>
      <c r="Q60" s="113"/>
      <c r="R60" s="113"/>
      <c r="S60" s="113"/>
      <c r="T60" s="113"/>
      <c r="U60" s="113"/>
      <c r="V60" s="113"/>
      <c r="W60" s="113"/>
      <c r="X60" s="113"/>
      <c r="Y60" s="113"/>
      <c r="Z60" s="113"/>
      <c r="AA60" s="113"/>
      <c r="AB60" s="113"/>
      <c r="AC60" s="113"/>
    </row>
    <row r="61" spans="1:29" ht="15.75" customHeight="1">
      <c r="A61" s="93" t="s">
        <v>141</v>
      </c>
      <c r="B61" s="95" t="s">
        <v>913</v>
      </c>
      <c r="C61" s="108"/>
      <c r="D61" s="95"/>
      <c r="E61" s="95" t="s">
        <v>909</v>
      </c>
      <c r="F61" s="108"/>
      <c r="G61" s="95"/>
      <c r="H61" s="95" t="s">
        <v>906</v>
      </c>
      <c r="I61" s="108"/>
      <c r="J61" s="95"/>
      <c r="K61" s="98">
        <v>3</v>
      </c>
      <c r="L61" s="113"/>
      <c r="M61" s="113"/>
      <c r="N61" s="113"/>
      <c r="O61" s="113"/>
      <c r="P61" s="113"/>
      <c r="Q61" s="113"/>
      <c r="R61" s="113"/>
      <c r="S61" s="113"/>
      <c r="T61" s="113"/>
      <c r="U61" s="113"/>
      <c r="V61" s="113"/>
      <c r="W61" s="113"/>
      <c r="X61" s="113"/>
      <c r="Y61" s="113"/>
      <c r="Z61" s="113"/>
      <c r="AA61" s="113"/>
      <c r="AB61" s="113"/>
      <c r="AC61" s="113"/>
    </row>
    <row r="62" spans="1:29" ht="15.75" customHeight="1">
      <c r="A62" s="93" t="s">
        <v>142</v>
      </c>
      <c r="B62" s="95" t="s">
        <v>908</v>
      </c>
      <c r="C62" s="108"/>
      <c r="D62" s="95"/>
      <c r="E62" s="95" t="s">
        <v>907</v>
      </c>
      <c r="F62" s="108"/>
      <c r="G62" s="95"/>
      <c r="H62" s="95" t="s">
        <v>915</v>
      </c>
      <c r="I62" s="108"/>
      <c r="J62" s="95"/>
      <c r="K62" s="98">
        <v>3</v>
      </c>
      <c r="L62" s="113"/>
      <c r="M62" s="113"/>
      <c r="N62" s="113"/>
      <c r="O62" s="113"/>
      <c r="P62" s="113"/>
      <c r="Q62" s="113"/>
      <c r="R62" s="113"/>
      <c r="S62" s="113"/>
      <c r="T62" s="113"/>
      <c r="U62" s="113"/>
      <c r="V62" s="113"/>
      <c r="W62" s="113"/>
      <c r="X62" s="113"/>
      <c r="Y62" s="113"/>
      <c r="Z62" s="113"/>
      <c r="AA62" s="113"/>
      <c r="AB62" s="113"/>
      <c r="AC62" s="113"/>
    </row>
    <row r="63" spans="1:29" ht="15.75" customHeight="1">
      <c r="A63" s="93" t="s">
        <v>143</v>
      </c>
      <c r="B63" s="95" t="s">
        <v>908</v>
      </c>
      <c r="C63" s="108"/>
      <c r="D63" s="95"/>
      <c r="E63" s="95" t="s">
        <v>907</v>
      </c>
      <c r="F63" s="108"/>
      <c r="G63" s="95"/>
      <c r="H63" s="95" t="s">
        <v>915</v>
      </c>
      <c r="I63" s="108"/>
      <c r="J63" s="95"/>
      <c r="K63" s="98">
        <v>3</v>
      </c>
      <c r="L63" s="113"/>
      <c r="M63" s="113"/>
      <c r="N63" s="113"/>
      <c r="O63" s="113"/>
      <c r="P63" s="113"/>
      <c r="Q63" s="113"/>
      <c r="R63" s="113"/>
      <c r="S63" s="113"/>
      <c r="T63" s="113"/>
      <c r="U63" s="113"/>
      <c r="V63" s="113"/>
      <c r="W63" s="113"/>
      <c r="X63" s="113"/>
      <c r="Y63" s="113"/>
      <c r="Z63" s="113"/>
      <c r="AA63" s="113"/>
      <c r="AB63" s="113"/>
      <c r="AC63" s="113"/>
    </row>
    <row r="64" spans="1:29" ht="15.75" customHeight="1">
      <c r="A64" s="93" t="s">
        <v>144</v>
      </c>
      <c r="B64" s="95" t="s">
        <v>908</v>
      </c>
      <c r="C64" s="108" t="s">
        <v>923</v>
      </c>
      <c r="D64" s="108"/>
      <c r="E64" s="95" t="s">
        <v>907</v>
      </c>
      <c r="F64" s="108"/>
      <c r="G64" s="95"/>
      <c r="H64" s="95"/>
      <c r="I64" s="108"/>
      <c r="J64" s="95"/>
      <c r="K64" s="98">
        <v>1</v>
      </c>
      <c r="L64" s="113"/>
      <c r="M64" s="113"/>
      <c r="N64" s="113"/>
      <c r="O64" s="113"/>
      <c r="P64" s="113"/>
      <c r="Q64" s="113"/>
      <c r="R64" s="113"/>
      <c r="S64" s="113"/>
      <c r="T64" s="113"/>
      <c r="U64" s="113"/>
      <c r="V64" s="113"/>
      <c r="W64" s="113"/>
      <c r="X64" s="113"/>
      <c r="Y64" s="113"/>
      <c r="Z64" s="113"/>
      <c r="AA64" s="113"/>
      <c r="AB64" s="113"/>
      <c r="AC64" s="113"/>
    </row>
    <row r="65" spans="1:29" ht="15.75" customHeight="1">
      <c r="A65" s="110" t="s">
        <v>145</v>
      </c>
      <c r="B65" s="96" t="s">
        <v>908</v>
      </c>
      <c r="C65" s="111" t="s">
        <v>927</v>
      </c>
      <c r="D65" s="111"/>
      <c r="E65" s="96" t="s">
        <v>917</v>
      </c>
      <c r="F65" s="111"/>
      <c r="G65" s="96"/>
      <c r="H65" s="96" t="s">
        <v>915</v>
      </c>
      <c r="I65" s="111"/>
      <c r="J65" s="96"/>
      <c r="K65" s="97">
        <v>2</v>
      </c>
      <c r="L65" s="112"/>
      <c r="M65" s="112"/>
      <c r="N65" s="112"/>
      <c r="O65" s="112"/>
      <c r="P65" s="112"/>
      <c r="Q65" s="112"/>
      <c r="R65" s="112"/>
      <c r="S65" s="112"/>
      <c r="T65" s="112"/>
      <c r="U65" s="112"/>
      <c r="V65" s="112"/>
      <c r="W65" s="112"/>
      <c r="X65" s="112"/>
      <c r="Y65" s="112"/>
      <c r="Z65" s="112"/>
      <c r="AA65" s="112"/>
      <c r="AB65" s="112"/>
      <c r="AC65" s="112"/>
    </row>
    <row r="66" spans="1:29" ht="15.75" customHeight="1">
      <c r="A66" s="93" t="s">
        <v>146</v>
      </c>
      <c r="B66" s="95" t="s">
        <v>908</v>
      </c>
      <c r="C66" s="108" t="s">
        <v>927</v>
      </c>
      <c r="D66" s="108"/>
      <c r="E66" s="95" t="s">
        <v>917</v>
      </c>
      <c r="F66" s="108"/>
      <c r="G66" s="95"/>
      <c r="H66" s="95" t="s">
        <v>915</v>
      </c>
      <c r="I66" s="108"/>
      <c r="J66" s="95"/>
      <c r="K66" s="98">
        <v>2</v>
      </c>
      <c r="L66" s="113"/>
      <c r="M66" s="113"/>
      <c r="N66" s="113"/>
      <c r="O66" s="113"/>
      <c r="P66" s="113"/>
      <c r="Q66" s="113"/>
      <c r="R66" s="113"/>
      <c r="S66" s="113"/>
      <c r="T66" s="113"/>
      <c r="U66" s="113"/>
      <c r="V66" s="113"/>
      <c r="W66" s="113"/>
      <c r="X66" s="113"/>
      <c r="Y66" s="113"/>
      <c r="Z66" s="113"/>
      <c r="AA66" s="113"/>
      <c r="AB66" s="113"/>
      <c r="AC66" s="113"/>
    </row>
    <row r="67" spans="1:29" ht="15.75" customHeight="1">
      <c r="A67" s="93" t="s">
        <v>147</v>
      </c>
      <c r="B67" s="95" t="s">
        <v>908</v>
      </c>
      <c r="C67" s="108"/>
      <c r="D67" s="95"/>
      <c r="E67" s="95" t="s">
        <v>917</v>
      </c>
      <c r="F67" s="108"/>
      <c r="G67" s="95"/>
      <c r="H67" s="95" t="s">
        <v>915</v>
      </c>
      <c r="I67" s="108"/>
      <c r="J67" s="95"/>
      <c r="K67" s="98">
        <v>3</v>
      </c>
      <c r="L67" s="113"/>
      <c r="M67" s="113"/>
      <c r="N67" s="113"/>
      <c r="O67" s="113"/>
      <c r="P67" s="113"/>
      <c r="Q67" s="113"/>
      <c r="R67" s="113"/>
      <c r="S67" s="113"/>
      <c r="T67" s="113"/>
      <c r="U67" s="113"/>
      <c r="V67" s="113"/>
      <c r="W67" s="113"/>
      <c r="X67" s="113"/>
      <c r="Y67" s="113"/>
      <c r="Z67" s="113"/>
      <c r="AA67" s="113"/>
      <c r="AB67" s="113"/>
      <c r="AC67" s="113"/>
    </row>
    <row r="68" spans="1:29" ht="15.75" customHeight="1">
      <c r="A68" s="93" t="s">
        <v>148</v>
      </c>
      <c r="B68" s="95" t="s">
        <v>917</v>
      </c>
      <c r="C68" s="108"/>
      <c r="D68" s="95"/>
      <c r="E68" s="95" t="s">
        <v>907</v>
      </c>
      <c r="F68" s="108" t="s">
        <v>934</v>
      </c>
      <c r="G68" s="108"/>
      <c r="H68" s="95" t="s">
        <v>915</v>
      </c>
      <c r="I68" s="108"/>
      <c r="J68" s="95"/>
      <c r="K68" s="98">
        <v>2</v>
      </c>
      <c r="L68" s="113"/>
      <c r="M68" s="113"/>
      <c r="N68" s="113"/>
      <c r="O68" s="113"/>
      <c r="P68" s="113"/>
      <c r="Q68" s="113"/>
      <c r="R68" s="113"/>
      <c r="S68" s="113"/>
      <c r="T68" s="113"/>
      <c r="U68" s="113"/>
      <c r="V68" s="113"/>
      <c r="W68" s="113"/>
      <c r="X68" s="113"/>
      <c r="Y68" s="113"/>
      <c r="Z68" s="113"/>
      <c r="AA68" s="113"/>
      <c r="AB68" s="113"/>
      <c r="AC68" s="113"/>
    </row>
    <row r="69" spans="1:29" ht="15.75" customHeight="1">
      <c r="A69" s="93" t="s">
        <v>149</v>
      </c>
      <c r="B69" s="95" t="s">
        <v>921</v>
      </c>
      <c r="C69" s="108"/>
      <c r="D69" s="95"/>
      <c r="E69" s="95" t="s">
        <v>917</v>
      </c>
      <c r="F69" s="108"/>
      <c r="G69" s="95"/>
      <c r="H69" s="95" t="s">
        <v>915</v>
      </c>
      <c r="I69" s="108"/>
      <c r="J69" s="95"/>
      <c r="K69" s="98">
        <v>3</v>
      </c>
      <c r="L69" s="113"/>
      <c r="M69" s="113"/>
      <c r="N69" s="113"/>
      <c r="O69" s="113"/>
      <c r="P69" s="113"/>
      <c r="Q69" s="113"/>
      <c r="R69" s="113"/>
      <c r="S69" s="113"/>
      <c r="T69" s="113"/>
      <c r="U69" s="113"/>
      <c r="V69" s="113"/>
      <c r="W69" s="113"/>
      <c r="X69" s="113"/>
      <c r="Y69" s="113"/>
      <c r="Z69" s="113"/>
      <c r="AA69" s="113"/>
      <c r="AB69" s="113"/>
      <c r="AC69" s="113"/>
    </row>
    <row r="70" spans="1:29" ht="15.75" customHeight="1">
      <c r="A70" s="93" t="s">
        <v>150</v>
      </c>
      <c r="B70" s="95" t="s">
        <v>921</v>
      </c>
      <c r="C70" s="108"/>
      <c r="D70" s="95"/>
      <c r="E70" s="95" t="s">
        <v>911</v>
      </c>
      <c r="F70" s="108"/>
      <c r="G70" s="95"/>
      <c r="H70" s="95" t="s">
        <v>915</v>
      </c>
      <c r="I70" s="108"/>
      <c r="J70" s="95"/>
      <c r="K70" s="98">
        <v>3</v>
      </c>
      <c r="L70" s="113"/>
      <c r="M70" s="113"/>
      <c r="N70" s="113"/>
      <c r="O70" s="113"/>
      <c r="P70" s="113"/>
      <c r="Q70" s="113"/>
      <c r="R70" s="113"/>
      <c r="S70" s="113"/>
      <c r="T70" s="113"/>
      <c r="U70" s="113"/>
      <c r="V70" s="113"/>
      <c r="W70" s="113"/>
      <c r="X70" s="113"/>
      <c r="Y70" s="113"/>
      <c r="Z70" s="113"/>
      <c r="AA70" s="113"/>
      <c r="AB70" s="113"/>
      <c r="AC70" s="113"/>
    </row>
    <row r="71" spans="1:29" ht="15.75" customHeight="1">
      <c r="A71" s="93" t="s">
        <v>151</v>
      </c>
      <c r="B71" s="95" t="s">
        <v>917</v>
      </c>
      <c r="C71" s="108"/>
      <c r="D71" s="95"/>
      <c r="E71" s="95" t="s">
        <v>914</v>
      </c>
      <c r="F71" s="108"/>
      <c r="G71" s="95"/>
      <c r="H71" s="95" t="s">
        <v>915</v>
      </c>
      <c r="I71" s="108"/>
      <c r="J71" s="95"/>
      <c r="K71" s="98">
        <v>3</v>
      </c>
      <c r="L71" s="113"/>
      <c r="M71" s="113"/>
      <c r="N71" s="113"/>
      <c r="O71" s="113"/>
      <c r="P71" s="113"/>
      <c r="Q71" s="113"/>
      <c r="R71" s="113"/>
      <c r="S71" s="113"/>
      <c r="T71" s="113"/>
      <c r="U71" s="113"/>
      <c r="V71" s="113"/>
      <c r="W71" s="113"/>
      <c r="X71" s="113"/>
      <c r="Y71" s="113"/>
      <c r="Z71" s="113"/>
      <c r="AA71" s="113"/>
      <c r="AB71" s="113"/>
      <c r="AC71" s="113"/>
    </row>
    <row r="72" spans="1:29" ht="15.75" customHeight="1">
      <c r="A72" s="93" t="s">
        <v>152</v>
      </c>
      <c r="B72" s="95" t="s">
        <v>917</v>
      </c>
      <c r="C72" s="108"/>
      <c r="D72" s="95"/>
      <c r="E72" s="95" t="s">
        <v>914</v>
      </c>
      <c r="F72" s="108"/>
      <c r="G72" s="95"/>
      <c r="H72" s="95" t="s">
        <v>915</v>
      </c>
      <c r="I72" s="108"/>
      <c r="J72" s="95"/>
      <c r="K72" s="98">
        <v>3</v>
      </c>
      <c r="L72" s="113"/>
      <c r="M72" s="113"/>
      <c r="N72" s="113"/>
      <c r="O72" s="113"/>
      <c r="P72" s="113"/>
      <c r="Q72" s="113"/>
      <c r="R72" s="113"/>
      <c r="S72" s="113"/>
      <c r="T72" s="113"/>
      <c r="U72" s="113"/>
      <c r="V72" s="113"/>
      <c r="W72" s="113"/>
      <c r="X72" s="113"/>
      <c r="Y72" s="113"/>
      <c r="Z72" s="113"/>
      <c r="AA72" s="113"/>
      <c r="AB72" s="113"/>
      <c r="AC72" s="113"/>
    </row>
    <row r="73" spans="1:29" ht="15.75" customHeight="1">
      <c r="A73" s="93" t="s">
        <v>153</v>
      </c>
      <c r="B73" s="95" t="s">
        <v>908</v>
      </c>
      <c r="C73" s="108"/>
      <c r="D73" s="95"/>
      <c r="E73" s="95" t="s">
        <v>914</v>
      </c>
      <c r="F73" s="108"/>
      <c r="G73" s="95"/>
      <c r="H73" s="95" t="s">
        <v>915</v>
      </c>
      <c r="I73" s="108"/>
      <c r="J73" s="95"/>
      <c r="K73" s="98">
        <v>3</v>
      </c>
      <c r="L73" s="113"/>
      <c r="M73" s="113"/>
      <c r="N73" s="113"/>
      <c r="O73" s="113"/>
      <c r="P73" s="113"/>
      <c r="Q73" s="113"/>
      <c r="R73" s="113"/>
      <c r="S73" s="113"/>
      <c r="T73" s="113"/>
      <c r="U73" s="113"/>
      <c r="V73" s="113"/>
      <c r="W73" s="113"/>
      <c r="X73" s="113"/>
      <c r="Y73" s="113"/>
      <c r="Z73" s="113"/>
      <c r="AA73" s="113"/>
      <c r="AB73" s="113"/>
      <c r="AC73" s="113"/>
    </row>
    <row r="74" spans="1:29" ht="15.75" customHeight="1">
      <c r="A74" s="93" t="s">
        <v>154</v>
      </c>
      <c r="B74" s="95" t="s">
        <v>919</v>
      </c>
      <c r="C74" s="108" t="s">
        <v>924</v>
      </c>
      <c r="D74" s="108"/>
      <c r="E74" s="95" t="s">
        <v>914</v>
      </c>
      <c r="F74" s="108"/>
      <c r="G74" s="95"/>
      <c r="H74" s="95" t="s">
        <v>915</v>
      </c>
      <c r="I74" s="108"/>
      <c r="J74" s="95"/>
      <c r="K74" s="98">
        <v>2</v>
      </c>
      <c r="L74" s="113"/>
      <c r="M74" s="113"/>
      <c r="N74" s="113"/>
      <c r="O74" s="113"/>
      <c r="P74" s="113"/>
      <c r="Q74" s="113"/>
      <c r="R74" s="113"/>
      <c r="S74" s="113"/>
      <c r="T74" s="113"/>
      <c r="U74" s="113"/>
      <c r="V74" s="113"/>
      <c r="W74" s="113"/>
      <c r="X74" s="113"/>
      <c r="Y74" s="113"/>
      <c r="Z74" s="113"/>
      <c r="AA74" s="113"/>
      <c r="AB74" s="113"/>
      <c r="AC74" s="113"/>
    </row>
    <row r="75" spans="1:29" ht="15.75" customHeight="1">
      <c r="A75" s="93" t="s">
        <v>155</v>
      </c>
      <c r="B75" s="95" t="s">
        <v>919</v>
      </c>
      <c r="C75" s="108" t="s">
        <v>1213</v>
      </c>
      <c r="D75" s="108"/>
      <c r="E75" s="95" t="s">
        <v>914</v>
      </c>
      <c r="F75" s="108"/>
      <c r="G75" s="95"/>
      <c r="H75" s="95" t="s">
        <v>915</v>
      </c>
      <c r="I75" s="108"/>
      <c r="J75" s="95"/>
      <c r="K75" s="98">
        <v>2</v>
      </c>
      <c r="L75" s="113"/>
      <c r="M75" s="113"/>
      <c r="N75" s="113"/>
      <c r="O75" s="113"/>
      <c r="P75" s="113"/>
      <c r="Q75" s="113"/>
      <c r="R75" s="113"/>
      <c r="S75" s="113"/>
      <c r="T75" s="113"/>
      <c r="U75" s="113"/>
      <c r="V75" s="113"/>
      <c r="W75" s="113"/>
      <c r="X75" s="113"/>
      <c r="Y75" s="113"/>
      <c r="Z75" s="113"/>
      <c r="AA75" s="113"/>
      <c r="AB75" s="113"/>
      <c r="AC75" s="113"/>
    </row>
    <row r="76" spans="1:29" ht="15.75" customHeight="1">
      <c r="A76" s="93" t="s">
        <v>156</v>
      </c>
      <c r="B76" s="95" t="s">
        <v>912</v>
      </c>
      <c r="C76" s="108"/>
      <c r="D76" s="95"/>
      <c r="E76" s="95" t="s">
        <v>914</v>
      </c>
      <c r="F76" s="108"/>
      <c r="G76" s="95"/>
      <c r="H76" s="95" t="s">
        <v>915</v>
      </c>
      <c r="I76" s="108"/>
      <c r="J76" s="95"/>
      <c r="K76" s="98">
        <v>3</v>
      </c>
      <c r="L76" s="113"/>
      <c r="M76" s="113"/>
      <c r="N76" s="113"/>
      <c r="O76" s="113"/>
      <c r="P76" s="113"/>
      <c r="Q76" s="113"/>
      <c r="R76" s="113"/>
      <c r="S76" s="113"/>
      <c r="T76" s="113"/>
      <c r="U76" s="113"/>
      <c r="V76" s="113"/>
      <c r="W76" s="113"/>
      <c r="X76" s="113"/>
      <c r="Y76" s="113"/>
      <c r="Z76" s="113"/>
      <c r="AA76" s="113"/>
      <c r="AB76" s="113"/>
      <c r="AC76" s="113"/>
    </row>
    <row r="77" spans="1:29" ht="15.75" customHeight="1">
      <c r="A77" s="93" t="s">
        <v>157</v>
      </c>
      <c r="B77" s="95" t="s">
        <v>921</v>
      </c>
      <c r="C77" s="108"/>
      <c r="D77" s="95"/>
      <c r="E77" s="95" t="s">
        <v>908</v>
      </c>
      <c r="F77" s="108"/>
      <c r="G77" s="95"/>
      <c r="H77" s="95" t="s">
        <v>915</v>
      </c>
      <c r="I77" s="108"/>
      <c r="J77" s="95"/>
      <c r="K77" s="98">
        <v>3</v>
      </c>
      <c r="L77" s="113"/>
      <c r="M77" s="113"/>
      <c r="N77" s="113"/>
      <c r="O77" s="113"/>
      <c r="P77" s="113"/>
      <c r="Q77" s="113"/>
      <c r="R77" s="113"/>
      <c r="S77" s="113"/>
      <c r="T77" s="113"/>
      <c r="U77" s="113"/>
      <c r="V77" s="113"/>
      <c r="W77" s="113"/>
      <c r="X77" s="113"/>
      <c r="Y77" s="113"/>
      <c r="Z77" s="113"/>
      <c r="AA77" s="113"/>
      <c r="AB77" s="113"/>
      <c r="AC77" s="113"/>
    </row>
    <row r="78" spans="1:29" ht="15.75" customHeight="1">
      <c r="A78" s="93" t="s">
        <v>158</v>
      </c>
      <c r="B78" s="95" t="s">
        <v>921</v>
      </c>
      <c r="C78" s="108"/>
      <c r="D78" s="95"/>
      <c r="E78" s="95" t="s">
        <v>907</v>
      </c>
      <c r="F78" s="108"/>
      <c r="G78" s="95"/>
      <c r="H78" s="95" t="s">
        <v>915</v>
      </c>
      <c r="I78" s="108" t="s">
        <v>936</v>
      </c>
      <c r="J78" s="108"/>
      <c r="K78" s="98">
        <v>2</v>
      </c>
      <c r="L78" s="113"/>
      <c r="M78" s="113"/>
      <c r="N78" s="113"/>
      <c r="O78" s="113"/>
      <c r="P78" s="113"/>
      <c r="Q78" s="113"/>
      <c r="R78" s="113"/>
      <c r="S78" s="113"/>
      <c r="T78" s="113"/>
      <c r="U78" s="113"/>
      <c r="V78" s="113"/>
      <c r="W78" s="113"/>
      <c r="X78" s="113"/>
      <c r="Y78" s="113"/>
      <c r="Z78" s="113"/>
      <c r="AA78" s="113"/>
      <c r="AB78" s="113"/>
      <c r="AC78" s="113"/>
    </row>
    <row r="79" spans="1:29" ht="15.75" customHeight="1">
      <c r="A79" s="93" t="s">
        <v>159</v>
      </c>
      <c r="B79" s="95" t="s">
        <v>911</v>
      </c>
      <c r="C79" s="108"/>
      <c r="D79" s="95"/>
      <c r="E79" s="95" t="s">
        <v>907</v>
      </c>
      <c r="F79" s="108"/>
      <c r="G79" s="95"/>
      <c r="H79" s="95" t="s">
        <v>915</v>
      </c>
      <c r="I79" s="108"/>
      <c r="J79" s="95"/>
      <c r="K79" s="98">
        <v>3</v>
      </c>
      <c r="L79" s="113"/>
      <c r="M79" s="113"/>
      <c r="N79" s="113"/>
      <c r="O79" s="113"/>
      <c r="P79" s="113"/>
      <c r="Q79" s="113"/>
      <c r="R79" s="113"/>
      <c r="S79" s="113"/>
      <c r="T79" s="113"/>
      <c r="U79" s="113"/>
      <c r="V79" s="113"/>
      <c r="W79" s="113"/>
      <c r="X79" s="113"/>
      <c r="Y79" s="113"/>
      <c r="Z79" s="113"/>
      <c r="AA79" s="113"/>
      <c r="AB79" s="113"/>
      <c r="AC79" s="113"/>
    </row>
    <row r="80" spans="1:29" ht="15.75" customHeight="1">
      <c r="A80" s="93" t="s">
        <v>160</v>
      </c>
      <c r="B80" s="95" t="s">
        <v>921</v>
      </c>
      <c r="C80" s="108"/>
      <c r="D80" s="95"/>
      <c r="E80" s="95" t="s">
        <v>911</v>
      </c>
      <c r="F80" s="108" t="s">
        <v>1214</v>
      </c>
      <c r="G80" s="108"/>
      <c r="H80" s="95" t="s">
        <v>915</v>
      </c>
      <c r="I80" s="108"/>
      <c r="J80" s="95"/>
      <c r="K80" s="98">
        <v>2</v>
      </c>
      <c r="L80" s="113"/>
      <c r="M80" s="113"/>
      <c r="N80" s="113"/>
      <c r="O80" s="113"/>
      <c r="P80" s="113"/>
      <c r="Q80" s="113"/>
      <c r="R80" s="113"/>
      <c r="S80" s="113"/>
      <c r="T80" s="113"/>
      <c r="U80" s="113"/>
      <c r="V80" s="113"/>
      <c r="W80" s="113"/>
      <c r="X80" s="113"/>
      <c r="Y80" s="113"/>
      <c r="Z80" s="113"/>
      <c r="AA80" s="113"/>
      <c r="AB80" s="113"/>
      <c r="AC80" s="113"/>
    </row>
    <row r="81" spans="1:29" ht="15.75" customHeight="1">
      <c r="A81" s="93" t="s">
        <v>161</v>
      </c>
      <c r="B81" s="95" t="s">
        <v>911</v>
      </c>
      <c r="C81" s="108"/>
      <c r="D81" s="95"/>
      <c r="E81" s="95" t="s">
        <v>907</v>
      </c>
      <c r="F81" s="108"/>
      <c r="G81" s="95"/>
      <c r="H81" s="95" t="s">
        <v>915</v>
      </c>
      <c r="I81" s="108"/>
      <c r="J81" s="95"/>
      <c r="K81" s="98">
        <v>3</v>
      </c>
      <c r="L81" s="113"/>
      <c r="M81" s="113"/>
      <c r="N81" s="113"/>
      <c r="O81" s="113"/>
      <c r="P81" s="113"/>
      <c r="Q81" s="113"/>
      <c r="R81" s="113"/>
      <c r="S81" s="113"/>
      <c r="T81" s="113"/>
      <c r="U81" s="113"/>
      <c r="V81" s="113"/>
      <c r="W81" s="113"/>
      <c r="X81" s="113"/>
      <c r="Y81" s="113"/>
      <c r="Z81" s="113"/>
      <c r="AA81" s="113"/>
      <c r="AB81" s="113"/>
      <c r="AC81" s="113"/>
    </row>
    <row r="82" spans="1:29" ht="15.75" customHeight="1">
      <c r="A82" s="93" t="s">
        <v>162</v>
      </c>
      <c r="B82" s="95" t="s">
        <v>920</v>
      </c>
      <c r="C82" s="108"/>
      <c r="D82" s="95"/>
      <c r="E82" s="95" t="s">
        <v>911</v>
      </c>
      <c r="F82" s="108"/>
      <c r="G82" s="95"/>
      <c r="H82" s="95" t="s">
        <v>907</v>
      </c>
      <c r="I82" s="108"/>
      <c r="J82" s="95"/>
      <c r="K82" s="98">
        <v>3</v>
      </c>
      <c r="L82" s="113"/>
      <c r="M82" s="113"/>
      <c r="N82" s="113"/>
      <c r="O82" s="113"/>
      <c r="P82" s="113"/>
      <c r="Q82" s="113"/>
      <c r="R82" s="113"/>
      <c r="S82" s="113"/>
      <c r="T82" s="113"/>
      <c r="U82" s="113"/>
      <c r="V82" s="113"/>
      <c r="W82" s="113"/>
      <c r="X82" s="113"/>
      <c r="Y82" s="113"/>
      <c r="Z82" s="113"/>
      <c r="AA82" s="113"/>
      <c r="AB82" s="113"/>
      <c r="AC82" s="113"/>
    </row>
    <row r="83" spans="1:29" ht="15.75" customHeight="1">
      <c r="A83" s="93" t="s">
        <v>163</v>
      </c>
      <c r="B83" s="95" t="s">
        <v>913</v>
      </c>
      <c r="C83" s="108"/>
      <c r="D83" s="95"/>
      <c r="E83" s="95" t="s">
        <v>920</v>
      </c>
      <c r="F83" s="108" t="s">
        <v>927</v>
      </c>
      <c r="G83" s="108"/>
      <c r="H83" s="95" t="s">
        <v>921</v>
      </c>
      <c r="I83" s="108"/>
      <c r="J83" s="95"/>
      <c r="K83" s="98">
        <v>2</v>
      </c>
      <c r="L83" s="113"/>
      <c r="M83" s="113"/>
      <c r="N83" s="113"/>
      <c r="O83" s="113"/>
      <c r="P83" s="113"/>
      <c r="Q83" s="113"/>
      <c r="R83" s="113"/>
      <c r="S83" s="113"/>
      <c r="T83" s="113"/>
      <c r="U83" s="113"/>
      <c r="V83" s="113"/>
      <c r="W83" s="113"/>
      <c r="X83" s="113"/>
      <c r="Y83" s="113"/>
      <c r="Z83" s="113"/>
      <c r="AA83" s="113"/>
      <c r="AB83" s="113"/>
      <c r="AC83" s="113"/>
    </row>
    <row r="84" spans="1:29" ht="15.75" customHeight="1">
      <c r="A84" s="93" t="s">
        <v>164</v>
      </c>
      <c r="B84" s="95" t="s">
        <v>913</v>
      </c>
      <c r="C84" s="108"/>
      <c r="D84" s="95"/>
      <c r="E84" s="95" t="s">
        <v>911</v>
      </c>
      <c r="F84" s="108"/>
      <c r="G84" s="95"/>
      <c r="H84" s="95" t="s">
        <v>907</v>
      </c>
      <c r="I84" s="108"/>
      <c r="J84" s="95"/>
      <c r="K84" s="98">
        <v>3</v>
      </c>
      <c r="L84" s="113"/>
      <c r="M84" s="113"/>
      <c r="N84" s="113"/>
      <c r="O84" s="113"/>
      <c r="P84" s="113"/>
      <c r="Q84" s="113"/>
      <c r="R84" s="113"/>
      <c r="S84" s="113"/>
      <c r="T84" s="113"/>
      <c r="U84" s="113"/>
      <c r="V84" s="113"/>
      <c r="W84" s="113"/>
      <c r="X84" s="113"/>
      <c r="Y84" s="113"/>
      <c r="Z84" s="113"/>
      <c r="AA84" s="113"/>
      <c r="AB84" s="113"/>
      <c r="AC84" s="113"/>
    </row>
    <row r="85" spans="1:29" ht="15.75" customHeight="1">
      <c r="A85" s="93" t="s">
        <v>165</v>
      </c>
      <c r="B85" s="95" t="s">
        <v>913</v>
      </c>
      <c r="C85" s="108"/>
      <c r="D85" s="95"/>
      <c r="E85" s="95" t="s">
        <v>921</v>
      </c>
      <c r="F85" s="108"/>
      <c r="G85" s="95"/>
      <c r="H85" s="95" t="s">
        <v>911</v>
      </c>
      <c r="I85" s="108" t="s">
        <v>1215</v>
      </c>
      <c r="J85" s="108"/>
      <c r="K85" s="98">
        <v>2</v>
      </c>
      <c r="L85" s="113"/>
      <c r="M85" s="113"/>
      <c r="N85" s="113"/>
      <c r="O85" s="113"/>
      <c r="P85" s="113"/>
      <c r="Q85" s="113"/>
      <c r="R85" s="113"/>
      <c r="S85" s="113"/>
      <c r="T85" s="113"/>
      <c r="U85" s="113"/>
      <c r="V85" s="113"/>
      <c r="W85" s="113"/>
      <c r="X85" s="113"/>
      <c r="Y85" s="113"/>
      <c r="Z85" s="113"/>
      <c r="AA85" s="113"/>
      <c r="AB85" s="113"/>
      <c r="AC85" s="113"/>
    </row>
    <row r="86" spans="1:29" ht="15.75" customHeight="1">
      <c r="A86" s="93" t="s">
        <v>166</v>
      </c>
      <c r="B86" s="95" t="s">
        <v>913</v>
      </c>
      <c r="C86" s="108"/>
      <c r="D86" s="95"/>
      <c r="E86" s="95" t="s">
        <v>911</v>
      </c>
      <c r="F86" s="108"/>
      <c r="G86" s="95"/>
      <c r="H86" s="95" t="s">
        <v>907</v>
      </c>
      <c r="I86" s="108"/>
      <c r="J86" s="95"/>
      <c r="K86" s="98">
        <v>3</v>
      </c>
      <c r="L86" s="113"/>
      <c r="M86" s="113"/>
      <c r="N86" s="113"/>
      <c r="O86" s="113"/>
      <c r="P86" s="113"/>
      <c r="Q86" s="113"/>
      <c r="R86" s="113"/>
      <c r="S86" s="113"/>
      <c r="T86" s="113"/>
      <c r="U86" s="113"/>
      <c r="V86" s="113"/>
      <c r="W86" s="113"/>
      <c r="X86" s="113"/>
      <c r="Y86" s="113"/>
      <c r="Z86" s="113"/>
      <c r="AA86" s="113"/>
      <c r="AB86" s="113"/>
      <c r="AC86" s="113"/>
    </row>
    <row r="87" spans="1:29" ht="15.75" customHeight="1">
      <c r="A87" s="93" t="s">
        <v>167</v>
      </c>
      <c r="B87" s="95" t="s">
        <v>913</v>
      </c>
      <c r="C87" s="108"/>
      <c r="D87" s="95"/>
      <c r="E87" s="95" t="s">
        <v>921</v>
      </c>
      <c r="F87" s="108"/>
      <c r="G87" s="95"/>
      <c r="H87" s="95" t="s">
        <v>916</v>
      </c>
      <c r="I87" s="108"/>
      <c r="J87" s="95"/>
      <c r="K87" s="98">
        <v>3</v>
      </c>
      <c r="L87" s="113"/>
      <c r="M87" s="113"/>
      <c r="N87" s="113"/>
      <c r="O87" s="113"/>
      <c r="P87" s="113"/>
      <c r="Q87" s="113"/>
      <c r="R87" s="113"/>
      <c r="S87" s="113"/>
      <c r="T87" s="113"/>
      <c r="U87" s="113"/>
      <c r="V87" s="113"/>
      <c r="W87" s="113"/>
      <c r="X87" s="113"/>
      <c r="Y87" s="113"/>
      <c r="Z87" s="113"/>
      <c r="AA87" s="113"/>
      <c r="AB87" s="113"/>
      <c r="AC87" s="113"/>
    </row>
    <row r="88" spans="1:29" ht="15.75" customHeight="1">
      <c r="A88" s="93" t="s">
        <v>168</v>
      </c>
      <c r="B88" s="95" t="s">
        <v>913</v>
      </c>
      <c r="C88" s="108"/>
      <c r="D88" s="95"/>
      <c r="E88" s="95" t="s">
        <v>908</v>
      </c>
      <c r="F88" s="108"/>
      <c r="G88" s="95"/>
      <c r="H88" s="95" t="s">
        <v>911</v>
      </c>
      <c r="I88" s="108"/>
      <c r="J88" s="95"/>
      <c r="K88" s="98">
        <v>3</v>
      </c>
      <c r="L88" s="113"/>
      <c r="M88" s="113"/>
      <c r="N88" s="113"/>
      <c r="O88" s="113"/>
      <c r="P88" s="113"/>
      <c r="Q88" s="113"/>
      <c r="R88" s="113"/>
      <c r="S88" s="113"/>
      <c r="T88" s="113"/>
      <c r="U88" s="113"/>
      <c r="V88" s="113"/>
      <c r="W88" s="113"/>
      <c r="X88" s="113"/>
      <c r="Y88" s="113"/>
      <c r="Z88" s="113"/>
      <c r="AA88" s="113"/>
      <c r="AB88" s="113"/>
      <c r="AC88" s="113"/>
    </row>
    <row r="89" spans="1:29" ht="15.75" customHeight="1">
      <c r="A89" s="93" t="s">
        <v>169</v>
      </c>
      <c r="B89" s="95" t="s">
        <v>913</v>
      </c>
      <c r="C89" s="108"/>
      <c r="D89" s="95"/>
      <c r="E89" s="95" t="s">
        <v>908</v>
      </c>
      <c r="F89" s="108"/>
      <c r="G89" s="95"/>
      <c r="H89" s="95" t="s">
        <v>911</v>
      </c>
      <c r="I89" s="108"/>
      <c r="J89" s="95"/>
      <c r="K89" s="98">
        <v>3</v>
      </c>
      <c r="L89" s="113"/>
      <c r="M89" s="113"/>
      <c r="N89" s="113"/>
      <c r="O89" s="113"/>
      <c r="P89" s="113"/>
      <c r="Q89" s="113"/>
      <c r="R89" s="113"/>
      <c r="S89" s="113"/>
      <c r="T89" s="113"/>
      <c r="U89" s="113"/>
      <c r="V89" s="113"/>
      <c r="W89" s="113"/>
      <c r="X89" s="113"/>
      <c r="Y89" s="113"/>
      <c r="Z89" s="113"/>
      <c r="AA89" s="113"/>
      <c r="AB89" s="113"/>
      <c r="AC89" s="113"/>
    </row>
    <row r="90" spans="1:29" ht="15.75" customHeight="1">
      <c r="A90" s="93" t="s">
        <v>170</v>
      </c>
      <c r="B90" s="95" t="s">
        <v>913</v>
      </c>
      <c r="C90" s="108"/>
      <c r="D90" s="95"/>
      <c r="E90" s="95" t="s">
        <v>908</v>
      </c>
      <c r="F90" s="108"/>
      <c r="G90" s="95"/>
      <c r="H90" s="95" t="s">
        <v>911</v>
      </c>
      <c r="I90" s="108"/>
      <c r="J90" s="95"/>
      <c r="K90" s="98">
        <v>3</v>
      </c>
      <c r="L90" s="113"/>
      <c r="M90" s="113"/>
      <c r="N90" s="113"/>
      <c r="O90" s="113"/>
      <c r="P90" s="113"/>
      <c r="Q90" s="113"/>
      <c r="R90" s="113"/>
      <c r="S90" s="113"/>
      <c r="T90" s="113"/>
      <c r="U90" s="113"/>
      <c r="V90" s="113"/>
      <c r="W90" s="113"/>
      <c r="X90" s="113"/>
      <c r="Y90" s="113"/>
      <c r="Z90" s="113"/>
      <c r="AA90" s="113"/>
      <c r="AB90" s="113"/>
      <c r="AC90" s="113"/>
    </row>
    <row r="91" spans="1:29" ht="15.75" customHeight="1">
      <c r="A91" s="93" t="s">
        <v>171</v>
      </c>
      <c r="B91" s="95" t="s">
        <v>913</v>
      </c>
      <c r="C91" s="108"/>
      <c r="D91" s="95"/>
      <c r="E91" s="95" t="s">
        <v>908</v>
      </c>
      <c r="F91" s="108"/>
      <c r="G91" s="95"/>
      <c r="H91" s="95" t="s">
        <v>911</v>
      </c>
      <c r="I91" s="108"/>
      <c r="J91" s="95"/>
      <c r="K91" s="98">
        <v>3</v>
      </c>
      <c r="L91" s="113"/>
      <c r="M91" s="113"/>
      <c r="N91" s="113"/>
      <c r="O91" s="113"/>
      <c r="P91" s="113"/>
      <c r="Q91" s="113"/>
      <c r="R91" s="113"/>
      <c r="S91" s="113"/>
      <c r="T91" s="113"/>
      <c r="U91" s="113"/>
      <c r="V91" s="113"/>
      <c r="W91" s="113"/>
      <c r="X91" s="113"/>
      <c r="Y91" s="113"/>
      <c r="Z91" s="113"/>
      <c r="AA91" s="113"/>
      <c r="AB91" s="113"/>
      <c r="AC91" s="113"/>
    </row>
    <row r="92" spans="1:29" ht="15.75" customHeight="1">
      <c r="A92" s="93" t="s">
        <v>172</v>
      </c>
      <c r="B92" s="95" t="s">
        <v>913</v>
      </c>
      <c r="C92" s="108"/>
      <c r="D92" s="95"/>
      <c r="E92" s="95" t="s">
        <v>921</v>
      </c>
      <c r="F92" s="108"/>
      <c r="G92" s="95"/>
      <c r="H92" s="95" t="s">
        <v>908</v>
      </c>
      <c r="I92" s="108"/>
      <c r="J92" s="95"/>
      <c r="K92" s="98">
        <v>3</v>
      </c>
      <c r="L92" s="113"/>
      <c r="M92" s="113"/>
      <c r="N92" s="113"/>
      <c r="O92" s="113"/>
      <c r="P92" s="113"/>
      <c r="Q92" s="113"/>
      <c r="R92" s="113"/>
      <c r="S92" s="113"/>
      <c r="T92" s="113"/>
      <c r="U92" s="113"/>
      <c r="V92" s="113"/>
      <c r="W92" s="113"/>
      <c r="X92" s="113"/>
      <c r="Y92" s="113"/>
      <c r="Z92" s="113"/>
      <c r="AA92" s="113"/>
      <c r="AB92" s="113"/>
      <c r="AC92" s="113"/>
    </row>
    <row r="93" spans="1:29" ht="15.75" customHeight="1">
      <c r="A93" s="93" t="s">
        <v>173</v>
      </c>
      <c r="B93" s="95" t="s">
        <v>912</v>
      </c>
      <c r="C93" s="108"/>
      <c r="D93" s="95"/>
      <c r="E93" s="95" t="s">
        <v>913</v>
      </c>
      <c r="F93" s="108"/>
      <c r="G93" s="95"/>
      <c r="H93" s="95" t="s">
        <v>907</v>
      </c>
      <c r="I93" s="108"/>
      <c r="J93" s="95"/>
      <c r="K93" s="98">
        <v>3</v>
      </c>
      <c r="L93" s="113"/>
      <c r="M93" s="113"/>
      <c r="N93" s="113"/>
      <c r="O93" s="113"/>
      <c r="P93" s="113"/>
      <c r="Q93" s="113"/>
      <c r="R93" s="113"/>
      <c r="S93" s="113"/>
      <c r="T93" s="113"/>
      <c r="U93" s="113"/>
      <c r="V93" s="113"/>
      <c r="W93" s="113"/>
      <c r="X93" s="113"/>
      <c r="Y93" s="113"/>
      <c r="Z93" s="113"/>
      <c r="AA93" s="113"/>
      <c r="AB93" s="113"/>
      <c r="AC93" s="113"/>
    </row>
    <row r="94" spans="1:29" ht="15.75" customHeight="1">
      <c r="A94" s="93" t="s">
        <v>174</v>
      </c>
      <c r="B94" s="95" t="s">
        <v>912</v>
      </c>
      <c r="C94" s="108"/>
      <c r="D94" s="95"/>
      <c r="E94" s="95" t="s">
        <v>913</v>
      </c>
      <c r="F94" s="108"/>
      <c r="G94" s="95"/>
      <c r="H94" s="95" t="s">
        <v>907</v>
      </c>
      <c r="I94" s="108"/>
      <c r="J94" s="95"/>
      <c r="K94" s="98">
        <v>3</v>
      </c>
      <c r="L94" s="113"/>
      <c r="M94" s="113"/>
      <c r="N94" s="113"/>
      <c r="O94" s="113"/>
      <c r="P94" s="113"/>
      <c r="Q94" s="113"/>
      <c r="R94" s="113"/>
      <c r="S94" s="113"/>
      <c r="T94" s="113"/>
      <c r="U94" s="113"/>
      <c r="V94" s="113"/>
      <c r="W94" s="113"/>
      <c r="X94" s="113"/>
      <c r="Y94" s="113"/>
      <c r="Z94" s="113"/>
      <c r="AA94" s="113"/>
      <c r="AB94" s="113"/>
      <c r="AC94" s="113"/>
    </row>
    <row r="95" spans="1:29" ht="15.75" customHeight="1">
      <c r="A95" s="93" t="s">
        <v>175</v>
      </c>
      <c r="B95" s="95" t="s">
        <v>912</v>
      </c>
      <c r="C95" s="108"/>
      <c r="D95" s="95"/>
      <c r="E95" s="95" t="s">
        <v>913</v>
      </c>
      <c r="F95" s="108"/>
      <c r="G95" s="95"/>
      <c r="H95" s="95" t="s">
        <v>907</v>
      </c>
      <c r="I95" s="108"/>
      <c r="J95" s="95"/>
      <c r="K95" s="98">
        <v>3</v>
      </c>
      <c r="L95" s="113"/>
      <c r="M95" s="113"/>
      <c r="N95" s="113"/>
      <c r="O95" s="113"/>
      <c r="P95" s="113"/>
      <c r="Q95" s="113"/>
      <c r="R95" s="113"/>
      <c r="S95" s="113"/>
      <c r="T95" s="113"/>
      <c r="U95" s="113"/>
      <c r="V95" s="113"/>
      <c r="W95" s="113"/>
      <c r="X95" s="113"/>
      <c r="Y95" s="113"/>
      <c r="Z95" s="113"/>
      <c r="AA95" s="113"/>
      <c r="AB95" s="113"/>
      <c r="AC95" s="113"/>
    </row>
    <row r="96" spans="1:29" ht="15.75" customHeight="1">
      <c r="A96" s="93" t="s">
        <v>176</v>
      </c>
      <c r="B96" s="95" t="s">
        <v>919</v>
      </c>
      <c r="C96" s="108"/>
      <c r="D96" s="95"/>
      <c r="E96" s="95" t="s">
        <v>917</v>
      </c>
      <c r="F96" s="108"/>
      <c r="G96" s="95"/>
      <c r="H96" s="95" t="s">
        <v>907</v>
      </c>
      <c r="I96" s="108"/>
      <c r="J96" s="95"/>
      <c r="K96" s="98">
        <v>3</v>
      </c>
      <c r="L96" s="113"/>
      <c r="M96" s="113"/>
      <c r="N96" s="113"/>
      <c r="O96" s="113"/>
      <c r="P96" s="113"/>
      <c r="Q96" s="113"/>
      <c r="R96" s="113"/>
      <c r="S96" s="113"/>
      <c r="T96" s="113"/>
      <c r="U96" s="113"/>
      <c r="V96" s="113"/>
      <c r="W96" s="113"/>
      <c r="X96" s="113"/>
      <c r="Y96" s="113"/>
      <c r="Z96" s="113"/>
      <c r="AA96" s="113"/>
      <c r="AB96" s="113"/>
      <c r="AC96" s="113"/>
    </row>
    <row r="97" spans="1:29" ht="15.75" customHeight="1">
      <c r="A97" s="93" t="s">
        <v>99</v>
      </c>
      <c r="B97" s="95" t="s">
        <v>920</v>
      </c>
      <c r="C97" s="108"/>
      <c r="D97" s="95"/>
      <c r="E97" s="95" t="s">
        <v>916</v>
      </c>
      <c r="F97" s="108"/>
      <c r="G97" s="95"/>
      <c r="H97" s="95" t="s">
        <v>907</v>
      </c>
      <c r="I97" s="108"/>
      <c r="J97" s="95"/>
      <c r="K97" s="98">
        <v>3</v>
      </c>
      <c r="L97" s="113"/>
      <c r="M97" s="113"/>
      <c r="N97" s="113"/>
      <c r="O97" s="113"/>
      <c r="P97" s="113"/>
      <c r="Q97" s="113"/>
      <c r="R97" s="113"/>
      <c r="S97" s="113"/>
      <c r="T97" s="113"/>
      <c r="U97" s="113"/>
      <c r="V97" s="113"/>
      <c r="W97" s="113"/>
      <c r="X97" s="113"/>
      <c r="Y97" s="113"/>
      <c r="Z97" s="113"/>
      <c r="AA97" s="113"/>
      <c r="AB97" s="113"/>
      <c r="AC97" s="113"/>
    </row>
    <row r="98" spans="1:29" ht="15.75" customHeight="1">
      <c r="A98" s="93" t="s">
        <v>177</v>
      </c>
      <c r="B98" s="95" t="s">
        <v>916</v>
      </c>
      <c r="C98" s="108"/>
      <c r="D98" s="95"/>
      <c r="E98" s="95" t="s">
        <v>906</v>
      </c>
      <c r="F98" s="108"/>
      <c r="G98" s="95"/>
      <c r="H98" s="95" t="s">
        <v>915</v>
      </c>
      <c r="I98" s="108"/>
      <c r="J98" s="95"/>
      <c r="K98" s="98">
        <v>3</v>
      </c>
      <c r="L98" s="113"/>
      <c r="M98" s="113"/>
      <c r="N98" s="113"/>
      <c r="O98" s="113"/>
      <c r="P98" s="113"/>
      <c r="Q98" s="113"/>
      <c r="R98" s="113"/>
      <c r="S98" s="113"/>
      <c r="T98" s="113"/>
      <c r="U98" s="113"/>
      <c r="V98" s="113"/>
      <c r="W98" s="113"/>
      <c r="X98" s="113"/>
      <c r="Y98" s="113"/>
      <c r="Z98" s="113"/>
      <c r="AA98" s="113"/>
      <c r="AB98" s="113"/>
      <c r="AC98" s="113"/>
    </row>
    <row r="99" spans="1:29" ht="15.75" customHeight="1">
      <c r="A99" s="93" t="s">
        <v>178</v>
      </c>
      <c r="B99" s="95" t="s">
        <v>917</v>
      </c>
      <c r="C99" s="108"/>
      <c r="D99" s="95"/>
      <c r="E99" s="95" t="s">
        <v>916</v>
      </c>
      <c r="F99" s="108" t="s">
        <v>927</v>
      </c>
      <c r="G99" s="108"/>
      <c r="H99" s="95" t="s">
        <v>906</v>
      </c>
      <c r="I99" s="108"/>
      <c r="J99" s="95"/>
      <c r="K99" s="98">
        <v>2</v>
      </c>
      <c r="L99" s="113"/>
      <c r="M99" s="113"/>
      <c r="N99" s="113"/>
      <c r="O99" s="113"/>
      <c r="P99" s="113"/>
      <c r="Q99" s="113"/>
      <c r="R99" s="113"/>
      <c r="S99" s="113"/>
      <c r="T99" s="113"/>
      <c r="U99" s="113"/>
      <c r="V99" s="113"/>
      <c r="W99" s="113"/>
      <c r="X99" s="113"/>
      <c r="Y99" s="113"/>
      <c r="Z99" s="113"/>
      <c r="AA99" s="113"/>
      <c r="AB99" s="113"/>
      <c r="AC99" s="113"/>
    </row>
    <row r="100" spans="1:29" ht="15.75" customHeight="1">
      <c r="A100" s="93" t="s">
        <v>179</v>
      </c>
      <c r="B100" s="95" t="s">
        <v>912</v>
      </c>
      <c r="C100" s="108"/>
      <c r="D100" s="95"/>
      <c r="E100" s="95" t="s">
        <v>919</v>
      </c>
      <c r="F100" s="108"/>
      <c r="G100" s="95"/>
      <c r="H100" s="95" t="s">
        <v>906</v>
      </c>
      <c r="I100" s="108"/>
      <c r="J100" s="95"/>
      <c r="K100" s="98">
        <v>3</v>
      </c>
      <c r="L100" s="113"/>
      <c r="M100" s="113"/>
      <c r="N100" s="113"/>
      <c r="O100" s="113"/>
      <c r="P100" s="113"/>
      <c r="Q100" s="113"/>
      <c r="R100" s="113"/>
      <c r="S100" s="113"/>
      <c r="T100" s="113"/>
      <c r="U100" s="113"/>
      <c r="V100" s="113"/>
      <c r="W100" s="113"/>
      <c r="X100" s="113"/>
      <c r="Y100" s="113"/>
      <c r="Z100" s="113"/>
      <c r="AA100" s="113"/>
      <c r="AB100" s="113"/>
      <c r="AC100" s="113"/>
    </row>
    <row r="101" spans="1:29" ht="15.75" customHeight="1">
      <c r="A101" s="93" t="s">
        <v>180</v>
      </c>
      <c r="B101" s="95" t="s">
        <v>912</v>
      </c>
      <c r="C101" s="108"/>
      <c r="D101" s="95"/>
      <c r="E101" s="95" t="s">
        <v>919</v>
      </c>
      <c r="F101" s="108"/>
      <c r="G101" s="95"/>
      <c r="H101" s="95" t="s">
        <v>906</v>
      </c>
      <c r="I101" s="108"/>
      <c r="J101" s="95"/>
      <c r="K101" s="98">
        <v>3</v>
      </c>
      <c r="L101" s="113"/>
      <c r="M101" s="113"/>
      <c r="N101" s="113"/>
      <c r="O101" s="113"/>
      <c r="P101" s="113"/>
      <c r="Q101" s="113"/>
      <c r="R101" s="113"/>
      <c r="S101" s="113"/>
      <c r="T101" s="113"/>
      <c r="U101" s="113"/>
      <c r="V101" s="113"/>
      <c r="W101" s="113"/>
      <c r="X101" s="113"/>
      <c r="Y101" s="113"/>
      <c r="Z101" s="113"/>
      <c r="AA101" s="113"/>
      <c r="AB101" s="113"/>
      <c r="AC101" s="113"/>
    </row>
    <row r="102" spans="1:29" ht="15.75" customHeight="1">
      <c r="A102" s="93" t="s">
        <v>188</v>
      </c>
      <c r="B102" s="95" t="s">
        <v>912</v>
      </c>
      <c r="C102" s="108"/>
      <c r="D102" s="95"/>
      <c r="E102" s="95" t="s">
        <v>918</v>
      </c>
      <c r="F102" s="108"/>
      <c r="G102" s="95"/>
      <c r="H102" s="95" t="s">
        <v>906</v>
      </c>
      <c r="I102" s="108"/>
      <c r="J102" s="95"/>
      <c r="K102" s="98">
        <v>3</v>
      </c>
      <c r="L102" s="113"/>
      <c r="M102" s="113"/>
      <c r="N102" s="113"/>
      <c r="O102" s="113"/>
      <c r="P102" s="113"/>
      <c r="Q102" s="113"/>
      <c r="R102" s="113"/>
      <c r="S102" s="113"/>
      <c r="T102" s="113"/>
      <c r="U102" s="113"/>
      <c r="V102" s="113"/>
      <c r="W102" s="113"/>
      <c r="X102" s="113"/>
      <c r="Y102" s="113"/>
      <c r="Z102" s="113"/>
      <c r="AA102" s="113"/>
      <c r="AB102" s="113"/>
      <c r="AC102" s="113"/>
    </row>
    <row r="103" spans="1:29" ht="15.75" customHeight="1">
      <c r="A103" s="93" t="s">
        <v>189</v>
      </c>
      <c r="B103" s="95" t="s">
        <v>912</v>
      </c>
      <c r="C103" s="108"/>
      <c r="D103" s="95"/>
      <c r="E103" s="95" t="s">
        <v>918</v>
      </c>
      <c r="F103" s="108"/>
      <c r="G103" s="95"/>
      <c r="H103" s="95" t="s">
        <v>906</v>
      </c>
      <c r="I103" s="108"/>
      <c r="J103" s="95"/>
      <c r="K103" s="98">
        <v>3</v>
      </c>
      <c r="L103" s="113"/>
      <c r="M103" s="113"/>
      <c r="N103" s="113"/>
      <c r="O103" s="113"/>
      <c r="P103" s="113"/>
      <c r="Q103" s="113"/>
      <c r="R103" s="113"/>
      <c r="S103" s="113"/>
      <c r="T103" s="113"/>
      <c r="U103" s="113"/>
      <c r="V103" s="113"/>
      <c r="W103" s="113"/>
      <c r="X103" s="113"/>
      <c r="Y103" s="113"/>
      <c r="Z103" s="113"/>
      <c r="AA103" s="113"/>
      <c r="AB103" s="113"/>
      <c r="AC103" s="113"/>
    </row>
    <row r="104" spans="1:29" ht="15.75" customHeight="1">
      <c r="A104" s="93" t="s">
        <v>181</v>
      </c>
      <c r="B104" s="95" t="s">
        <v>912</v>
      </c>
      <c r="C104" s="108" t="s">
        <v>940</v>
      </c>
      <c r="D104" s="108"/>
      <c r="E104" s="95" t="s">
        <v>918</v>
      </c>
      <c r="F104" s="108"/>
      <c r="G104" s="95"/>
      <c r="H104" s="95" t="s">
        <v>906</v>
      </c>
      <c r="I104" s="108"/>
      <c r="J104" s="95"/>
      <c r="K104" s="98">
        <v>2</v>
      </c>
      <c r="L104" s="113"/>
      <c r="M104" s="113"/>
      <c r="N104" s="113"/>
      <c r="O104" s="113"/>
      <c r="P104" s="113"/>
      <c r="Q104" s="113"/>
      <c r="R104" s="113"/>
      <c r="S104" s="113"/>
      <c r="T104" s="113"/>
      <c r="U104" s="113"/>
      <c r="V104" s="113"/>
      <c r="W104" s="113"/>
      <c r="X104" s="113"/>
      <c r="Y104" s="113"/>
      <c r="Z104" s="113"/>
      <c r="AA104" s="113"/>
      <c r="AB104" s="113"/>
      <c r="AC104" s="113"/>
    </row>
    <row r="105" spans="1:29" ht="15.75" customHeight="1">
      <c r="A105" s="93" t="s">
        <v>75</v>
      </c>
      <c r="B105" s="95" t="s">
        <v>908</v>
      </c>
      <c r="C105" s="108"/>
      <c r="D105" s="95"/>
      <c r="E105" s="95" t="s">
        <v>911</v>
      </c>
      <c r="F105" s="108"/>
      <c r="G105" s="95"/>
      <c r="H105" s="95" t="s">
        <v>907</v>
      </c>
      <c r="I105" s="108"/>
      <c r="J105" s="95"/>
      <c r="K105" s="98">
        <v>3</v>
      </c>
      <c r="L105" s="113"/>
      <c r="M105" s="113"/>
      <c r="N105" s="113"/>
      <c r="O105" s="113"/>
      <c r="P105" s="113"/>
      <c r="Q105" s="113"/>
      <c r="R105" s="113"/>
      <c r="S105" s="113"/>
      <c r="T105" s="113"/>
      <c r="U105" s="113"/>
      <c r="V105" s="113"/>
      <c r="W105" s="113"/>
      <c r="X105" s="113"/>
      <c r="Y105" s="113"/>
      <c r="Z105" s="113"/>
      <c r="AA105" s="113"/>
      <c r="AB105" s="113"/>
      <c r="AC105" s="113"/>
    </row>
    <row r="106" spans="1:29" ht="15.75" customHeight="1">
      <c r="A106" s="107" t="s">
        <v>76</v>
      </c>
      <c r="B106" s="94" t="s">
        <v>913</v>
      </c>
      <c r="C106" s="61" t="s">
        <v>927</v>
      </c>
      <c r="D106" s="61"/>
      <c r="E106" s="94" t="s">
        <v>905</v>
      </c>
      <c r="F106" s="61" t="s">
        <v>927</v>
      </c>
      <c r="G106" s="61"/>
      <c r="H106" s="95" t="s">
        <v>907</v>
      </c>
      <c r="I106" s="108" t="s">
        <v>927</v>
      </c>
      <c r="J106" s="61"/>
      <c r="K106" s="59">
        <v>0</v>
      </c>
      <c r="L106" s="109"/>
      <c r="M106" s="109"/>
      <c r="N106" s="109"/>
      <c r="O106" s="109"/>
      <c r="P106" s="109"/>
      <c r="Q106" s="109"/>
      <c r="R106" s="109"/>
      <c r="S106" s="109"/>
      <c r="T106" s="109"/>
      <c r="U106" s="109"/>
      <c r="V106" s="109"/>
      <c r="W106" s="109"/>
      <c r="X106" s="109"/>
      <c r="Y106" s="109"/>
      <c r="Z106" s="109"/>
      <c r="AA106" s="109"/>
      <c r="AB106" s="109"/>
      <c r="AC106" s="109"/>
    </row>
    <row r="107" spans="1:29" ht="15.75" customHeight="1">
      <c r="A107" s="107" t="s">
        <v>77</v>
      </c>
      <c r="B107" s="95" t="s">
        <v>913</v>
      </c>
      <c r="C107" s="61" t="s">
        <v>927</v>
      </c>
      <c r="D107" s="61"/>
      <c r="E107" s="95" t="s">
        <v>908</v>
      </c>
      <c r="F107" s="108" t="s">
        <v>927</v>
      </c>
      <c r="G107" s="61"/>
      <c r="H107" s="94" t="s">
        <v>905</v>
      </c>
      <c r="I107" s="61" t="s">
        <v>927</v>
      </c>
      <c r="J107" s="61"/>
      <c r="K107" s="59">
        <v>0</v>
      </c>
      <c r="L107" s="109"/>
      <c r="M107" s="109"/>
      <c r="N107" s="109"/>
      <c r="O107" s="109"/>
      <c r="P107" s="109"/>
      <c r="Q107" s="109"/>
      <c r="R107" s="109"/>
      <c r="S107" s="109"/>
      <c r="T107" s="109"/>
      <c r="U107" s="109"/>
      <c r="V107" s="109"/>
      <c r="W107" s="109"/>
      <c r="X107" s="109"/>
      <c r="Y107" s="109"/>
      <c r="Z107" s="109"/>
      <c r="AA107" s="109"/>
      <c r="AB107" s="109"/>
      <c r="AC107" s="109"/>
    </row>
    <row r="108" spans="1:29" ht="15.75" customHeight="1">
      <c r="A108" s="93" t="s">
        <v>182</v>
      </c>
      <c r="B108" s="95" t="s">
        <v>912</v>
      </c>
      <c r="C108" s="108"/>
      <c r="D108" s="95"/>
      <c r="E108" s="95" t="s">
        <v>918</v>
      </c>
      <c r="F108" s="108"/>
      <c r="G108" s="95"/>
      <c r="H108" s="95" t="s">
        <v>906</v>
      </c>
      <c r="I108" s="108"/>
      <c r="J108" s="95"/>
      <c r="K108" s="98">
        <v>3</v>
      </c>
      <c r="L108" s="113"/>
      <c r="M108" s="113"/>
      <c r="N108" s="113"/>
      <c r="O108" s="113"/>
      <c r="P108" s="113"/>
      <c r="Q108" s="113"/>
      <c r="R108" s="113"/>
      <c r="S108" s="113"/>
      <c r="T108" s="113"/>
      <c r="U108" s="113"/>
      <c r="V108" s="113"/>
      <c r="W108" s="113"/>
      <c r="X108" s="113"/>
      <c r="Y108" s="113"/>
      <c r="Z108" s="113"/>
      <c r="AA108" s="113"/>
      <c r="AB108" s="113"/>
      <c r="AC108" s="113"/>
    </row>
    <row r="109" spans="1:29" ht="15.75" customHeight="1">
      <c r="A109" s="93" t="s">
        <v>183</v>
      </c>
      <c r="B109" s="95" t="s">
        <v>912</v>
      </c>
      <c r="C109" s="108"/>
      <c r="D109" s="95"/>
      <c r="E109" s="95" t="s">
        <v>911</v>
      </c>
      <c r="F109" s="108"/>
      <c r="G109" s="95"/>
      <c r="H109" s="95" t="s">
        <v>906</v>
      </c>
      <c r="I109" s="108"/>
      <c r="J109" s="95"/>
      <c r="K109" s="98">
        <v>3</v>
      </c>
      <c r="L109" s="113"/>
      <c r="M109" s="113"/>
      <c r="N109" s="113"/>
      <c r="O109" s="113"/>
      <c r="P109" s="113"/>
      <c r="Q109" s="113"/>
      <c r="R109" s="113"/>
      <c r="S109" s="113"/>
      <c r="T109" s="113"/>
      <c r="U109" s="113"/>
      <c r="V109" s="113"/>
      <c r="W109" s="113"/>
      <c r="X109" s="113"/>
      <c r="Y109" s="113"/>
      <c r="Z109" s="113"/>
      <c r="AA109" s="113"/>
      <c r="AB109" s="113"/>
      <c r="AC109" s="113"/>
    </row>
    <row r="110" spans="1:29" ht="15.75" customHeight="1">
      <c r="A110" s="93" t="s">
        <v>184</v>
      </c>
      <c r="B110" s="95" t="s">
        <v>918</v>
      </c>
      <c r="C110" s="108"/>
      <c r="D110" s="95"/>
      <c r="E110" s="95" t="s">
        <v>911</v>
      </c>
      <c r="F110" s="108" t="s">
        <v>1216</v>
      </c>
      <c r="G110" s="108"/>
      <c r="H110" s="95" t="s">
        <v>906</v>
      </c>
      <c r="I110" s="108"/>
      <c r="J110" s="95"/>
      <c r="K110" s="98">
        <v>2</v>
      </c>
      <c r="L110" s="113"/>
      <c r="M110" s="113"/>
      <c r="N110" s="113"/>
      <c r="O110" s="113"/>
      <c r="P110" s="113"/>
      <c r="Q110" s="113"/>
      <c r="R110" s="113"/>
      <c r="S110" s="113"/>
      <c r="T110" s="113"/>
      <c r="U110" s="113"/>
      <c r="V110" s="113"/>
      <c r="W110" s="113"/>
      <c r="X110" s="113"/>
      <c r="Y110" s="113"/>
      <c r="Z110" s="113"/>
      <c r="AA110" s="113"/>
      <c r="AB110" s="113"/>
      <c r="AC110" s="113"/>
    </row>
    <row r="111" spans="1:29" ht="15.75" customHeight="1">
      <c r="A111" s="93" t="s">
        <v>329</v>
      </c>
      <c r="B111" s="95" t="s">
        <v>920</v>
      </c>
      <c r="C111" s="108"/>
      <c r="D111" s="95"/>
      <c r="E111" s="95" t="s">
        <v>909</v>
      </c>
      <c r="F111" s="108"/>
      <c r="G111" s="95"/>
      <c r="H111" s="95" t="s">
        <v>922</v>
      </c>
      <c r="I111" s="108"/>
      <c r="J111" s="95"/>
      <c r="K111" s="98">
        <v>3</v>
      </c>
      <c r="L111" s="113"/>
      <c r="M111" s="113"/>
      <c r="N111" s="113"/>
      <c r="O111" s="113"/>
      <c r="P111" s="113"/>
      <c r="Q111" s="113"/>
      <c r="R111" s="113"/>
      <c r="S111" s="113"/>
      <c r="T111" s="113"/>
      <c r="U111" s="113"/>
      <c r="V111" s="113"/>
      <c r="W111" s="113"/>
      <c r="X111" s="113"/>
      <c r="Y111" s="113"/>
      <c r="Z111" s="113"/>
      <c r="AA111" s="113"/>
      <c r="AB111" s="113"/>
      <c r="AC111" s="113"/>
    </row>
    <row r="112" spans="1:29" ht="15.75" customHeight="1">
      <c r="A112" s="93" t="s">
        <v>330</v>
      </c>
      <c r="B112" s="95" t="s">
        <v>920</v>
      </c>
      <c r="C112" s="108"/>
      <c r="D112" s="95"/>
      <c r="E112" s="95" t="s">
        <v>909</v>
      </c>
      <c r="F112" s="108"/>
      <c r="G112" s="95"/>
      <c r="H112" s="95" t="s">
        <v>922</v>
      </c>
      <c r="I112" s="108"/>
      <c r="J112" s="95"/>
      <c r="K112" s="98">
        <v>3</v>
      </c>
      <c r="L112" s="113"/>
      <c r="M112" s="113"/>
      <c r="N112" s="113"/>
      <c r="O112" s="113"/>
      <c r="P112" s="113"/>
      <c r="Q112" s="113"/>
      <c r="R112" s="113"/>
      <c r="S112" s="113"/>
      <c r="T112" s="113"/>
      <c r="U112" s="113"/>
      <c r="V112" s="113"/>
      <c r="W112" s="113"/>
      <c r="X112" s="113"/>
      <c r="Y112" s="113"/>
      <c r="Z112" s="113"/>
      <c r="AA112" s="113"/>
      <c r="AB112" s="113"/>
      <c r="AC112" s="113"/>
    </row>
    <row r="113" spans="1:29" ht="15.75" customHeight="1">
      <c r="A113" s="93" t="s">
        <v>331</v>
      </c>
      <c r="B113" s="95" t="s">
        <v>920</v>
      </c>
      <c r="C113" s="108" t="s">
        <v>942</v>
      </c>
      <c r="D113" s="108"/>
      <c r="E113" s="95" t="s">
        <v>909</v>
      </c>
      <c r="F113" s="108"/>
      <c r="G113" s="95"/>
      <c r="H113" s="95" t="s">
        <v>922</v>
      </c>
      <c r="I113" s="108"/>
      <c r="J113" s="95"/>
      <c r="K113" s="98">
        <v>2</v>
      </c>
      <c r="L113" s="113"/>
      <c r="M113" s="113"/>
      <c r="N113" s="113"/>
      <c r="O113" s="113"/>
      <c r="P113" s="113"/>
      <c r="Q113" s="113"/>
      <c r="R113" s="113"/>
      <c r="S113" s="113"/>
      <c r="T113" s="113"/>
      <c r="U113" s="113"/>
      <c r="V113" s="113"/>
      <c r="W113" s="113"/>
      <c r="X113" s="113"/>
      <c r="Y113" s="113"/>
      <c r="Z113" s="113"/>
      <c r="AA113" s="113"/>
      <c r="AB113" s="113"/>
      <c r="AC113" s="113"/>
    </row>
    <row r="114" spans="1:29" ht="15.75" customHeight="1">
      <c r="A114" s="93" t="s">
        <v>332</v>
      </c>
      <c r="B114" s="95" t="s">
        <v>910</v>
      </c>
      <c r="C114" s="108"/>
      <c r="D114" s="95"/>
      <c r="E114" s="95" t="s">
        <v>922</v>
      </c>
      <c r="F114" s="108"/>
      <c r="G114" s="95"/>
      <c r="H114" s="95" t="s">
        <v>915</v>
      </c>
      <c r="I114" s="108"/>
      <c r="J114" s="95"/>
      <c r="K114" s="98">
        <v>3</v>
      </c>
      <c r="L114" s="113"/>
      <c r="M114" s="113"/>
      <c r="N114" s="113"/>
      <c r="O114" s="113"/>
      <c r="P114" s="113"/>
      <c r="Q114" s="113"/>
      <c r="R114" s="113"/>
      <c r="S114" s="113"/>
      <c r="T114" s="113"/>
      <c r="U114" s="113"/>
      <c r="V114" s="113"/>
      <c r="W114" s="113"/>
      <c r="X114" s="113"/>
      <c r="Y114" s="113"/>
      <c r="Z114" s="113"/>
      <c r="AA114" s="113"/>
      <c r="AB114" s="113"/>
      <c r="AC114" s="113"/>
    </row>
    <row r="115" spans="1:29" ht="15.75" customHeight="1">
      <c r="A115" s="110" t="s">
        <v>333</v>
      </c>
      <c r="B115" s="96" t="s">
        <v>918</v>
      </c>
      <c r="C115" s="111"/>
      <c r="D115" s="96"/>
      <c r="E115" s="96" t="s">
        <v>922</v>
      </c>
      <c r="F115" s="111" t="s">
        <v>927</v>
      </c>
      <c r="G115" s="111"/>
      <c r="H115" s="96" t="s">
        <v>915</v>
      </c>
      <c r="I115" s="111"/>
      <c r="J115" s="96"/>
      <c r="K115" s="97">
        <v>2</v>
      </c>
      <c r="L115" s="112"/>
      <c r="M115" s="112"/>
      <c r="N115" s="112"/>
      <c r="O115" s="112"/>
      <c r="P115" s="112"/>
      <c r="Q115" s="112"/>
      <c r="R115" s="112"/>
      <c r="S115" s="112"/>
      <c r="T115" s="112"/>
      <c r="U115" s="112"/>
      <c r="V115" s="112"/>
      <c r="W115" s="112"/>
      <c r="X115" s="112"/>
      <c r="Y115" s="112"/>
      <c r="Z115" s="112"/>
      <c r="AA115" s="112"/>
      <c r="AB115" s="112"/>
      <c r="AC115" s="112"/>
    </row>
    <row r="116" spans="1:29" ht="15.75" customHeight="1">
      <c r="A116" s="93" t="s">
        <v>334</v>
      </c>
      <c r="B116" s="95" t="s">
        <v>910</v>
      </c>
      <c r="C116" s="108"/>
      <c r="D116" s="95"/>
      <c r="E116" s="95" t="s">
        <v>906</v>
      </c>
      <c r="F116" s="108"/>
      <c r="G116" s="95"/>
      <c r="H116" s="95" t="s">
        <v>915</v>
      </c>
      <c r="I116" s="108"/>
      <c r="J116" s="95"/>
      <c r="K116" s="98">
        <v>3</v>
      </c>
      <c r="L116" s="113"/>
      <c r="M116" s="113"/>
      <c r="N116" s="113"/>
      <c r="O116" s="113"/>
      <c r="P116" s="113"/>
      <c r="Q116" s="113"/>
      <c r="R116" s="113"/>
      <c r="S116" s="113"/>
      <c r="T116" s="113"/>
      <c r="U116" s="113"/>
      <c r="V116" s="113"/>
      <c r="W116" s="113"/>
      <c r="X116" s="113"/>
      <c r="Y116" s="113"/>
      <c r="Z116" s="113"/>
      <c r="AA116" s="113"/>
      <c r="AB116" s="113"/>
      <c r="AC116" s="113"/>
    </row>
    <row r="117" spans="1:29" ht="15.75" customHeight="1">
      <c r="A117" s="93" t="s">
        <v>335</v>
      </c>
      <c r="B117" s="95" t="s">
        <v>910</v>
      </c>
      <c r="C117" s="108"/>
      <c r="D117" s="95"/>
      <c r="E117" s="95" t="s">
        <v>917</v>
      </c>
      <c r="F117" s="108"/>
      <c r="G117" s="95"/>
      <c r="H117" s="95" t="s">
        <v>906</v>
      </c>
      <c r="I117" s="108"/>
      <c r="J117" s="95"/>
      <c r="K117" s="98">
        <v>3</v>
      </c>
      <c r="L117" s="113"/>
      <c r="M117" s="113"/>
      <c r="N117" s="113"/>
      <c r="O117" s="113"/>
      <c r="P117" s="113"/>
      <c r="Q117" s="113"/>
      <c r="R117" s="113"/>
      <c r="S117" s="113"/>
      <c r="T117" s="113"/>
      <c r="U117" s="113"/>
      <c r="V117" s="113"/>
      <c r="W117" s="113"/>
      <c r="X117" s="113"/>
      <c r="Y117" s="113"/>
      <c r="Z117" s="113"/>
      <c r="AA117" s="113"/>
      <c r="AB117" s="113"/>
      <c r="AC117" s="113"/>
    </row>
    <row r="118" spans="1:29" ht="15.75" customHeight="1">
      <c r="A118" s="93" t="s">
        <v>336</v>
      </c>
      <c r="B118" s="95" t="s">
        <v>910</v>
      </c>
      <c r="C118" s="108"/>
      <c r="D118" s="95"/>
      <c r="E118" s="95" t="s">
        <v>906</v>
      </c>
      <c r="F118" s="108"/>
      <c r="G118" s="95"/>
      <c r="H118" s="95" t="s">
        <v>915</v>
      </c>
      <c r="I118" s="108"/>
      <c r="J118" s="95"/>
      <c r="K118" s="98">
        <v>3</v>
      </c>
      <c r="L118" s="113"/>
      <c r="M118" s="113"/>
      <c r="N118" s="113"/>
      <c r="O118" s="113"/>
      <c r="P118" s="113"/>
      <c r="Q118" s="113"/>
      <c r="R118" s="113"/>
      <c r="S118" s="113"/>
      <c r="T118" s="113"/>
      <c r="U118" s="113"/>
      <c r="V118" s="113"/>
      <c r="W118" s="113"/>
      <c r="X118" s="113"/>
      <c r="Y118" s="113"/>
      <c r="Z118" s="113"/>
      <c r="AA118" s="113"/>
      <c r="AB118" s="113"/>
      <c r="AC118" s="113"/>
    </row>
    <row r="119" spans="1:29" ht="15.75" customHeight="1">
      <c r="A119" s="93" t="s">
        <v>337</v>
      </c>
      <c r="B119" s="95" t="s">
        <v>918</v>
      </c>
      <c r="C119" s="108"/>
      <c r="D119" s="95"/>
      <c r="E119" s="95" t="s">
        <v>906</v>
      </c>
      <c r="F119" s="108"/>
      <c r="G119" s="95"/>
      <c r="H119" s="95" t="s">
        <v>915</v>
      </c>
      <c r="I119" s="108"/>
      <c r="J119" s="95"/>
      <c r="K119" s="98">
        <v>3</v>
      </c>
      <c r="L119" s="113"/>
      <c r="M119" s="113"/>
      <c r="N119" s="113"/>
      <c r="O119" s="113"/>
      <c r="P119" s="113"/>
      <c r="Q119" s="113"/>
      <c r="R119" s="113"/>
      <c r="S119" s="113"/>
      <c r="T119" s="113"/>
      <c r="U119" s="113"/>
      <c r="V119" s="113"/>
      <c r="W119" s="113"/>
      <c r="X119" s="113"/>
      <c r="Y119" s="113"/>
      <c r="Z119" s="113"/>
      <c r="AA119" s="113"/>
      <c r="AB119" s="113"/>
      <c r="AC119" s="113"/>
    </row>
    <row r="120" spans="1:29" ht="15.75" customHeight="1">
      <c r="A120" s="93" t="s">
        <v>186</v>
      </c>
      <c r="B120" s="95" t="s">
        <v>912</v>
      </c>
      <c r="C120" s="108"/>
      <c r="D120" s="95"/>
      <c r="E120" s="95" t="s">
        <v>910</v>
      </c>
      <c r="F120" s="108"/>
      <c r="G120" s="95"/>
      <c r="H120" s="95" t="s">
        <v>918</v>
      </c>
      <c r="I120" s="108"/>
      <c r="J120" s="95"/>
      <c r="K120" s="98">
        <v>3</v>
      </c>
      <c r="L120" s="113"/>
      <c r="M120" s="113"/>
      <c r="N120" s="113"/>
      <c r="O120" s="113"/>
      <c r="P120" s="113"/>
      <c r="Q120" s="113"/>
      <c r="R120" s="113"/>
      <c r="S120" s="113"/>
      <c r="T120" s="113"/>
      <c r="U120" s="113"/>
      <c r="V120" s="113"/>
      <c r="W120" s="113"/>
      <c r="X120" s="113"/>
      <c r="Y120" s="113"/>
      <c r="Z120" s="113"/>
      <c r="AA120" s="113"/>
      <c r="AB120" s="113"/>
      <c r="AC120" s="113"/>
    </row>
    <row r="121" spans="1:29" ht="15.75" customHeight="1">
      <c r="A121" s="93" t="s">
        <v>187</v>
      </c>
      <c r="B121" s="95" t="s">
        <v>912</v>
      </c>
      <c r="C121" s="108"/>
      <c r="D121" s="95"/>
      <c r="E121" s="95" t="s">
        <v>918</v>
      </c>
      <c r="F121" s="108"/>
      <c r="G121" s="95"/>
      <c r="H121" s="95" t="s">
        <v>906</v>
      </c>
      <c r="I121" s="108"/>
      <c r="J121" s="95"/>
      <c r="K121" s="98">
        <v>3</v>
      </c>
      <c r="L121" s="113"/>
      <c r="M121" s="113"/>
      <c r="N121" s="113"/>
      <c r="O121" s="113"/>
      <c r="P121" s="113"/>
      <c r="Q121" s="113"/>
      <c r="R121" s="113"/>
      <c r="S121" s="113"/>
      <c r="T121" s="113"/>
      <c r="U121" s="113"/>
      <c r="V121" s="113"/>
      <c r="W121" s="113"/>
      <c r="X121" s="113"/>
      <c r="Y121" s="113"/>
      <c r="Z121" s="113"/>
      <c r="AA121" s="113"/>
      <c r="AB121" s="113"/>
      <c r="AC121" s="113"/>
    </row>
    <row r="122" spans="1:29" ht="15.75" customHeight="1">
      <c r="A122" s="93" t="s">
        <v>190</v>
      </c>
      <c r="B122" s="95" t="s">
        <v>912</v>
      </c>
      <c r="C122" s="108"/>
      <c r="D122" s="95"/>
      <c r="E122" s="95" t="s">
        <v>918</v>
      </c>
      <c r="F122" s="108"/>
      <c r="G122" s="95"/>
      <c r="H122" s="95" t="s">
        <v>906</v>
      </c>
      <c r="I122" s="108"/>
      <c r="J122" s="95"/>
      <c r="K122" s="98">
        <v>3</v>
      </c>
      <c r="L122" s="113"/>
      <c r="M122" s="113"/>
      <c r="N122" s="113"/>
      <c r="O122" s="113"/>
      <c r="P122" s="113"/>
      <c r="Q122" s="113"/>
      <c r="R122" s="113"/>
      <c r="S122" s="113"/>
      <c r="T122" s="113"/>
      <c r="U122" s="113"/>
      <c r="V122" s="113"/>
      <c r="W122" s="113"/>
      <c r="X122" s="113"/>
      <c r="Y122" s="113"/>
      <c r="Z122" s="113"/>
      <c r="AA122" s="113"/>
      <c r="AB122" s="113"/>
      <c r="AC122" s="113"/>
    </row>
    <row r="123" spans="1:29" ht="15.75" customHeight="1">
      <c r="A123" s="93" t="s">
        <v>191</v>
      </c>
      <c r="B123" s="95" t="s">
        <v>912</v>
      </c>
      <c r="C123" s="108"/>
      <c r="D123" s="95"/>
      <c r="E123" s="95" t="s">
        <v>911</v>
      </c>
      <c r="F123" s="108"/>
      <c r="G123" s="95"/>
      <c r="H123" s="95" t="s">
        <v>906</v>
      </c>
      <c r="I123" s="108"/>
      <c r="J123" s="95"/>
      <c r="K123" s="98">
        <v>3</v>
      </c>
      <c r="L123" s="113"/>
      <c r="M123" s="113"/>
      <c r="N123" s="113"/>
      <c r="O123" s="113"/>
      <c r="P123" s="113"/>
      <c r="Q123" s="113"/>
      <c r="R123" s="113"/>
      <c r="S123" s="113"/>
      <c r="T123" s="113"/>
      <c r="U123" s="113"/>
      <c r="V123" s="113"/>
      <c r="W123" s="113"/>
      <c r="X123" s="113"/>
      <c r="Y123" s="113"/>
      <c r="Z123" s="113"/>
      <c r="AA123" s="113"/>
      <c r="AB123" s="113"/>
      <c r="AC123" s="113"/>
    </row>
    <row r="124" spans="1:29" ht="15.75" customHeight="1">
      <c r="A124" s="93" t="s">
        <v>192</v>
      </c>
      <c r="B124" s="95" t="s">
        <v>912</v>
      </c>
      <c r="C124" s="108"/>
      <c r="D124" s="95"/>
      <c r="E124" s="95" t="s">
        <v>918</v>
      </c>
      <c r="F124" s="108"/>
      <c r="G124" s="95"/>
      <c r="H124" s="95" t="s">
        <v>906</v>
      </c>
      <c r="I124" s="108"/>
      <c r="J124" s="95"/>
      <c r="K124" s="98">
        <v>3</v>
      </c>
      <c r="L124" s="113"/>
      <c r="M124" s="113"/>
      <c r="N124" s="113"/>
      <c r="O124" s="113"/>
      <c r="P124" s="113"/>
      <c r="Q124" s="113"/>
      <c r="R124" s="113"/>
      <c r="S124" s="113"/>
      <c r="T124" s="113"/>
      <c r="U124" s="113"/>
      <c r="V124" s="113"/>
      <c r="W124" s="113"/>
      <c r="X124" s="113"/>
      <c r="Y124" s="113"/>
      <c r="Z124" s="113"/>
      <c r="AA124" s="113"/>
      <c r="AB124" s="113"/>
      <c r="AC124" s="113"/>
    </row>
    <row r="125" spans="1:29" ht="15.75" customHeight="1">
      <c r="A125" s="93" t="s">
        <v>193</v>
      </c>
      <c r="B125" s="95" t="s">
        <v>912</v>
      </c>
      <c r="C125" s="108"/>
      <c r="D125" s="95"/>
      <c r="E125" s="95" t="s">
        <v>906</v>
      </c>
      <c r="F125" s="108"/>
      <c r="G125" s="95"/>
      <c r="H125" s="95" t="s">
        <v>915</v>
      </c>
      <c r="I125" s="108"/>
      <c r="J125" s="95"/>
      <c r="K125" s="98">
        <v>3</v>
      </c>
      <c r="L125" s="113"/>
      <c r="M125" s="113"/>
      <c r="N125" s="113"/>
      <c r="O125" s="113"/>
      <c r="P125" s="113"/>
      <c r="Q125" s="113"/>
      <c r="R125" s="113"/>
      <c r="S125" s="113"/>
      <c r="T125" s="113"/>
      <c r="U125" s="113"/>
      <c r="V125" s="113"/>
      <c r="W125" s="113"/>
      <c r="X125" s="113"/>
      <c r="Y125" s="113"/>
      <c r="Z125" s="113"/>
      <c r="AA125" s="113"/>
      <c r="AB125" s="113"/>
      <c r="AC125" s="113"/>
    </row>
    <row r="126" spans="1:29" ht="15.75" customHeight="1">
      <c r="A126" s="93" t="s">
        <v>194</v>
      </c>
      <c r="B126" s="95" t="s">
        <v>919</v>
      </c>
      <c r="C126" s="108"/>
      <c r="D126" s="95"/>
      <c r="E126" s="95" t="s">
        <v>905</v>
      </c>
      <c r="F126" s="108"/>
      <c r="G126" s="95"/>
      <c r="H126" s="95" t="s">
        <v>906</v>
      </c>
      <c r="I126" s="108"/>
      <c r="J126" s="95"/>
      <c r="K126" s="98">
        <v>3</v>
      </c>
      <c r="L126" s="113"/>
      <c r="M126" s="113"/>
      <c r="N126" s="113"/>
      <c r="O126" s="113"/>
      <c r="P126" s="113"/>
      <c r="Q126" s="113"/>
      <c r="R126" s="113"/>
      <c r="S126" s="113"/>
      <c r="T126" s="113"/>
      <c r="U126" s="113"/>
      <c r="V126" s="113"/>
      <c r="W126" s="113"/>
      <c r="X126" s="113"/>
      <c r="Y126" s="113"/>
      <c r="Z126" s="113"/>
      <c r="AA126" s="113"/>
      <c r="AB126" s="113"/>
      <c r="AC126" s="113"/>
    </row>
    <row r="127" spans="1:29" ht="15.75" customHeight="1">
      <c r="A127" s="93" t="s">
        <v>195</v>
      </c>
      <c r="B127" s="95" t="s">
        <v>919</v>
      </c>
      <c r="C127" s="108"/>
      <c r="D127" s="95"/>
      <c r="E127" s="95" t="s">
        <v>905</v>
      </c>
      <c r="F127" s="108"/>
      <c r="G127" s="95"/>
      <c r="H127" s="95" t="s">
        <v>906</v>
      </c>
      <c r="I127" s="108"/>
      <c r="J127" s="95"/>
      <c r="K127" s="98">
        <v>3</v>
      </c>
      <c r="L127" s="113"/>
      <c r="M127" s="113"/>
      <c r="N127" s="113"/>
      <c r="O127" s="113"/>
      <c r="P127" s="113"/>
      <c r="Q127" s="113"/>
      <c r="R127" s="113"/>
      <c r="S127" s="113"/>
      <c r="T127" s="113"/>
      <c r="U127" s="113"/>
      <c r="V127" s="113"/>
      <c r="W127" s="113"/>
      <c r="X127" s="113"/>
      <c r="Y127" s="113"/>
      <c r="Z127" s="113"/>
      <c r="AA127" s="113"/>
      <c r="AB127" s="113"/>
      <c r="AC127" s="113"/>
    </row>
    <row r="128" spans="1:29" ht="15.75" customHeight="1">
      <c r="A128" s="93" t="s">
        <v>196</v>
      </c>
      <c r="B128" s="95" t="s">
        <v>912</v>
      </c>
      <c r="C128" s="108"/>
      <c r="D128" s="95"/>
      <c r="E128" s="95" t="s">
        <v>919</v>
      </c>
      <c r="F128" s="108"/>
      <c r="G128" s="95"/>
      <c r="H128" s="95" t="s">
        <v>905</v>
      </c>
      <c r="I128" s="108"/>
      <c r="J128" s="95"/>
      <c r="K128" s="98">
        <v>3</v>
      </c>
      <c r="L128" s="113"/>
      <c r="M128" s="113"/>
      <c r="N128" s="113"/>
      <c r="O128" s="113"/>
      <c r="P128" s="113"/>
      <c r="Q128" s="113"/>
      <c r="R128" s="113"/>
      <c r="S128" s="113"/>
      <c r="T128" s="113"/>
      <c r="U128" s="113"/>
      <c r="V128" s="113"/>
      <c r="W128" s="113"/>
      <c r="X128" s="113"/>
      <c r="Y128" s="113"/>
      <c r="Z128" s="113"/>
      <c r="AA128" s="113"/>
      <c r="AB128" s="113"/>
      <c r="AC128" s="113"/>
    </row>
    <row r="129" spans="1:29" ht="15.75" customHeight="1">
      <c r="A129" s="93" t="s">
        <v>197</v>
      </c>
      <c r="B129" s="95" t="s">
        <v>912</v>
      </c>
      <c r="C129" s="108"/>
      <c r="D129" s="95"/>
      <c r="E129" s="95" t="s">
        <v>919</v>
      </c>
      <c r="F129" s="108"/>
      <c r="G129" s="95"/>
      <c r="H129" s="95" t="s">
        <v>906</v>
      </c>
      <c r="I129" s="108"/>
      <c r="J129" s="95"/>
      <c r="K129" s="98">
        <v>3</v>
      </c>
      <c r="L129" s="113"/>
      <c r="M129" s="113"/>
      <c r="N129" s="113"/>
      <c r="O129" s="113"/>
      <c r="P129" s="113"/>
      <c r="Q129" s="113"/>
      <c r="R129" s="113"/>
      <c r="S129" s="113"/>
      <c r="T129" s="113"/>
      <c r="U129" s="113"/>
      <c r="V129" s="113"/>
      <c r="W129" s="113"/>
      <c r="X129" s="113"/>
      <c r="Y129" s="113"/>
      <c r="Z129" s="113"/>
      <c r="AA129" s="113"/>
      <c r="AB129" s="113"/>
      <c r="AC129" s="113"/>
    </row>
    <row r="130" spans="1:29" ht="15.75" customHeight="1">
      <c r="A130" s="93" t="s">
        <v>198</v>
      </c>
      <c r="B130" s="95" t="s">
        <v>912</v>
      </c>
      <c r="C130" s="108"/>
      <c r="D130" s="95"/>
      <c r="E130" s="95" t="s">
        <v>919</v>
      </c>
      <c r="F130" s="108"/>
      <c r="G130" s="95"/>
      <c r="H130" s="95" t="s">
        <v>906</v>
      </c>
      <c r="I130" s="108"/>
      <c r="J130" s="95"/>
      <c r="K130" s="98">
        <v>3</v>
      </c>
      <c r="L130" s="113"/>
      <c r="M130" s="113"/>
      <c r="N130" s="113"/>
      <c r="O130" s="113"/>
      <c r="P130" s="113"/>
      <c r="Q130" s="113"/>
      <c r="R130" s="113"/>
      <c r="S130" s="113"/>
      <c r="T130" s="113"/>
      <c r="U130" s="113"/>
      <c r="V130" s="113"/>
      <c r="W130" s="113"/>
      <c r="X130" s="113"/>
      <c r="Y130" s="113"/>
      <c r="Z130" s="113"/>
      <c r="AA130" s="113"/>
      <c r="AB130" s="113"/>
      <c r="AC130" s="113"/>
    </row>
    <row r="131" spans="1:29" ht="15.75" customHeight="1">
      <c r="A131" s="93" t="s">
        <v>199</v>
      </c>
      <c r="B131" s="95" t="s">
        <v>910</v>
      </c>
      <c r="C131" s="108"/>
      <c r="D131" s="95"/>
      <c r="E131" s="95" t="s">
        <v>906</v>
      </c>
      <c r="F131" s="108" t="s">
        <v>943</v>
      </c>
      <c r="G131" s="108"/>
      <c r="H131" s="95" t="s">
        <v>915</v>
      </c>
      <c r="I131" s="108"/>
      <c r="J131" s="95"/>
      <c r="K131" s="98">
        <v>2</v>
      </c>
      <c r="L131" s="113"/>
      <c r="M131" s="113"/>
      <c r="N131" s="113"/>
      <c r="O131" s="113"/>
      <c r="P131" s="113"/>
      <c r="Q131" s="113"/>
      <c r="R131" s="113"/>
      <c r="S131" s="113"/>
      <c r="T131" s="113"/>
      <c r="U131" s="113"/>
      <c r="V131" s="113"/>
      <c r="W131" s="113"/>
      <c r="X131" s="113"/>
      <c r="Y131" s="113"/>
      <c r="Z131" s="113"/>
      <c r="AA131" s="113"/>
      <c r="AB131" s="113"/>
      <c r="AC131" s="113"/>
    </row>
    <row r="132" spans="1:29" ht="15.75" customHeight="1">
      <c r="A132" s="93" t="s">
        <v>200</v>
      </c>
      <c r="B132" s="95" t="s">
        <v>912</v>
      </c>
      <c r="C132" s="108"/>
      <c r="D132" s="95"/>
      <c r="E132" s="95" t="s">
        <v>906</v>
      </c>
      <c r="F132" s="108" t="s">
        <v>1217</v>
      </c>
      <c r="G132" s="108"/>
      <c r="H132" s="95" t="s">
        <v>922</v>
      </c>
      <c r="I132" s="108"/>
      <c r="J132" s="95"/>
      <c r="K132" s="98">
        <v>2</v>
      </c>
      <c r="L132" s="113"/>
      <c r="M132" s="113"/>
      <c r="N132" s="113"/>
      <c r="O132" s="113"/>
      <c r="P132" s="113"/>
      <c r="Q132" s="113"/>
      <c r="R132" s="113"/>
      <c r="S132" s="113"/>
      <c r="T132" s="113"/>
      <c r="U132" s="113"/>
      <c r="V132" s="113"/>
      <c r="W132" s="113"/>
      <c r="X132" s="113"/>
      <c r="Y132" s="113"/>
      <c r="Z132" s="113"/>
      <c r="AA132" s="113"/>
      <c r="AB132" s="113"/>
      <c r="AC132" s="113"/>
    </row>
    <row r="133" spans="1:29" ht="15.75" customHeight="1">
      <c r="A133" s="93" t="s">
        <v>201</v>
      </c>
      <c r="B133" s="95" t="s">
        <v>912</v>
      </c>
      <c r="C133" s="108"/>
      <c r="D133" s="95"/>
      <c r="E133" s="95" t="s">
        <v>906</v>
      </c>
      <c r="F133" s="108"/>
      <c r="G133" s="95"/>
      <c r="H133" s="95" t="s">
        <v>922</v>
      </c>
      <c r="I133" s="108"/>
      <c r="J133" s="95"/>
      <c r="K133" s="98">
        <v>3</v>
      </c>
      <c r="L133" s="113"/>
      <c r="M133" s="113"/>
      <c r="N133" s="113"/>
      <c r="O133" s="113"/>
      <c r="P133" s="113"/>
      <c r="Q133" s="113"/>
      <c r="R133" s="113"/>
      <c r="S133" s="113"/>
      <c r="T133" s="113"/>
      <c r="U133" s="113"/>
      <c r="V133" s="113"/>
      <c r="W133" s="113"/>
      <c r="X133" s="113"/>
      <c r="Y133" s="113"/>
      <c r="Z133" s="113"/>
      <c r="AA133" s="113"/>
      <c r="AB133" s="113"/>
      <c r="AC133" s="113"/>
    </row>
    <row r="134" spans="1:29" ht="15.75" customHeight="1">
      <c r="A134" s="93" t="s">
        <v>202</v>
      </c>
      <c r="B134" s="95" t="s">
        <v>912</v>
      </c>
      <c r="C134" s="108"/>
      <c r="D134" s="95"/>
      <c r="E134" s="95" t="s">
        <v>906</v>
      </c>
      <c r="F134" s="108"/>
      <c r="G134" s="95"/>
      <c r="H134" s="95" t="s">
        <v>922</v>
      </c>
      <c r="I134" s="108"/>
      <c r="J134" s="95"/>
      <c r="K134" s="98">
        <v>3</v>
      </c>
      <c r="L134" s="113"/>
      <c r="M134" s="113"/>
      <c r="N134" s="113"/>
      <c r="O134" s="113"/>
      <c r="P134" s="113"/>
      <c r="Q134" s="113"/>
      <c r="R134" s="113"/>
      <c r="S134" s="113"/>
      <c r="T134" s="113"/>
      <c r="U134" s="113"/>
      <c r="V134" s="113"/>
      <c r="W134" s="113"/>
      <c r="X134" s="113"/>
      <c r="Y134" s="113"/>
      <c r="Z134" s="113"/>
      <c r="AA134" s="113"/>
      <c r="AB134" s="113"/>
      <c r="AC134" s="113"/>
    </row>
    <row r="135" spans="1:29" ht="15.75" customHeight="1">
      <c r="A135" s="93" t="s">
        <v>203</v>
      </c>
      <c r="B135" s="95" t="s">
        <v>912</v>
      </c>
      <c r="C135" s="108"/>
      <c r="D135" s="95"/>
      <c r="E135" s="95" t="s">
        <v>917</v>
      </c>
      <c r="F135" s="108"/>
      <c r="G135" s="95"/>
      <c r="H135" s="95" t="s">
        <v>922</v>
      </c>
      <c r="I135" s="108"/>
      <c r="J135" s="95"/>
      <c r="K135" s="98">
        <v>3</v>
      </c>
      <c r="L135" s="113"/>
      <c r="M135" s="113"/>
      <c r="N135" s="113"/>
      <c r="O135" s="113"/>
      <c r="P135" s="113"/>
      <c r="Q135" s="113"/>
      <c r="R135" s="113"/>
      <c r="S135" s="113"/>
      <c r="T135" s="113"/>
      <c r="U135" s="113"/>
      <c r="V135" s="113"/>
      <c r="W135" s="113"/>
      <c r="X135" s="113"/>
      <c r="Y135" s="113"/>
      <c r="Z135" s="113"/>
      <c r="AA135" s="113"/>
      <c r="AB135" s="113"/>
      <c r="AC135" s="113"/>
    </row>
    <row r="136" spans="1:29" ht="15.75" customHeight="1">
      <c r="A136" s="93" t="s">
        <v>204</v>
      </c>
      <c r="B136" s="95" t="s">
        <v>912</v>
      </c>
      <c r="C136" s="108"/>
      <c r="D136" s="95"/>
      <c r="E136" s="95" t="s">
        <v>917</v>
      </c>
      <c r="F136" s="108"/>
      <c r="G136" s="95"/>
      <c r="H136" s="95" t="s">
        <v>922</v>
      </c>
      <c r="I136" s="108"/>
      <c r="J136" s="95"/>
      <c r="K136" s="98">
        <v>3</v>
      </c>
      <c r="L136" s="113"/>
      <c r="M136" s="113"/>
      <c r="N136" s="113"/>
      <c r="O136" s="113"/>
      <c r="P136" s="113"/>
      <c r="Q136" s="113"/>
      <c r="R136" s="113"/>
      <c r="S136" s="113"/>
      <c r="T136" s="113"/>
      <c r="U136" s="113"/>
      <c r="V136" s="113"/>
      <c r="W136" s="113"/>
      <c r="X136" s="113"/>
      <c r="Y136" s="113"/>
      <c r="Z136" s="113"/>
      <c r="AA136" s="113"/>
      <c r="AB136" s="113"/>
      <c r="AC136" s="113"/>
    </row>
    <row r="137" spans="1:29" ht="15.75" customHeight="1">
      <c r="A137" s="93" t="s">
        <v>205</v>
      </c>
      <c r="B137" s="95" t="s">
        <v>912</v>
      </c>
      <c r="C137" s="108"/>
      <c r="D137" s="95"/>
      <c r="E137" s="95" t="s">
        <v>917</v>
      </c>
      <c r="F137" s="108"/>
      <c r="G137" s="95"/>
      <c r="H137" s="95" t="s">
        <v>922</v>
      </c>
      <c r="I137" s="108"/>
      <c r="J137" s="95"/>
      <c r="K137" s="98">
        <v>3</v>
      </c>
      <c r="L137" s="113"/>
      <c r="M137" s="113"/>
      <c r="N137" s="113"/>
      <c r="O137" s="113"/>
      <c r="P137" s="113"/>
      <c r="Q137" s="113"/>
      <c r="R137" s="113"/>
      <c r="S137" s="113"/>
      <c r="T137" s="113"/>
      <c r="U137" s="113"/>
      <c r="V137" s="113"/>
      <c r="W137" s="113"/>
      <c r="X137" s="113"/>
      <c r="Y137" s="113"/>
      <c r="Z137" s="113"/>
      <c r="AA137" s="113"/>
      <c r="AB137" s="113"/>
      <c r="AC137" s="113"/>
    </row>
    <row r="138" spans="1:29" ht="15.75" customHeight="1">
      <c r="A138" s="93" t="s">
        <v>206</v>
      </c>
      <c r="B138" s="95" t="s">
        <v>912</v>
      </c>
      <c r="C138" s="108"/>
      <c r="D138" s="95"/>
      <c r="E138" s="95" t="s">
        <v>917</v>
      </c>
      <c r="F138" s="108"/>
      <c r="G138" s="95"/>
      <c r="H138" s="95" t="s">
        <v>922</v>
      </c>
      <c r="I138" s="108"/>
      <c r="J138" s="95"/>
      <c r="K138" s="98">
        <v>3</v>
      </c>
      <c r="L138" s="113"/>
      <c r="M138" s="113"/>
      <c r="N138" s="113"/>
      <c r="O138" s="113"/>
      <c r="P138" s="113"/>
      <c r="Q138" s="113"/>
      <c r="R138" s="113"/>
      <c r="S138" s="113"/>
      <c r="T138" s="113"/>
      <c r="U138" s="113"/>
      <c r="V138" s="113"/>
      <c r="W138" s="113"/>
      <c r="X138" s="113"/>
      <c r="Y138" s="113"/>
      <c r="Z138" s="113"/>
      <c r="AA138" s="113"/>
      <c r="AB138" s="113"/>
      <c r="AC138" s="113"/>
    </row>
    <row r="139" spans="1:29" ht="15.75" customHeight="1">
      <c r="A139" s="93" t="s">
        <v>207</v>
      </c>
      <c r="B139" s="95" t="s">
        <v>912</v>
      </c>
      <c r="C139" s="108"/>
      <c r="D139" s="95"/>
      <c r="E139" s="95" t="s">
        <v>917</v>
      </c>
      <c r="F139" s="108"/>
      <c r="G139" s="95"/>
      <c r="H139" s="95" t="s">
        <v>922</v>
      </c>
      <c r="I139" s="108"/>
      <c r="J139" s="95"/>
      <c r="K139" s="98">
        <v>3</v>
      </c>
      <c r="L139" s="113"/>
      <c r="M139" s="113"/>
      <c r="N139" s="113"/>
      <c r="O139" s="113"/>
      <c r="P139" s="113"/>
      <c r="Q139" s="113"/>
      <c r="R139" s="113"/>
      <c r="S139" s="113"/>
      <c r="T139" s="113"/>
      <c r="U139" s="113"/>
      <c r="V139" s="113"/>
      <c r="W139" s="113"/>
      <c r="X139" s="113"/>
      <c r="Y139" s="113"/>
      <c r="Z139" s="113"/>
      <c r="AA139" s="113"/>
      <c r="AB139" s="113"/>
      <c r="AC139" s="113"/>
    </row>
    <row r="140" spans="1:29" ht="15.75" customHeight="1">
      <c r="A140" s="93" t="s">
        <v>208</v>
      </c>
      <c r="B140" s="95" t="s">
        <v>912</v>
      </c>
      <c r="C140" s="108"/>
      <c r="D140" s="95"/>
      <c r="E140" s="95" t="s">
        <v>917</v>
      </c>
      <c r="F140" s="108"/>
      <c r="G140" s="95"/>
      <c r="H140" s="95" t="s">
        <v>922</v>
      </c>
      <c r="I140" s="108"/>
      <c r="J140" s="95"/>
      <c r="K140" s="98">
        <v>3</v>
      </c>
      <c r="L140" s="113"/>
      <c r="M140" s="113"/>
      <c r="N140" s="113"/>
      <c r="O140" s="113"/>
      <c r="P140" s="113"/>
      <c r="Q140" s="113"/>
      <c r="R140" s="113"/>
      <c r="S140" s="113"/>
      <c r="T140" s="113"/>
      <c r="U140" s="113"/>
      <c r="V140" s="113"/>
      <c r="W140" s="113"/>
      <c r="X140" s="113"/>
      <c r="Y140" s="113"/>
      <c r="Z140" s="113"/>
      <c r="AA140" s="113"/>
      <c r="AB140" s="113"/>
      <c r="AC140" s="113"/>
    </row>
    <row r="141" spans="1:29" ht="15.75" customHeight="1">
      <c r="A141" s="93" t="s">
        <v>209</v>
      </c>
      <c r="B141" s="95" t="s">
        <v>912</v>
      </c>
      <c r="C141" s="108"/>
      <c r="D141" s="95"/>
      <c r="E141" s="95" t="s">
        <v>917</v>
      </c>
      <c r="F141" s="108"/>
      <c r="G141" s="95"/>
      <c r="H141" s="95" t="s">
        <v>906</v>
      </c>
      <c r="I141" s="108"/>
      <c r="J141" s="95"/>
      <c r="K141" s="98">
        <v>3</v>
      </c>
      <c r="L141" s="113"/>
      <c r="M141" s="113"/>
      <c r="N141" s="113"/>
      <c r="O141" s="113"/>
      <c r="P141" s="113"/>
      <c r="Q141" s="113"/>
      <c r="R141" s="113"/>
      <c r="S141" s="113"/>
      <c r="T141" s="113"/>
      <c r="U141" s="113"/>
      <c r="V141" s="113"/>
      <c r="W141" s="113"/>
      <c r="X141" s="113"/>
      <c r="Y141" s="113"/>
      <c r="Z141" s="113"/>
      <c r="AA141" s="113"/>
      <c r="AB141" s="113"/>
      <c r="AC141" s="113"/>
    </row>
    <row r="142" spans="1:29" ht="15.75" customHeight="1">
      <c r="A142" s="93" t="s">
        <v>210</v>
      </c>
      <c r="B142" s="95" t="s">
        <v>912</v>
      </c>
      <c r="C142" s="108"/>
      <c r="D142" s="95"/>
      <c r="E142" s="95" t="s">
        <v>920</v>
      </c>
      <c r="F142" s="108"/>
      <c r="G142" s="95"/>
      <c r="H142" s="95" t="s">
        <v>917</v>
      </c>
      <c r="I142" s="108"/>
      <c r="J142" s="95"/>
      <c r="K142" s="98">
        <v>3</v>
      </c>
      <c r="L142" s="113"/>
      <c r="M142" s="113"/>
      <c r="N142" s="113"/>
      <c r="O142" s="113"/>
      <c r="P142" s="113"/>
      <c r="Q142" s="113"/>
      <c r="R142" s="113"/>
      <c r="S142" s="113"/>
      <c r="T142" s="113"/>
      <c r="U142" s="113"/>
      <c r="V142" s="113"/>
      <c r="W142" s="113"/>
      <c r="X142" s="113"/>
      <c r="Y142" s="113"/>
      <c r="Z142" s="113"/>
      <c r="AA142" s="113"/>
      <c r="AB142" s="113"/>
      <c r="AC142" s="113"/>
    </row>
    <row r="143" spans="1:29" ht="15.75" customHeight="1">
      <c r="A143" s="93" t="s">
        <v>211</v>
      </c>
      <c r="B143" s="95" t="s">
        <v>912</v>
      </c>
      <c r="C143" s="108"/>
      <c r="D143" s="95"/>
      <c r="E143" s="95" t="s">
        <v>920</v>
      </c>
      <c r="F143" s="108"/>
      <c r="G143" s="95"/>
      <c r="H143" s="95" t="s">
        <v>906</v>
      </c>
      <c r="I143" s="108"/>
      <c r="J143" s="95"/>
      <c r="K143" s="98">
        <v>3</v>
      </c>
      <c r="L143" s="113"/>
      <c r="M143" s="113"/>
      <c r="N143" s="113"/>
      <c r="O143" s="113"/>
      <c r="P143" s="113"/>
      <c r="Q143" s="113"/>
      <c r="R143" s="113"/>
      <c r="S143" s="113"/>
      <c r="T143" s="113"/>
      <c r="U143" s="113"/>
      <c r="V143" s="113"/>
      <c r="W143" s="113"/>
      <c r="X143" s="113"/>
      <c r="Y143" s="113"/>
      <c r="Z143" s="113"/>
      <c r="AA143" s="113"/>
      <c r="AB143" s="113"/>
      <c r="AC143" s="113"/>
    </row>
    <row r="144" spans="1:29" ht="15.75" customHeight="1">
      <c r="A144" s="93" t="s">
        <v>212</v>
      </c>
      <c r="B144" s="95" t="s">
        <v>912</v>
      </c>
      <c r="C144" s="108"/>
      <c r="D144" s="95"/>
      <c r="E144" s="95" t="s">
        <v>920</v>
      </c>
      <c r="F144" s="108"/>
      <c r="G144" s="95"/>
      <c r="H144" s="95" t="s">
        <v>906</v>
      </c>
      <c r="I144" s="108"/>
      <c r="J144" s="95"/>
      <c r="K144" s="98">
        <v>3</v>
      </c>
      <c r="L144" s="113"/>
      <c r="M144" s="113"/>
      <c r="N144" s="113"/>
      <c r="O144" s="113"/>
      <c r="P144" s="113"/>
      <c r="Q144" s="113"/>
      <c r="R144" s="113"/>
      <c r="S144" s="113"/>
      <c r="T144" s="113"/>
      <c r="U144" s="113"/>
      <c r="V144" s="113"/>
      <c r="W144" s="113"/>
      <c r="X144" s="113"/>
      <c r="Y144" s="113"/>
      <c r="Z144" s="113"/>
      <c r="AA144" s="113"/>
      <c r="AB144" s="113"/>
      <c r="AC144" s="113"/>
    </row>
    <row r="145" spans="1:29" ht="15.75" customHeight="1">
      <c r="A145" s="93" t="s">
        <v>213</v>
      </c>
      <c r="B145" s="95" t="s">
        <v>912</v>
      </c>
      <c r="C145" s="108"/>
      <c r="D145" s="95"/>
      <c r="E145" s="95" t="s">
        <v>920</v>
      </c>
      <c r="F145" s="108"/>
      <c r="G145" s="95"/>
      <c r="H145" s="95" t="s">
        <v>906</v>
      </c>
      <c r="I145" s="108"/>
      <c r="J145" s="95"/>
      <c r="K145" s="98">
        <v>3</v>
      </c>
      <c r="L145" s="113"/>
      <c r="M145" s="113"/>
      <c r="N145" s="113"/>
      <c r="O145" s="113"/>
      <c r="P145" s="113"/>
      <c r="Q145" s="113"/>
      <c r="R145" s="113"/>
      <c r="S145" s="113"/>
      <c r="T145" s="113"/>
      <c r="U145" s="113"/>
      <c r="V145" s="113"/>
      <c r="W145" s="113"/>
      <c r="X145" s="113"/>
      <c r="Y145" s="113"/>
      <c r="Z145" s="113"/>
      <c r="AA145" s="113"/>
      <c r="AB145" s="113"/>
      <c r="AC145" s="113"/>
    </row>
    <row r="146" spans="1:29" ht="15.75" customHeight="1">
      <c r="A146" s="93" t="s">
        <v>214</v>
      </c>
      <c r="B146" s="95" t="s">
        <v>912</v>
      </c>
      <c r="C146" s="108" t="s">
        <v>1218</v>
      </c>
      <c r="D146" s="108"/>
      <c r="E146" s="95" t="s">
        <v>920</v>
      </c>
      <c r="F146" s="108"/>
      <c r="G146" s="95"/>
      <c r="H146" s="95" t="s">
        <v>906</v>
      </c>
      <c r="I146" s="108"/>
      <c r="J146" s="95"/>
      <c r="K146" s="98">
        <v>2</v>
      </c>
      <c r="L146" s="113"/>
      <c r="M146" s="113"/>
      <c r="N146" s="113"/>
      <c r="O146" s="113"/>
      <c r="P146" s="113"/>
      <c r="Q146" s="113"/>
      <c r="R146" s="113"/>
      <c r="S146" s="113"/>
      <c r="T146" s="113"/>
      <c r="U146" s="113"/>
      <c r="V146" s="113"/>
      <c r="W146" s="113"/>
      <c r="X146" s="113"/>
      <c r="Y146" s="113"/>
      <c r="Z146" s="113"/>
      <c r="AA146" s="113"/>
      <c r="AB146" s="113"/>
      <c r="AC146" s="113"/>
    </row>
    <row r="147" spans="1:29" ht="15.75" customHeight="1">
      <c r="A147" s="93" t="s">
        <v>215</v>
      </c>
      <c r="B147" s="95" t="s">
        <v>912</v>
      </c>
      <c r="C147" s="108"/>
      <c r="D147" s="95"/>
      <c r="E147" s="95" t="s">
        <v>920</v>
      </c>
      <c r="F147" s="108"/>
      <c r="G147" s="95"/>
      <c r="H147" s="95" t="s">
        <v>906</v>
      </c>
      <c r="I147" s="108"/>
      <c r="J147" s="95"/>
      <c r="K147" s="98">
        <v>3</v>
      </c>
      <c r="L147" s="113"/>
      <c r="M147" s="113"/>
      <c r="N147" s="113"/>
      <c r="O147" s="113"/>
      <c r="P147" s="113"/>
      <c r="Q147" s="113"/>
      <c r="R147" s="113"/>
      <c r="S147" s="113"/>
      <c r="T147" s="113"/>
      <c r="U147" s="113"/>
      <c r="V147" s="113"/>
      <c r="W147" s="113"/>
      <c r="X147" s="113"/>
      <c r="Y147" s="113"/>
      <c r="Z147" s="113"/>
      <c r="AA147" s="113"/>
      <c r="AB147" s="113"/>
      <c r="AC147" s="113"/>
    </row>
    <row r="148" spans="1:29" ht="15.75" customHeight="1">
      <c r="A148" s="93" t="s">
        <v>216</v>
      </c>
      <c r="B148" s="95" t="s">
        <v>912</v>
      </c>
      <c r="C148" s="108"/>
      <c r="D148" s="95"/>
      <c r="E148" s="95" t="s">
        <v>920</v>
      </c>
      <c r="F148" s="108"/>
      <c r="G148" s="95"/>
      <c r="H148" s="95" t="s">
        <v>906</v>
      </c>
      <c r="I148" s="108"/>
      <c r="J148" s="95"/>
      <c r="K148" s="98">
        <v>3</v>
      </c>
      <c r="L148" s="113"/>
      <c r="M148" s="113"/>
      <c r="N148" s="113"/>
      <c r="O148" s="113"/>
      <c r="P148" s="113"/>
      <c r="Q148" s="113"/>
      <c r="R148" s="113"/>
      <c r="S148" s="113"/>
      <c r="T148" s="113"/>
      <c r="U148" s="113"/>
      <c r="V148" s="113"/>
      <c r="W148" s="113"/>
      <c r="X148" s="113"/>
      <c r="Y148" s="113"/>
      <c r="Z148" s="113"/>
      <c r="AA148" s="113"/>
      <c r="AB148" s="113"/>
      <c r="AC148" s="113"/>
    </row>
    <row r="149" spans="1:29" ht="15.75" customHeight="1">
      <c r="A149" s="93" t="s">
        <v>217</v>
      </c>
      <c r="B149" s="95" t="s">
        <v>912</v>
      </c>
      <c r="C149" s="108"/>
      <c r="D149" s="95"/>
      <c r="E149" s="95" t="s">
        <v>920</v>
      </c>
      <c r="F149" s="108"/>
      <c r="G149" s="95"/>
      <c r="H149" s="95" t="s">
        <v>906</v>
      </c>
      <c r="I149" s="108"/>
      <c r="J149" s="95"/>
      <c r="K149" s="98">
        <v>3</v>
      </c>
      <c r="L149" s="113"/>
      <c r="M149" s="113"/>
      <c r="N149" s="113"/>
      <c r="O149" s="113"/>
      <c r="P149" s="113"/>
      <c r="Q149" s="113"/>
      <c r="R149" s="113"/>
      <c r="S149" s="113"/>
      <c r="T149" s="113"/>
      <c r="U149" s="113"/>
      <c r="V149" s="113"/>
      <c r="W149" s="113"/>
      <c r="X149" s="113"/>
      <c r="Y149" s="113"/>
      <c r="Z149" s="113"/>
      <c r="AA149" s="113"/>
      <c r="AB149" s="113"/>
      <c r="AC149" s="113"/>
    </row>
    <row r="150" spans="1:29" ht="15.75" customHeight="1">
      <c r="A150" s="93" t="s">
        <v>218</v>
      </c>
      <c r="B150" s="95" t="s">
        <v>912</v>
      </c>
      <c r="C150" s="108"/>
      <c r="D150" s="95"/>
      <c r="E150" s="95" t="s">
        <v>920</v>
      </c>
      <c r="F150" s="108"/>
      <c r="G150" s="95"/>
      <c r="H150" s="95" t="s">
        <v>905</v>
      </c>
      <c r="I150" s="108"/>
      <c r="J150" s="95"/>
      <c r="K150" s="98">
        <v>3</v>
      </c>
      <c r="L150" s="113"/>
      <c r="M150" s="113"/>
      <c r="N150" s="113"/>
      <c r="O150" s="113"/>
      <c r="P150" s="113"/>
      <c r="Q150" s="113"/>
      <c r="R150" s="113"/>
      <c r="S150" s="113"/>
      <c r="T150" s="113"/>
      <c r="U150" s="113"/>
      <c r="V150" s="113"/>
      <c r="W150" s="113"/>
      <c r="X150" s="113"/>
      <c r="Y150" s="113"/>
      <c r="Z150" s="113"/>
      <c r="AA150" s="113"/>
      <c r="AB150" s="113"/>
      <c r="AC150" s="113"/>
    </row>
    <row r="151" spans="1:29" ht="15.75" customHeight="1">
      <c r="A151" s="93" t="s">
        <v>219</v>
      </c>
      <c r="B151" s="95" t="s">
        <v>912</v>
      </c>
      <c r="C151" s="108" t="s">
        <v>1219</v>
      </c>
      <c r="D151" s="108"/>
      <c r="E151" s="95" t="s">
        <v>920</v>
      </c>
      <c r="F151" s="108"/>
      <c r="G151" s="95"/>
      <c r="H151" s="95" t="s">
        <v>905</v>
      </c>
      <c r="I151" s="108"/>
      <c r="J151" s="95"/>
      <c r="K151" s="98">
        <v>2</v>
      </c>
      <c r="L151" s="113"/>
      <c r="M151" s="113"/>
      <c r="N151" s="113"/>
      <c r="O151" s="113"/>
      <c r="P151" s="113"/>
      <c r="Q151" s="113"/>
      <c r="R151" s="113"/>
      <c r="S151" s="113"/>
      <c r="T151" s="113"/>
      <c r="U151" s="113"/>
      <c r="V151" s="113"/>
      <c r="W151" s="113"/>
      <c r="X151" s="113"/>
      <c r="Y151" s="113"/>
      <c r="Z151" s="113"/>
      <c r="AA151" s="113"/>
      <c r="AB151" s="113"/>
      <c r="AC151" s="113"/>
    </row>
    <row r="152" spans="1:29" ht="15.75" customHeight="1">
      <c r="A152" s="93" t="s">
        <v>220</v>
      </c>
      <c r="B152" s="95" t="s">
        <v>912</v>
      </c>
      <c r="C152" s="108"/>
      <c r="D152" s="95"/>
      <c r="E152" s="95" t="s">
        <v>920</v>
      </c>
      <c r="F152" s="108"/>
      <c r="G152" s="95"/>
      <c r="H152" s="95" t="s">
        <v>905</v>
      </c>
      <c r="I152" s="108"/>
      <c r="J152" s="95"/>
      <c r="K152" s="98">
        <v>3</v>
      </c>
      <c r="L152" s="113"/>
      <c r="M152" s="113"/>
      <c r="N152" s="113"/>
      <c r="O152" s="113"/>
      <c r="P152" s="113"/>
      <c r="Q152" s="113"/>
      <c r="R152" s="113"/>
      <c r="S152" s="113"/>
      <c r="T152" s="113"/>
      <c r="U152" s="113"/>
      <c r="V152" s="113"/>
      <c r="W152" s="113"/>
      <c r="X152" s="113"/>
      <c r="Y152" s="113"/>
      <c r="Z152" s="113"/>
      <c r="AA152" s="113"/>
      <c r="AB152" s="113"/>
      <c r="AC152" s="113"/>
    </row>
    <row r="153" spans="1:29" ht="15.75" customHeight="1">
      <c r="A153" s="93" t="s">
        <v>221</v>
      </c>
      <c r="B153" s="95" t="s">
        <v>912</v>
      </c>
      <c r="C153" s="108"/>
      <c r="D153" s="95"/>
      <c r="E153" s="95" t="s">
        <v>920</v>
      </c>
      <c r="F153" s="108"/>
      <c r="G153" s="95"/>
      <c r="H153" s="95" t="s">
        <v>905</v>
      </c>
      <c r="I153" s="108"/>
      <c r="J153" s="95"/>
      <c r="K153" s="98">
        <v>3</v>
      </c>
      <c r="L153" s="113"/>
      <c r="M153" s="113"/>
      <c r="N153" s="113"/>
      <c r="O153" s="113"/>
      <c r="P153" s="113"/>
      <c r="Q153" s="113"/>
      <c r="R153" s="113"/>
      <c r="S153" s="113"/>
      <c r="T153" s="113"/>
      <c r="U153" s="113"/>
      <c r="V153" s="113"/>
      <c r="W153" s="113"/>
      <c r="X153" s="113"/>
      <c r="Y153" s="113"/>
      <c r="Z153" s="113"/>
      <c r="AA153" s="113"/>
      <c r="AB153" s="113"/>
      <c r="AC153" s="113"/>
    </row>
    <row r="154" spans="1:29" ht="15.75" customHeight="1">
      <c r="A154" s="93" t="s">
        <v>222</v>
      </c>
      <c r="B154" s="95" t="s">
        <v>912</v>
      </c>
      <c r="C154" s="108"/>
      <c r="D154" s="95"/>
      <c r="E154" s="95" t="s">
        <v>920</v>
      </c>
      <c r="F154" s="108"/>
      <c r="G154" s="95"/>
      <c r="H154" s="95" t="s">
        <v>918</v>
      </c>
      <c r="I154" s="108"/>
      <c r="J154" s="95"/>
      <c r="K154" s="98">
        <v>3</v>
      </c>
      <c r="L154" s="113"/>
      <c r="M154" s="113"/>
      <c r="N154" s="113"/>
      <c r="O154" s="113"/>
      <c r="P154" s="113"/>
      <c r="Q154" s="113"/>
      <c r="R154" s="113"/>
      <c r="S154" s="113"/>
      <c r="T154" s="113"/>
      <c r="U154" s="113"/>
      <c r="V154" s="113"/>
      <c r="W154" s="113"/>
      <c r="X154" s="113"/>
      <c r="Y154" s="113"/>
      <c r="Z154" s="113"/>
      <c r="AA154" s="113"/>
      <c r="AB154" s="113"/>
      <c r="AC154" s="113"/>
    </row>
    <row r="155" spans="1:29" ht="15.75" customHeight="1">
      <c r="A155" s="93" t="s">
        <v>223</v>
      </c>
      <c r="B155" s="95" t="s">
        <v>912</v>
      </c>
      <c r="C155" s="108"/>
      <c r="D155" s="95"/>
      <c r="E155" s="95" t="s">
        <v>920</v>
      </c>
      <c r="F155" s="108"/>
      <c r="G155" s="95"/>
      <c r="H155" s="95" t="s">
        <v>918</v>
      </c>
      <c r="I155" s="108"/>
      <c r="J155" s="95"/>
      <c r="K155" s="98">
        <v>3</v>
      </c>
      <c r="L155" s="113"/>
      <c r="M155" s="113"/>
      <c r="N155" s="113"/>
      <c r="O155" s="113"/>
      <c r="P155" s="113"/>
      <c r="Q155" s="113"/>
      <c r="R155" s="113"/>
      <c r="S155" s="113"/>
      <c r="T155" s="113"/>
      <c r="U155" s="113"/>
      <c r="V155" s="113"/>
      <c r="W155" s="113"/>
      <c r="X155" s="113"/>
      <c r="Y155" s="113"/>
      <c r="Z155" s="113"/>
      <c r="AA155" s="113"/>
      <c r="AB155" s="113"/>
      <c r="AC155" s="113"/>
    </row>
    <row r="156" spans="1:29" ht="15.75" customHeight="1">
      <c r="A156" s="93" t="s">
        <v>224</v>
      </c>
      <c r="B156" s="95" t="s">
        <v>912</v>
      </c>
      <c r="C156" s="108"/>
      <c r="D156" s="95"/>
      <c r="E156" s="95" t="s">
        <v>918</v>
      </c>
      <c r="F156" s="108"/>
      <c r="G156" s="95"/>
      <c r="H156" s="95" t="s">
        <v>922</v>
      </c>
      <c r="I156" s="108"/>
      <c r="J156" s="95"/>
      <c r="K156" s="98">
        <v>3</v>
      </c>
      <c r="L156" s="113"/>
      <c r="M156" s="113"/>
      <c r="N156" s="113"/>
      <c r="O156" s="113"/>
      <c r="P156" s="113"/>
      <c r="Q156" s="113"/>
      <c r="R156" s="113"/>
      <c r="S156" s="113"/>
      <c r="T156" s="113"/>
      <c r="U156" s="113"/>
      <c r="V156" s="113"/>
      <c r="W156" s="113"/>
      <c r="X156" s="113"/>
      <c r="Y156" s="113"/>
      <c r="Z156" s="113"/>
      <c r="AA156" s="113"/>
      <c r="AB156" s="113"/>
      <c r="AC156" s="113"/>
    </row>
    <row r="157" spans="1:29" ht="15.75" customHeight="1">
      <c r="A157" s="93" t="s">
        <v>225</v>
      </c>
      <c r="B157" s="95" t="s">
        <v>912</v>
      </c>
      <c r="C157" s="108"/>
      <c r="D157" s="95"/>
      <c r="E157" s="95" t="s">
        <v>918</v>
      </c>
      <c r="F157" s="108"/>
      <c r="G157" s="95"/>
      <c r="H157" s="95" t="s">
        <v>922</v>
      </c>
      <c r="I157" s="108"/>
      <c r="J157" s="95"/>
      <c r="K157" s="98">
        <v>3</v>
      </c>
      <c r="L157" s="113"/>
      <c r="M157" s="113"/>
      <c r="N157" s="113"/>
      <c r="O157" s="113"/>
      <c r="P157" s="113"/>
      <c r="Q157" s="113"/>
      <c r="R157" s="113"/>
      <c r="S157" s="113"/>
      <c r="T157" s="113"/>
      <c r="U157" s="113"/>
      <c r="V157" s="113"/>
      <c r="W157" s="113"/>
      <c r="X157" s="113"/>
      <c r="Y157" s="113"/>
      <c r="Z157" s="113"/>
      <c r="AA157" s="113"/>
      <c r="AB157" s="113"/>
      <c r="AC157" s="113"/>
    </row>
    <row r="158" spans="1:29" ht="15.75" customHeight="1">
      <c r="A158" s="93" t="s">
        <v>226</v>
      </c>
      <c r="B158" s="95" t="s">
        <v>912</v>
      </c>
      <c r="C158" s="108"/>
      <c r="D158" s="95"/>
      <c r="E158" s="95" t="s">
        <v>918</v>
      </c>
      <c r="F158" s="108"/>
      <c r="G158" s="95"/>
      <c r="H158" s="95" t="s">
        <v>922</v>
      </c>
      <c r="I158" s="108"/>
      <c r="J158" s="95"/>
      <c r="K158" s="98">
        <v>3</v>
      </c>
      <c r="L158" s="113"/>
      <c r="M158" s="113"/>
      <c r="N158" s="113"/>
      <c r="O158" s="113"/>
      <c r="P158" s="113"/>
      <c r="Q158" s="113"/>
      <c r="R158" s="113"/>
      <c r="S158" s="113"/>
      <c r="T158" s="113"/>
      <c r="U158" s="113"/>
      <c r="V158" s="113"/>
      <c r="W158" s="113"/>
      <c r="X158" s="113"/>
      <c r="Y158" s="113"/>
      <c r="Z158" s="113"/>
      <c r="AA158" s="113"/>
      <c r="AB158" s="113"/>
      <c r="AC158" s="113"/>
    </row>
    <row r="159" spans="1:29" ht="15.75" customHeight="1">
      <c r="A159" s="93" t="s">
        <v>227</v>
      </c>
      <c r="B159" s="95" t="s">
        <v>912</v>
      </c>
      <c r="C159" s="108"/>
      <c r="D159" s="95"/>
      <c r="E159" s="95" t="s">
        <v>918</v>
      </c>
      <c r="F159" s="108"/>
      <c r="G159" s="95"/>
      <c r="H159" s="95" t="s">
        <v>922</v>
      </c>
      <c r="I159" s="108"/>
      <c r="J159" s="95"/>
      <c r="K159" s="98">
        <v>3</v>
      </c>
      <c r="L159" s="113"/>
      <c r="M159" s="113"/>
      <c r="N159" s="113"/>
      <c r="O159" s="113"/>
      <c r="P159" s="113"/>
      <c r="Q159" s="113"/>
      <c r="R159" s="113"/>
      <c r="S159" s="113"/>
      <c r="T159" s="113"/>
      <c r="U159" s="113"/>
      <c r="V159" s="113"/>
      <c r="W159" s="113"/>
      <c r="X159" s="113"/>
      <c r="Y159" s="113"/>
      <c r="Z159" s="113"/>
      <c r="AA159" s="113"/>
      <c r="AB159" s="113"/>
      <c r="AC159" s="113"/>
    </row>
    <row r="160" spans="1:29" ht="15.75" customHeight="1">
      <c r="A160" s="93" t="s">
        <v>228</v>
      </c>
      <c r="B160" s="95" t="s">
        <v>912</v>
      </c>
      <c r="C160" s="108"/>
      <c r="D160" s="95"/>
      <c r="E160" s="95" t="s">
        <v>918</v>
      </c>
      <c r="F160" s="108"/>
      <c r="G160" s="95"/>
      <c r="H160" s="95" t="s">
        <v>922</v>
      </c>
      <c r="I160" s="108"/>
      <c r="J160" s="95"/>
      <c r="K160" s="98">
        <v>3</v>
      </c>
      <c r="L160" s="113"/>
      <c r="M160" s="113"/>
      <c r="N160" s="113"/>
      <c r="O160" s="113"/>
      <c r="P160" s="113"/>
      <c r="Q160" s="113"/>
      <c r="R160" s="113"/>
      <c r="S160" s="113"/>
      <c r="T160" s="113"/>
      <c r="U160" s="113"/>
      <c r="V160" s="113"/>
      <c r="W160" s="113"/>
      <c r="X160" s="113"/>
      <c r="Y160" s="113"/>
      <c r="Z160" s="113"/>
      <c r="AA160" s="113"/>
      <c r="AB160" s="113"/>
      <c r="AC160" s="113"/>
    </row>
    <row r="161" spans="1:29" ht="15.75" customHeight="1">
      <c r="A161" s="93" t="s">
        <v>229</v>
      </c>
      <c r="B161" s="95" t="s">
        <v>912</v>
      </c>
      <c r="C161" s="108"/>
      <c r="D161" s="95"/>
      <c r="E161" s="95" t="s">
        <v>918</v>
      </c>
      <c r="F161" s="108"/>
      <c r="G161" s="95"/>
      <c r="H161" s="95" t="s">
        <v>922</v>
      </c>
      <c r="I161" s="108"/>
      <c r="J161" s="95"/>
      <c r="K161" s="98">
        <v>3</v>
      </c>
      <c r="L161" s="113"/>
      <c r="M161" s="113"/>
      <c r="N161" s="113"/>
      <c r="O161" s="113"/>
      <c r="P161" s="113"/>
      <c r="Q161" s="113"/>
      <c r="R161" s="113"/>
      <c r="S161" s="113"/>
      <c r="T161" s="113"/>
      <c r="U161" s="113"/>
      <c r="V161" s="113"/>
      <c r="W161" s="113"/>
      <c r="X161" s="113"/>
      <c r="Y161" s="113"/>
      <c r="Z161" s="113"/>
      <c r="AA161" s="113"/>
      <c r="AB161" s="113"/>
      <c r="AC161" s="113"/>
    </row>
    <row r="162" spans="1:29" ht="15.75" customHeight="1">
      <c r="A162" s="93" t="s">
        <v>230</v>
      </c>
      <c r="B162" s="95" t="s">
        <v>912</v>
      </c>
      <c r="C162" s="108"/>
      <c r="D162" s="95"/>
      <c r="E162" s="95" t="s">
        <v>918</v>
      </c>
      <c r="F162" s="108"/>
      <c r="G162" s="95"/>
      <c r="H162" s="95" t="s">
        <v>922</v>
      </c>
      <c r="I162" s="108"/>
      <c r="J162" s="95"/>
      <c r="K162" s="98">
        <v>3</v>
      </c>
      <c r="L162" s="113"/>
      <c r="M162" s="113"/>
      <c r="N162" s="113"/>
      <c r="O162" s="113"/>
      <c r="P162" s="113"/>
      <c r="Q162" s="113"/>
      <c r="R162" s="113"/>
      <c r="S162" s="113"/>
      <c r="T162" s="113"/>
      <c r="U162" s="113"/>
      <c r="V162" s="113"/>
      <c r="W162" s="113"/>
      <c r="X162" s="113"/>
      <c r="Y162" s="113"/>
      <c r="Z162" s="113"/>
      <c r="AA162" s="113"/>
      <c r="AB162" s="113"/>
      <c r="AC162" s="113"/>
    </row>
    <row r="163" spans="1:29" ht="15.75" customHeight="1">
      <c r="A163" s="107" t="s">
        <v>231</v>
      </c>
      <c r="B163" s="94" t="s">
        <v>918</v>
      </c>
      <c r="C163" s="61"/>
      <c r="D163" s="94"/>
      <c r="E163" s="95" t="s">
        <v>917</v>
      </c>
      <c r="F163" s="108" t="s">
        <v>1220</v>
      </c>
      <c r="G163" s="61"/>
      <c r="H163" s="95" t="s">
        <v>922</v>
      </c>
      <c r="I163" s="108" t="s">
        <v>1221</v>
      </c>
      <c r="J163" s="61"/>
      <c r="K163" s="59">
        <v>1</v>
      </c>
      <c r="L163" s="109"/>
      <c r="M163" s="109"/>
      <c r="N163" s="109"/>
      <c r="O163" s="109"/>
      <c r="P163" s="109"/>
      <c r="Q163" s="109"/>
      <c r="R163" s="109"/>
      <c r="S163" s="109"/>
      <c r="T163" s="109"/>
      <c r="U163" s="109"/>
      <c r="V163" s="109"/>
      <c r="W163" s="109"/>
      <c r="X163" s="109"/>
      <c r="Y163" s="109"/>
      <c r="Z163" s="109"/>
      <c r="AA163" s="109"/>
      <c r="AB163" s="109"/>
      <c r="AC163" s="109"/>
    </row>
    <row r="164" spans="1:29" ht="15.75" customHeight="1">
      <c r="A164" s="93" t="s">
        <v>232</v>
      </c>
      <c r="B164" s="95" t="s">
        <v>918</v>
      </c>
      <c r="C164" s="108"/>
      <c r="D164" s="95"/>
      <c r="E164" s="95" t="s">
        <v>917</v>
      </c>
      <c r="F164" s="108"/>
      <c r="G164" s="95"/>
      <c r="H164" s="95" t="s">
        <v>906</v>
      </c>
      <c r="I164" s="108"/>
      <c r="J164" s="95"/>
      <c r="K164" s="98">
        <v>3</v>
      </c>
      <c r="L164" s="113"/>
      <c r="M164" s="113"/>
      <c r="N164" s="113"/>
      <c r="O164" s="113"/>
      <c r="P164" s="113"/>
      <c r="Q164" s="113"/>
      <c r="R164" s="113"/>
      <c r="S164" s="113"/>
      <c r="T164" s="113"/>
      <c r="U164" s="113"/>
      <c r="V164" s="113"/>
      <c r="W164" s="113"/>
      <c r="X164" s="113"/>
      <c r="Y164" s="113"/>
      <c r="Z164" s="113"/>
      <c r="AA164" s="113"/>
      <c r="AB164" s="113"/>
      <c r="AC164" s="113"/>
    </row>
    <row r="165" spans="1:29" ht="15.75" customHeight="1">
      <c r="A165" s="93" t="s">
        <v>233</v>
      </c>
      <c r="B165" s="95" t="s">
        <v>918</v>
      </c>
      <c r="C165" s="108" t="s">
        <v>948</v>
      </c>
      <c r="D165" s="108"/>
      <c r="E165" s="95" t="s">
        <v>917</v>
      </c>
      <c r="F165" s="108"/>
      <c r="G165" s="95"/>
      <c r="H165" s="95" t="s">
        <v>922</v>
      </c>
      <c r="I165" s="108"/>
      <c r="J165" s="95"/>
      <c r="K165" s="98">
        <v>2</v>
      </c>
      <c r="L165" s="113"/>
      <c r="M165" s="113"/>
      <c r="N165" s="113"/>
      <c r="O165" s="113"/>
      <c r="P165" s="113"/>
      <c r="Q165" s="113"/>
      <c r="R165" s="113"/>
      <c r="S165" s="113"/>
      <c r="T165" s="113"/>
      <c r="U165" s="113"/>
      <c r="V165" s="113"/>
      <c r="W165" s="113"/>
      <c r="X165" s="113"/>
      <c r="Y165" s="113"/>
      <c r="Z165" s="113"/>
      <c r="AA165" s="113"/>
      <c r="AB165" s="113"/>
      <c r="AC165" s="113"/>
    </row>
    <row r="166" spans="1:29" ht="15.75" customHeight="1">
      <c r="A166" s="93" t="s">
        <v>234</v>
      </c>
      <c r="B166" s="95" t="s">
        <v>909</v>
      </c>
      <c r="C166" s="108"/>
      <c r="D166" s="95"/>
      <c r="E166" s="95" t="s">
        <v>918</v>
      </c>
      <c r="F166" s="108"/>
      <c r="G166" s="95"/>
      <c r="H166" s="95" t="s">
        <v>917</v>
      </c>
      <c r="I166" s="108"/>
      <c r="J166" s="95"/>
      <c r="K166" s="98">
        <v>3</v>
      </c>
      <c r="L166" s="113"/>
      <c r="M166" s="113"/>
      <c r="N166" s="113"/>
      <c r="O166" s="113"/>
      <c r="P166" s="113"/>
      <c r="Q166" s="113"/>
      <c r="R166" s="113"/>
      <c r="S166" s="113"/>
      <c r="T166" s="113"/>
      <c r="U166" s="113"/>
      <c r="V166" s="113"/>
      <c r="W166" s="113"/>
      <c r="X166" s="113"/>
      <c r="Y166" s="113"/>
      <c r="Z166" s="113"/>
      <c r="AA166" s="113"/>
      <c r="AB166" s="113"/>
      <c r="AC166" s="113"/>
    </row>
    <row r="167" spans="1:29" ht="15.75" customHeight="1">
      <c r="A167" s="93" t="s">
        <v>235</v>
      </c>
      <c r="B167" s="95" t="s">
        <v>918</v>
      </c>
      <c r="C167" s="108" t="s">
        <v>949</v>
      </c>
      <c r="D167" s="108"/>
      <c r="E167" s="95" t="s">
        <v>917</v>
      </c>
      <c r="F167" s="108"/>
      <c r="G167" s="95"/>
      <c r="H167" s="95" t="s">
        <v>916</v>
      </c>
      <c r="I167" s="108"/>
      <c r="J167" s="95"/>
      <c r="K167" s="98">
        <v>2</v>
      </c>
      <c r="L167" s="113"/>
      <c r="M167" s="113"/>
      <c r="N167" s="113"/>
      <c r="O167" s="113"/>
      <c r="P167" s="113"/>
      <c r="Q167" s="113"/>
      <c r="R167" s="113"/>
      <c r="S167" s="113"/>
      <c r="T167" s="113"/>
      <c r="U167" s="113"/>
      <c r="V167" s="113"/>
      <c r="W167" s="113"/>
      <c r="X167" s="113"/>
      <c r="Y167" s="113"/>
      <c r="Z167" s="113"/>
      <c r="AA167" s="113"/>
      <c r="AB167" s="113"/>
      <c r="AC167" s="113"/>
    </row>
    <row r="168" spans="1:29" ht="15.75" customHeight="1">
      <c r="A168" s="93" t="s">
        <v>236</v>
      </c>
      <c r="B168" s="95" t="s">
        <v>919</v>
      </c>
      <c r="C168" s="108"/>
      <c r="D168" s="95"/>
      <c r="E168" s="95" t="s">
        <v>917</v>
      </c>
      <c r="F168" s="108"/>
      <c r="G168" s="95"/>
      <c r="H168" s="95" t="s">
        <v>906</v>
      </c>
      <c r="I168" s="108"/>
      <c r="J168" s="95"/>
      <c r="K168" s="98">
        <v>3</v>
      </c>
      <c r="L168" s="113"/>
      <c r="M168" s="113"/>
      <c r="N168" s="113"/>
      <c r="O168" s="113"/>
      <c r="P168" s="113"/>
      <c r="Q168" s="113"/>
      <c r="R168" s="113"/>
      <c r="S168" s="113"/>
      <c r="T168" s="113"/>
      <c r="U168" s="113"/>
      <c r="V168" s="113"/>
      <c r="W168" s="113"/>
      <c r="X168" s="113"/>
      <c r="Y168" s="113"/>
      <c r="Z168" s="113"/>
      <c r="AA168" s="113"/>
      <c r="AB168" s="113"/>
      <c r="AC168" s="113"/>
    </row>
    <row r="169" spans="1:29" ht="15.75" customHeight="1">
      <c r="A169" s="93" t="s">
        <v>237</v>
      </c>
      <c r="B169" s="95" t="s">
        <v>920</v>
      </c>
      <c r="C169" s="108"/>
      <c r="D169" s="95"/>
      <c r="E169" s="95" t="s">
        <v>921</v>
      </c>
      <c r="F169" s="108"/>
      <c r="G169" s="95"/>
      <c r="H169" s="95" t="s">
        <v>917</v>
      </c>
      <c r="I169" s="108"/>
      <c r="J169" s="95"/>
      <c r="K169" s="98">
        <v>3</v>
      </c>
      <c r="L169" s="113"/>
      <c r="M169" s="113"/>
      <c r="N169" s="113"/>
      <c r="O169" s="113"/>
      <c r="P169" s="113"/>
      <c r="Q169" s="113"/>
      <c r="R169" s="113"/>
      <c r="S169" s="113"/>
      <c r="T169" s="113"/>
      <c r="U169" s="113"/>
      <c r="V169" s="113"/>
      <c r="W169" s="113"/>
      <c r="X169" s="113"/>
      <c r="Y169" s="113"/>
      <c r="Z169" s="113"/>
      <c r="AA169" s="113"/>
      <c r="AB169" s="113"/>
      <c r="AC169" s="113"/>
    </row>
    <row r="170" spans="1:29" ht="15.75" customHeight="1">
      <c r="A170" s="93" t="s">
        <v>238</v>
      </c>
      <c r="B170" s="95" t="s">
        <v>919</v>
      </c>
      <c r="C170" s="108"/>
      <c r="D170" s="95"/>
      <c r="E170" s="95" t="s">
        <v>916</v>
      </c>
      <c r="F170" s="108"/>
      <c r="G170" s="95"/>
      <c r="H170" s="95" t="s">
        <v>907</v>
      </c>
      <c r="I170" s="108"/>
      <c r="J170" s="95"/>
      <c r="K170" s="98">
        <v>3</v>
      </c>
      <c r="L170" s="113"/>
      <c r="M170" s="113"/>
      <c r="N170" s="113"/>
      <c r="O170" s="113"/>
      <c r="P170" s="113"/>
      <c r="Q170" s="113"/>
      <c r="R170" s="113"/>
      <c r="S170" s="113"/>
      <c r="T170" s="113"/>
      <c r="U170" s="113"/>
      <c r="V170" s="113"/>
      <c r="W170" s="113"/>
      <c r="X170" s="113"/>
      <c r="Y170" s="113"/>
      <c r="Z170" s="113"/>
      <c r="AA170" s="113"/>
      <c r="AB170" s="113"/>
      <c r="AC170" s="113"/>
    </row>
    <row r="171" spans="1:29" ht="15.75" customHeight="1">
      <c r="A171" s="93" t="s">
        <v>239</v>
      </c>
      <c r="B171" s="95" t="s">
        <v>919</v>
      </c>
      <c r="C171" s="108"/>
      <c r="D171" s="95"/>
      <c r="E171" s="95" t="s">
        <v>921</v>
      </c>
      <c r="F171" s="108"/>
      <c r="G171" s="95"/>
      <c r="H171" s="95" t="s">
        <v>908</v>
      </c>
      <c r="I171" s="108"/>
      <c r="J171" s="95"/>
      <c r="K171" s="98">
        <v>3</v>
      </c>
      <c r="L171" s="113"/>
      <c r="M171" s="113"/>
      <c r="N171" s="113"/>
      <c r="O171" s="113"/>
      <c r="P171" s="113"/>
      <c r="Q171" s="113"/>
      <c r="R171" s="113"/>
      <c r="S171" s="113"/>
      <c r="T171" s="113"/>
      <c r="U171" s="113"/>
      <c r="V171" s="113"/>
      <c r="W171" s="113"/>
      <c r="X171" s="113"/>
      <c r="Y171" s="113"/>
      <c r="Z171" s="113"/>
      <c r="AA171" s="113"/>
      <c r="AB171" s="113"/>
      <c r="AC171" s="113"/>
    </row>
    <row r="172" spans="1:29" ht="15.75" customHeight="1">
      <c r="A172" s="93" t="s">
        <v>240</v>
      </c>
      <c r="B172" s="95" t="s">
        <v>919</v>
      </c>
      <c r="C172" s="108"/>
      <c r="D172" s="95"/>
      <c r="E172" s="95" t="s">
        <v>908</v>
      </c>
      <c r="F172" s="108"/>
      <c r="G172" s="95"/>
      <c r="H172" s="95" t="s">
        <v>915</v>
      </c>
      <c r="I172" s="108"/>
      <c r="J172" s="95"/>
      <c r="K172" s="98">
        <v>3</v>
      </c>
      <c r="L172" s="113"/>
      <c r="M172" s="113"/>
      <c r="N172" s="113"/>
      <c r="O172" s="113"/>
      <c r="P172" s="113"/>
      <c r="Q172" s="113"/>
      <c r="R172" s="113"/>
      <c r="S172" s="113"/>
      <c r="T172" s="113"/>
      <c r="U172" s="113"/>
      <c r="V172" s="113"/>
      <c r="W172" s="113"/>
      <c r="X172" s="113"/>
      <c r="Y172" s="113"/>
      <c r="Z172" s="113"/>
      <c r="AA172" s="113"/>
      <c r="AB172" s="113"/>
      <c r="AC172" s="113"/>
    </row>
    <row r="173" spans="1:29" ht="15.75" customHeight="1">
      <c r="A173" s="93" t="s">
        <v>241</v>
      </c>
      <c r="B173" s="95" t="s">
        <v>916</v>
      </c>
      <c r="C173" s="108"/>
      <c r="D173" s="95"/>
      <c r="E173" s="95" t="s">
        <v>905</v>
      </c>
      <c r="F173" s="108"/>
      <c r="G173" s="95"/>
      <c r="H173" s="95" t="s">
        <v>906</v>
      </c>
      <c r="I173" s="108"/>
      <c r="J173" s="95"/>
      <c r="K173" s="98">
        <v>3</v>
      </c>
      <c r="L173" s="113"/>
      <c r="M173" s="113"/>
      <c r="N173" s="113"/>
      <c r="O173" s="113"/>
      <c r="P173" s="113"/>
      <c r="Q173" s="113"/>
      <c r="R173" s="113"/>
      <c r="S173" s="113"/>
      <c r="T173" s="113"/>
      <c r="U173" s="113"/>
      <c r="V173" s="113"/>
      <c r="W173" s="113"/>
      <c r="X173" s="113"/>
      <c r="Y173" s="113"/>
      <c r="Z173" s="113"/>
      <c r="AA173" s="113"/>
      <c r="AB173" s="113"/>
      <c r="AC173" s="113"/>
    </row>
    <row r="174" spans="1:29" ht="15.75" customHeight="1">
      <c r="A174" s="93" t="s">
        <v>242</v>
      </c>
      <c r="B174" s="95" t="s">
        <v>916</v>
      </c>
      <c r="C174" s="108"/>
      <c r="D174" s="95"/>
      <c r="E174" s="95" t="s">
        <v>905</v>
      </c>
      <c r="F174" s="108"/>
      <c r="G174" s="95"/>
      <c r="H174" s="95" t="s">
        <v>906</v>
      </c>
      <c r="I174" s="108"/>
      <c r="J174" s="95"/>
      <c r="K174" s="98">
        <v>3</v>
      </c>
      <c r="L174" s="113"/>
      <c r="M174" s="113"/>
      <c r="N174" s="113"/>
      <c r="O174" s="113"/>
      <c r="P174" s="113"/>
      <c r="Q174" s="113"/>
      <c r="R174" s="113"/>
      <c r="S174" s="113"/>
      <c r="T174" s="113"/>
      <c r="U174" s="113"/>
      <c r="V174" s="113"/>
      <c r="W174" s="113"/>
      <c r="X174" s="113"/>
      <c r="Y174" s="113"/>
      <c r="Z174" s="113"/>
      <c r="AA174" s="113"/>
      <c r="AB174" s="113"/>
      <c r="AC174" s="113"/>
    </row>
    <row r="175" spans="1:29" ht="15.75" customHeight="1">
      <c r="A175" s="110" t="s">
        <v>243</v>
      </c>
      <c r="B175" s="96" t="s">
        <v>916</v>
      </c>
      <c r="C175" s="111"/>
      <c r="D175" s="96"/>
      <c r="E175" s="96" t="s">
        <v>905</v>
      </c>
      <c r="F175" s="111" t="s">
        <v>950</v>
      </c>
      <c r="G175" s="111"/>
      <c r="H175" s="96" t="s">
        <v>906</v>
      </c>
      <c r="I175" s="111"/>
      <c r="J175" s="96"/>
      <c r="K175" s="97">
        <v>2</v>
      </c>
      <c r="L175" s="112"/>
      <c r="M175" s="112"/>
      <c r="N175" s="112"/>
      <c r="O175" s="112"/>
      <c r="P175" s="112"/>
      <c r="Q175" s="112"/>
      <c r="R175" s="112"/>
      <c r="S175" s="112"/>
      <c r="T175" s="112"/>
      <c r="U175" s="112"/>
      <c r="V175" s="112"/>
      <c r="W175" s="112"/>
      <c r="X175" s="112"/>
      <c r="Y175" s="112"/>
      <c r="Z175" s="112"/>
      <c r="AA175" s="112"/>
      <c r="AB175" s="112"/>
      <c r="AC175" s="112"/>
    </row>
    <row r="176" spans="1:29" ht="15.75" customHeight="1">
      <c r="A176" s="93" t="s">
        <v>244</v>
      </c>
      <c r="B176" s="95" t="s">
        <v>916</v>
      </c>
      <c r="C176" s="108"/>
      <c r="D176" s="95"/>
      <c r="E176" s="95" t="s">
        <v>905</v>
      </c>
      <c r="F176" s="108"/>
      <c r="G176" s="95"/>
      <c r="H176" s="95" t="s">
        <v>906</v>
      </c>
      <c r="I176" s="108" t="s">
        <v>925</v>
      </c>
      <c r="J176" s="108"/>
      <c r="K176" s="98">
        <v>2</v>
      </c>
      <c r="L176" s="113"/>
      <c r="M176" s="113"/>
      <c r="N176" s="113"/>
      <c r="O176" s="113"/>
      <c r="P176" s="113"/>
      <c r="Q176" s="113"/>
      <c r="R176" s="113"/>
      <c r="S176" s="113"/>
      <c r="T176" s="113"/>
      <c r="U176" s="113"/>
      <c r="V176" s="113"/>
      <c r="W176" s="113"/>
      <c r="X176" s="113"/>
      <c r="Y176" s="113"/>
      <c r="Z176" s="113"/>
      <c r="AA176" s="113"/>
      <c r="AB176" s="113"/>
      <c r="AC176" s="113"/>
    </row>
    <row r="177" spans="1:29" ht="15.75" customHeight="1">
      <c r="A177" s="93" t="s">
        <v>245</v>
      </c>
      <c r="B177" s="95" t="s">
        <v>912</v>
      </c>
      <c r="C177" s="108"/>
      <c r="D177" s="95"/>
      <c r="E177" s="95" t="s">
        <v>916</v>
      </c>
      <c r="F177" s="108"/>
      <c r="G177" s="95"/>
      <c r="H177" s="95" t="s">
        <v>907</v>
      </c>
      <c r="I177" s="108"/>
      <c r="J177" s="95"/>
      <c r="K177" s="98">
        <v>3</v>
      </c>
      <c r="L177" s="113"/>
      <c r="M177" s="113"/>
      <c r="N177" s="113"/>
      <c r="O177" s="113"/>
      <c r="P177" s="113"/>
      <c r="Q177" s="113"/>
      <c r="R177" s="113"/>
      <c r="S177" s="113"/>
      <c r="T177" s="113"/>
      <c r="U177" s="113"/>
      <c r="V177" s="113"/>
      <c r="W177" s="113"/>
      <c r="X177" s="113"/>
      <c r="Y177" s="113"/>
      <c r="Z177" s="113"/>
      <c r="AA177" s="113"/>
      <c r="AB177" s="113"/>
      <c r="AC177" s="113"/>
    </row>
    <row r="178" spans="1:29" ht="15.75" customHeight="1">
      <c r="A178" s="93" t="s">
        <v>246</v>
      </c>
      <c r="B178" s="95" t="s">
        <v>912</v>
      </c>
      <c r="C178" s="108"/>
      <c r="D178" s="95"/>
      <c r="E178" s="95" t="s">
        <v>905</v>
      </c>
      <c r="F178" s="108"/>
      <c r="G178" s="95"/>
      <c r="H178" s="95" t="s">
        <v>915</v>
      </c>
      <c r="I178" s="108"/>
      <c r="J178" s="95"/>
      <c r="K178" s="98">
        <v>3</v>
      </c>
      <c r="L178" s="113"/>
      <c r="M178" s="113"/>
      <c r="N178" s="113"/>
      <c r="O178" s="113"/>
      <c r="P178" s="113"/>
      <c r="Q178" s="113"/>
      <c r="R178" s="113"/>
      <c r="S178" s="113"/>
      <c r="T178" s="113"/>
      <c r="U178" s="113"/>
      <c r="V178" s="113"/>
      <c r="W178" s="113"/>
      <c r="X178" s="113"/>
      <c r="Y178" s="113"/>
      <c r="Z178" s="113"/>
      <c r="AA178" s="113"/>
      <c r="AB178" s="113"/>
      <c r="AC178" s="113"/>
    </row>
    <row r="179" spans="1:29" ht="15.75" customHeight="1">
      <c r="A179" s="93" t="s">
        <v>247</v>
      </c>
      <c r="B179" s="95" t="s">
        <v>912</v>
      </c>
      <c r="C179" s="108"/>
      <c r="D179" s="95"/>
      <c r="E179" s="95" t="s">
        <v>916</v>
      </c>
      <c r="F179" s="108"/>
      <c r="G179" s="95"/>
      <c r="H179" s="95" t="s">
        <v>905</v>
      </c>
      <c r="I179" s="108"/>
      <c r="J179" s="95"/>
      <c r="K179" s="98">
        <v>3</v>
      </c>
      <c r="L179" s="113"/>
      <c r="M179" s="113"/>
      <c r="N179" s="113"/>
      <c r="O179" s="113"/>
      <c r="P179" s="113"/>
      <c r="Q179" s="113"/>
      <c r="R179" s="113"/>
      <c r="S179" s="113"/>
      <c r="T179" s="113"/>
      <c r="U179" s="113"/>
      <c r="V179" s="113"/>
      <c r="W179" s="113"/>
      <c r="X179" s="113"/>
      <c r="Y179" s="113"/>
      <c r="Z179" s="113"/>
      <c r="AA179" s="113"/>
      <c r="AB179" s="113"/>
      <c r="AC179" s="113"/>
    </row>
    <row r="180" spans="1:29" ht="15.75" customHeight="1">
      <c r="A180" s="93" t="s">
        <v>248</v>
      </c>
      <c r="B180" s="95" t="s">
        <v>912</v>
      </c>
      <c r="C180" s="108"/>
      <c r="D180" s="95"/>
      <c r="E180" s="95" t="s">
        <v>916</v>
      </c>
      <c r="F180" s="108"/>
      <c r="G180" s="95"/>
      <c r="H180" s="95" t="s">
        <v>905</v>
      </c>
      <c r="I180" s="108"/>
      <c r="J180" s="95"/>
      <c r="K180" s="98">
        <v>3</v>
      </c>
      <c r="L180" s="113"/>
      <c r="M180" s="113"/>
      <c r="N180" s="113"/>
      <c r="O180" s="113"/>
      <c r="P180" s="113"/>
      <c r="Q180" s="113"/>
      <c r="R180" s="113"/>
      <c r="S180" s="113"/>
      <c r="T180" s="113"/>
      <c r="U180" s="113"/>
      <c r="V180" s="113"/>
      <c r="W180" s="113"/>
      <c r="X180" s="113"/>
      <c r="Y180" s="113"/>
      <c r="Z180" s="113"/>
      <c r="AA180" s="113"/>
      <c r="AB180" s="113"/>
      <c r="AC180" s="113"/>
    </row>
    <row r="181" spans="1:29" ht="15.75" customHeight="1">
      <c r="A181" s="93" t="s">
        <v>249</v>
      </c>
      <c r="B181" s="95" t="s">
        <v>912</v>
      </c>
      <c r="C181" s="108"/>
      <c r="D181" s="95"/>
      <c r="E181" s="95" t="s">
        <v>905</v>
      </c>
      <c r="F181" s="108"/>
      <c r="G181" s="95"/>
      <c r="H181" s="95" t="s">
        <v>915</v>
      </c>
      <c r="I181" s="108"/>
      <c r="J181" s="95"/>
      <c r="K181" s="98">
        <v>3</v>
      </c>
      <c r="L181" s="113"/>
      <c r="M181" s="113"/>
      <c r="N181" s="113"/>
      <c r="O181" s="113"/>
      <c r="P181" s="113"/>
      <c r="Q181" s="113"/>
      <c r="R181" s="113"/>
      <c r="S181" s="113"/>
      <c r="T181" s="113"/>
      <c r="U181" s="113"/>
      <c r="V181" s="113"/>
      <c r="W181" s="113"/>
      <c r="X181" s="113"/>
      <c r="Y181" s="113"/>
      <c r="Z181" s="113"/>
      <c r="AA181" s="113"/>
      <c r="AB181" s="113"/>
      <c r="AC181" s="113"/>
    </row>
    <row r="182" spans="1:29" ht="15.75" customHeight="1">
      <c r="A182" s="93" t="s">
        <v>250</v>
      </c>
      <c r="B182" s="95" t="s">
        <v>912</v>
      </c>
      <c r="C182" s="108"/>
      <c r="D182" s="95"/>
      <c r="E182" s="95" t="s">
        <v>916</v>
      </c>
      <c r="F182" s="108"/>
      <c r="G182" s="95"/>
      <c r="H182" s="95" t="s">
        <v>905</v>
      </c>
      <c r="I182" s="108"/>
      <c r="J182" s="95"/>
      <c r="K182" s="98">
        <v>3</v>
      </c>
      <c r="L182" s="113"/>
      <c r="M182" s="113"/>
      <c r="N182" s="113"/>
      <c r="O182" s="113"/>
      <c r="P182" s="113"/>
      <c r="Q182" s="113"/>
      <c r="R182" s="113"/>
      <c r="S182" s="113"/>
      <c r="T182" s="113"/>
      <c r="U182" s="113"/>
      <c r="V182" s="113"/>
      <c r="W182" s="113"/>
      <c r="X182" s="113"/>
      <c r="Y182" s="113"/>
      <c r="Z182" s="113"/>
      <c r="AA182" s="113"/>
      <c r="AB182" s="113"/>
      <c r="AC182" s="113"/>
    </row>
    <row r="183" spans="1:29" ht="15.75" customHeight="1">
      <c r="A183" s="93" t="s">
        <v>251</v>
      </c>
      <c r="B183" s="95" t="s">
        <v>912</v>
      </c>
      <c r="C183" s="108"/>
      <c r="D183" s="95"/>
      <c r="E183" s="95" t="s">
        <v>905</v>
      </c>
      <c r="F183" s="108"/>
      <c r="G183" s="95"/>
      <c r="H183" s="95" t="s">
        <v>915</v>
      </c>
      <c r="I183" s="108"/>
      <c r="J183" s="95"/>
      <c r="K183" s="98">
        <v>3</v>
      </c>
      <c r="L183" s="113"/>
      <c r="M183" s="113"/>
      <c r="N183" s="113"/>
      <c r="O183" s="113"/>
      <c r="P183" s="113"/>
      <c r="Q183" s="113"/>
      <c r="R183" s="113"/>
      <c r="S183" s="113"/>
      <c r="T183" s="113"/>
      <c r="U183" s="113"/>
      <c r="V183" s="113"/>
      <c r="W183" s="113"/>
      <c r="X183" s="113"/>
      <c r="Y183" s="113"/>
      <c r="Z183" s="113"/>
      <c r="AA183" s="113"/>
      <c r="AB183" s="113"/>
      <c r="AC183" s="113"/>
    </row>
    <row r="184" spans="1:29" ht="15.75" customHeight="1">
      <c r="A184" s="93" t="s">
        <v>252</v>
      </c>
      <c r="B184" s="95" t="s">
        <v>912</v>
      </c>
      <c r="C184" s="108"/>
      <c r="D184" s="95"/>
      <c r="E184" s="95" t="s">
        <v>905</v>
      </c>
      <c r="F184" s="108"/>
      <c r="G184" s="95"/>
      <c r="H184" s="95" t="s">
        <v>915</v>
      </c>
      <c r="I184" s="108" t="s">
        <v>951</v>
      </c>
      <c r="J184" s="108"/>
      <c r="K184" s="98">
        <v>2</v>
      </c>
      <c r="L184" s="113"/>
      <c r="M184" s="113"/>
      <c r="N184" s="113"/>
      <c r="O184" s="113"/>
      <c r="P184" s="113"/>
      <c r="Q184" s="113"/>
      <c r="R184" s="113"/>
      <c r="S184" s="113"/>
      <c r="T184" s="113"/>
      <c r="U184" s="113"/>
      <c r="V184" s="113"/>
      <c r="W184" s="113"/>
      <c r="X184" s="113"/>
      <c r="Y184" s="113"/>
      <c r="Z184" s="113"/>
      <c r="AA184" s="113"/>
      <c r="AB184" s="113"/>
      <c r="AC184" s="113"/>
    </row>
    <row r="185" spans="1:29" ht="15.75" customHeight="1">
      <c r="A185" s="93" t="s">
        <v>253</v>
      </c>
      <c r="B185" s="95" t="s">
        <v>912</v>
      </c>
      <c r="C185" s="108"/>
      <c r="D185" s="95"/>
      <c r="E185" s="95" t="s">
        <v>905</v>
      </c>
      <c r="F185" s="108"/>
      <c r="G185" s="95"/>
      <c r="H185" s="95" t="s">
        <v>915</v>
      </c>
      <c r="I185" s="108"/>
      <c r="J185" s="95"/>
      <c r="K185" s="98">
        <v>3</v>
      </c>
      <c r="L185" s="113"/>
      <c r="M185" s="113"/>
      <c r="N185" s="113"/>
      <c r="O185" s="113"/>
      <c r="P185" s="113"/>
      <c r="Q185" s="113"/>
      <c r="R185" s="113"/>
      <c r="S185" s="113"/>
      <c r="T185" s="113"/>
      <c r="U185" s="113"/>
      <c r="V185" s="113"/>
      <c r="W185" s="113"/>
      <c r="X185" s="113"/>
      <c r="Y185" s="113"/>
      <c r="Z185" s="113"/>
      <c r="AA185" s="113"/>
      <c r="AB185" s="113"/>
      <c r="AC185" s="113"/>
    </row>
    <row r="186" spans="1:29" ht="15.75" customHeight="1">
      <c r="A186" s="93" t="s">
        <v>254</v>
      </c>
      <c r="B186" s="95" t="s">
        <v>912</v>
      </c>
      <c r="C186" s="108"/>
      <c r="D186" s="95"/>
      <c r="E186" s="95" t="s">
        <v>905</v>
      </c>
      <c r="F186" s="108"/>
      <c r="G186" s="95"/>
      <c r="H186" s="95" t="s">
        <v>915</v>
      </c>
      <c r="I186" s="108"/>
      <c r="J186" s="95"/>
      <c r="K186" s="98">
        <v>3</v>
      </c>
      <c r="L186" s="113"/>
      <c r="M186" s="113"/>
      <c r="N186" s="113"/>
      <c r="O186" s="113"/>
      <c r="P186" s="113"/>
      <c r="Q186" s="113"/>
      <c r="R186" s="113"/>
      <c r="S186" s="113"/>
      <c r="T186" s="113"/>
      <c r="U186" s="113"/>
      <c r="V186" s="113"/>
      <c r="W186" s="113"/>
      <c r="X186" s="113"/>
      <c r="Y186" s="113"/>
      <c r="Z186" s="113"/>
      <c r="AA186" s="113"/>
      <c r="AB186" s="113"/>
      <c r="AC186" s="113"/>
    </row>
    <row r="187" spans="1:29" ht="15.75" customHeight="1">
      <c r="A187" s="93" t="s">
        <v>255</v>
      </c>
      <c r="B187" s="95" t="s">
        <v>919</v>
      </c>
      <c r="C187" s="108"/>
      <c r="D187" s="95"/>
      <c r="E187" s="95" t="s">
        <v>910</v>
      </c>
      <c r="F187" s="108"/>
      <c r="G187" s="95"/>
      <c r="H187" s="95" t="s">
        <v>916</v>
      </c>
      <c r="I187" s="108"/>
      <c r="J187" s="95"/>
      <c r="K187" s="98">
        <v>3</v>
      </c>
      <c r="L187" s="113"/>
      <c r="M187" s="113"/>
      <c r="N187" s="113"/>
      <c r="O187" s="113"/>
      <c r="P187" s="113"/>
      <c r="Q187" s="113"/>
      <c r="R187" s="113"/>
      <c r="S187" s="113"/>
      <c r="T187" s="113"/>
      <c r="U187" s="113"/>
      <c r="V187" s="113"/>
      <c r="W187" s="113"/>
      <c r="X187" s="113"/>
      <c r="Y187" s="113"/>
      <c r="Z187" s="113"/>
      <c r="AA187" s="113"/>
      <c r="AB187" s="113"/>
      <c r="AC187" s="113"/>
    </row>
    <row r="188" spans="1:29" ht="15.75" customHeight="1">
      <c r="A188" s="93" t="s">
        <v>256</v>
      </c>
      <c r="B188" s="95" t="s">
        <v>919</v>
      </c>
      <c r="C188" s="108"/>
      <c r="D188" s="95"/>
      <c r="E188" s="95" t="s">
        <v>913</v>
      </c>
      <c r="F188" s="108"/>
      <c r="G188" s="95"/>
      <c r="H188" s="95" t="s">
        <v>910</v>
      </c>
      <c r="I188" s="108"/>
      <c r="J188" s="95"/>
      <c r="K188" s="98">
        <v>3</v>
      </c>
      <c r="L188" s="113"/>
      <c r="M188" s="113"/>
      <c r="N188" s="113"/>
      <c r="O188" s="113"/>
      <c r="P188" s="113"/>
      <c r="Q188" s="113"/>
      <c r="R188" s="113"/>
      <c r="S188" s="113"/>
      <c r="T188" s="113"/>
      <c r="U188" s="113"/>
      <c r="V188" s="113"/>
      <c r="W188" s="113"/>
      <c r="X188" s="113"/>
      <c r="Y188" s="113"/>
      <c r="Z188" s="113"/>
      <c r="AA188" s="113"/>
      <c r="AB188" s="113"/>
      <c r="AC188" s="113"/>
    </row>
    <row r="189" spans="1:29" ht="15.75" customHeight="1">
      <c r="A189" s="93" t="s">
        <v>257</v>
      </c>
      <c r="B189" s="95" t="s">
        <v>919</v>
      </c>
      <c r="C189" s="108"/>
      <c r="D189" s="95"/>
      <c r="E189" s="95" t="s">
        <v>910</v>
      </c>
      <c r="F189" s="108"/>
      <c r="G189" s="95"/>
      <c r="H189" s="95" t="s">
        <v>914</v>
      </c>
      <c r="I189" s="108"/>
      <c r="J189" s="95"/>
      <c r="K189" s="98">
        <v>3</v>
      </c>
      <c r="L189" s="113"/>
      <c r="M189" s="113"/>
      <c r="N189" s="113"/>
      <c r="O189" s="113"/>
      <c r="P189" s="113"/>
      <c r="Q189" s="113"/>
      <c r="R189" s="113"/>
      <c r="S189" s="113"/>
      <c r="T189" s="113"/>
      <c r="U189" s="113"/>
      <c r="V189" s="113"/>
      <c r="W189" s="113"/>
      <c r="X189" s="113"/>
      <c r="Y189" s="113"/>
      <c r="Z189" s="113"/>
      <c r="AA189" s="113"/>
      <c r="AB189" s="113"/>
      <c r="AC189" s="113"/>
    </row>
    <row r="190" spans="1:29" ht="15.75" customHeight="1">
      <c r="A190" s="93" t="s">
        <v>258</v>
      </c>
      <c r="B190" s="95" t="s">
        <v>919</v>
      </c>
      <c r="C190" s="108"/>
      <c r="D190" s="95"/>
      <c r="E190" s="95" t="s">
        <v>910</v>
      </c>
      <c r="F190" s="108"/>
      <c r="G190" s="95"/>
      <c r="H190" s="95" t="s">
        <v>914</v>
      </c>
      <c r="I190" s="108"/>
      <c r="J190" s="95"/>
      <c r="K190" s="98">
        <v>3</v>
      </c>
      <c r="L190" s="113"/>
      <c r="M190" s="113"/>
      <c r="N190" s="113"/>
      <c r="O190" s="113"/>
      <c r="P190" s="113"/>
      <c r="Q190" s="113"/>
      <c r="R190" s="113"/>
      <c r="S190" s="113"/>
      <c r="T190" s="113"/>
      <c r="U190" s="113"/>
      <c r="V190" s="113"/>
      <c r="W190" s="113"/>
      <c r="X190" s="113"/>
      <c r="Y190" s="113"/>
      <c r="Z190" s="113"/>
      <c r="AA190" s="113"/>
      <c r="AB190" s="113"/>
      <c r="AC190" s="113"/>
    </row>
    <row r="191" spans="1:29" ht="15.75" customHeight="1">
      <c r="A191" s="93" t="s">
        <v>259</v>
      </c>
      <c r="B191" s="95" t="s">
        <v>926</v>
      </c>
      <c r="C191" s="108"/>
      <c r="D191" s="95"/>
      <c r="E191" s="95" t="s">
        <v>916</v>
      </c>
      <c r="F191" s="108"/>
      <c r="G191" s="95"/>
      <c r="H191" s="95" t="s">
        <v>914</v>
      </c>
      <c r="I191" s="108"/>
      <c r="J191" s="95"/>
      <c r="K191" s="98">
        <v>3</v>
      </c>
      <c r="L191" s="113"/>
      <c r="M191" s="113"/>
      <c r="N191" s="113"/>
      <c r="O191" s="113"/>
      <c r="P191" s="113"/>
      <c r="Q191" s="113"/>
      <c r="R191" s="113"/>
      <c r="S191" s="113"/>
      <c r="T191" s="113"/>
      <c r="U191" s="113"/>
      <c r="V191" s="113"/>
      <c r="W191" s="113"/>
      <c r="X191" s="113"/>
      <c r="Y191" s="113"/>
      <c r="Z191" s="113"/>
      <c r="AA191" s="113"/>
      <c r="AB191" s="113"/>
      <c r="AC191" s="113"/>
    </row>
    <row r="192" spans="1:29" ht="15.75" customHeight="1">
      <c r="A192" s="93" t="s">
        <v>260</v>
      </c>
      <c r="B192" s="95" t="s">
        <v>919</v>
      </c>
      <c r="C192" s="108"/>
      <c r="D192" s="95"/>
      <c r="E192" s="95" t="s">
        <v>914</v>
      </c>
      <c r="F192" s="108"/>
      <c r="G192" s="95"/>
      <c r="H192" s="95" t="s">
        <v>915</v>
      </c>
      <c r="I192" s="108"/>
      <c r="J192" s="95"/>
      <c r="K192" s="98">
        <v>3</v>
      </c>
      <c r="L192" s="113"/>
      <c r="M192" s="113"/>
      <c r="N192" s="113"/>
      <c r="O192" s="113"/>
      <c r="P192" s="113"/>
      <c r="Q192" s="113"/>
      <c r="R192" s="113"/>
      <c r="S192" s="113"/>
      <c r="T192" s="113"/>
      <c r="U192" s="113"/>
      <c r="V192" s="113"/>
      <c r="W192" s="113"/>
      <c r="X192" s="113"/>
      <c r="Y192" s="113"/>
      <c r="Z192" s="113"/>
      <c r="AA192" s="113"/>
      <c r="AB192" s="113"/>
      <c r="AC192" s="113"/>
    </row>
    <row r="193" spans="1:29" ht="15.75" customHeight="1">
      <c r="A193" s="93" t="s">
        <v>261</v>
      </c>
      <c r="B193" s="95" t="s">
        <v>919</v>
      </c>
      <c r="C193" s="108"/>
      <c r="D193" s="95"/>
      <c r="E193" s="95" t="s">
        <v>926</v>
      </c>
      <c r="F193" s="108"/>
      <c r="G193" s="95"/>
      <c r="H193" s="95" t="s">
        <v>914</v>
      </c>
      <c r="I193" s="108"/>
      <c r="J193" s="95"/>
      <c r="K193" s="98">
        <v>3</v>
      </c>
      <c r="L193" s="113"/>
      <c r="M193" s="113"/>
      <c r="N193" s="113"/>
      <c r="O193" s="113"/>
      <c r="P193" s="113"/>
      <c r="Q193" s="113"/>
      <c r="R193" s="113"/>
      <c r="S193" s="113"/>
      <c r="T193" s="113"/>
      <c r="U193" s="113"/>
      <c r="V193" s="113"/>
      <c r="W193" s="113"/>
      <c r="X193" s="113"/>
      <c r="Y193" s="113"/>
      <c r="Z193" s="113"/>
      <c r="AA193" s="113"/>
      <c r="AB193" s="113"/>
      <c r="AC193" s="113"/>
    </row>
    <row r="194" spans="1:29" ht="15.75" customHeight="1">
      <c r="A194" s="93" t="s">
        <v>262</v>
      </c>
      <c r="B194" s="95" t="s">
        <v>919</v>
      </c>
      <c r="C194" s="108"/>
      <c r="D194" s="95"/>
      <c r="E194" s="95" t="s">
        <v>926</v>
      </c>
      <c r="F194" s="108"/>
      <c r="G194" s="95"/>
      <c r="H194" s="95" t="s">
        <v>913</v>
      </c>
      <c r="I194" s="108"/>
      <c r="J194" s="95"/>
      <c r="K194" s="98">
        <v>3</v>
      </c>
      <c r="L194" s="113"/>
      <c r="M194" s="113"/>
      <c r="N194" s="113"/>
      <c r="O194" s="113"/>
      <c r="P194" s="113"/>
      <c r="Q194" s="113"/>
      <c r="R194" s="113"/>
      <c r="S194" s="113"/>
      <c r="T194" s="113"/>
      <c r="U194" s="113"/>
      <c r="V194" s="113"/>
      <c r="W194" s="113"/>
      <c r="X194" s="113"/>
      <c r="Y194" s="113"/>
      <c r="Z194" s="113"/>
      <c r="AA194" s="113"/>
      <c r="AB194" s="113"/>
      <c r="AC194" s="113"/>
    </row>
    <row r="195" spans="1:29" ht="15.75" customHeight="1">
      <c r="A195" s="93" t="s">
        <v>263</v>
      </c>
      <c r="B195" s="95" t="s">
        <v>919</v>
      </c>
      <c r="C195" s="108"/>
      <c r="D195" s="95"/>
      <c r="E195" s="95" t="s">
        <v>926</v>
      </c>
      <c r="F195" s="108"/>
      <c r="G195" s="95"/>
      <c r="H195" s="95" t="s">
        <v>913</v>
      </c>
      <c r="I195" s="108"/>
      <c r="J195" s="95"/>
      <c r="K195" s="98">
        <v>3</v>
      </c>
      <c r="L195" s="113"/>
      <c r="M195" s="113"/>
      <c r="N195" s="113"/>
      <c r="O195" s="113"/>
      <c r="P195" s="113"/>
      <c r="Q195" s="113"/>
      <c r="R195" s="113"/>
      <c r="S195" s="113"/>
      <c r="T195" s="113"/>
      <c r="U195" s="113"/>
      <c r="V195" s="113"/>
      <c r="W195" s="113"/>
      <c r="X195" s="113"/>
      <c r="Y195" s="113"/>
      <c r="Z195" s="113"/>
      <c r="AA195" s="113"/>
      <c r="AB195" s="113"/>
      <c r="AC195" s="113"/>
    </row>
    <row r="196" spans="1:29" ht="15.75" customHeight="1">
      <c r="A196" s="93" t="s">
        <v>264</v>
      </c>
      <c r="B196" s="95" t="s">
        <v>919</v>
      </c>
      <c r="C196" s="108"/>
      <c r="D196" s="95"/>
      <c r="E196" s="95" t="s">
        <v>926</v>
      </c>
      <c r="F196" s="108"/>
      <c r="G196" s="95"/>
      <c r="H196" s="95" t="s">
        <v>914</v>
      </c>
      <c r="I196" s="108"/>
      <c r="J196" s="95"/>
      <c r="K196" s="98">
        <v>3</v>
      </c>
      <c r="L196" s="113"/>
      <c r="M196" s="113"/>
      <c r="N196" s="113"/>
      <c r="O196" s="113"/>
      <c r="P196" s="113"/>
      <c r="Q196" s="113"/>
      <c r="R196" s="113"/>
      <c r="S196" s="113"/>
      <c r="T196" s="113"/>
      <c r="U196" s="113"/>
      <c r="V196" s="113"/>
      <c r="W196" s="113"/>
      <c r="X196" s="113"/>
      <c r="Y196" s="113"/>
      <c r="Z196" s="113"/>
      <c r="AA196" s="113"/>
      <c r="AB196" s="113"/>
      <c r="AC196" s="113"/>
    </row>
    <row r="197" spans="1:29" ht="15.75" customHeight="1">
      <c r="A197" s="93" t="s">
        <v>270</v>
      </c>
      <c r="B197" s="95" t="s">
        <v>913</v>
      </c>
      <c r="C197" s="108"/>
      <c r="D197" s="95"/>
      <c r="E197" s="95" t="s">
        <v>916</v>
      </c>
      <c r="F197" s="108" t="s">
        <v>952</v>
      </c>
      <c r="G197" s="108"/>
      <c r="H197" s="95"/>
      <c r="I197" s="108"/>
      <c r="J197" s="95"/>
      <c r="K197" s="98">
        <v>1</v>
      </c>
      <c r="L197" s="113"/>
      <c r="M197" s="113"/>
      <c r="N197" s="113"/>
      <c r="O197" s="113"/>
      <c r="P197" s="113"/>
      <c r="Q197" s="113"/>
      <c r="R197" s="113"/>
      <c r="S197" s="113"/>
      <c r="T197" s="113"/>
      <c r="U197" s="113"/>
      <c r="V197" s="113"/>
      <c r="W197" s="113"/>
      <c r="X197" s="113"/>
      <c r="Y197" s="113"/>
      <c r="Z197" s="113"/>
      <c r="AA197" s="113"/>
      <c r="AB197" s="113"/>
      <c r="AC197" s="113"/>
    </row>
    <row r="198" spans="1:29" ht="15.75" customHeight="1">
      <c r="A198" s="93" t="s">
        <v>265</v>
      </c>
      <c r="B198" s="95" t="s">
        <v>913</v>
      </c>
      <c r="C198" s="108" t="s">
        <v>1222</v>
      </c>
      <c r="D198" s="108"/>
      <c r="E198" s="95" t="s">
        <v>921</v>
      </c>
      <c r="F198" s="108"/>
      <c r="G198" s="95"/>
      <c r="H198" s="95" t="s">
        <v>916</v>
      </c>
      <c r="I198" s="108" t="s">
        <v>927</v>
      </c>
      <c r="J198" s="108"/>
      <c r="K198" s="98">
        <v>1</v>
      </c>
      <c r="L198" s="113"/>
      <c r="M198" s="113"/>
      <c r="N198" s="113"/>
      <c r="O198" s="113"/>
      <c r="P198" s="113"/>
      <c r="Q198" s="113"/>
      <c r="R198" s="113"/>
      <c r="S198" s="113"/>
      <c r="T198" s="113"/>
      <c r="U198" s="113"/>
      <c r="V198" s="113"/>
      <c r="W198" s="113"/>
      <c r="X198" s="113"/>
      <c r="Y198" s="113"/>
      <c r="Z198" s="113"/>
      <c r="AA198" s="113"/>
      <c r="AB198" s="113"/>
      <c r="AC198" s="113"/>
    </row>
    <row r="199" spans="1:29" ht="15.75" customHeight="1">
      <c r="A199" s="93" t="s">
        <v>266</v>
      </c>
      <c r="B199" s="95" t="s">
        <v>921</v>
      </c>
      <c r="C199" s="108"/>
      <c r="D199" s="95"/>
      <c r="E199" s="95" t="s">
        <v>916</v>
      </c>
      <c r="F199" s="108" t="s">
        <v>927</v>
      </c>
      <c r="G199" s="108"/>
      <c r="H199" s="95" t="s">
        <v>915</v>
      </c>
      <c r="I199" s="108"/>
      <c r="J199" s="95"/>
      <c r="K199" s="98">
        <v>2</v>
      </c>
      <c r="L199" s="113"/>
      <c r="M199" s="113"/>
      <c r="N199" s="113"/>
      <c r="O199" s="113"/>
      <c r="P199" s="113"/>
      <c r="Q199" s="113"/>
      <c r="R199" s="113"/>
      <c r="S199" s="113"/>
      <c r="T199" s="113"/>
      <c r="U199" s="113"/>
      <c r="V199" s="113"/>
      <c r="W199" s="113"/>
      <c r="X199" s="113"/>
      <c r="Y199" s="113"/>
      <c r="Z199" s="113"/>
      <c r="AA199" s="113"/>
      <c r="AB199" s="113"/>
      <c r="AC199" s="113"/>
    </row>
    <row r="200" spans="1:29" ht="15.75" customHeight="1">
      <c r="A200" s="93" t="s">
        <v>267</v>
      </c>
      <c r="B200" s="95" t="s">
        <v>921</v>
      </c>
      <c r="C200" s="108"/>
      <c r="D200" s="95"/>
      <c r="E200" s="95" t="s">
        <v>916</v>
      </c>
      <c r="F200" s="108" t="s">
        <v>927</v>
      </c>
      <c r="G200" s="108"/>
      <c r="H200" s="95" t="s">
        <v>915</v>
      </c>
      <c r="I200" s="108"/>
      <c r="J200" s="95"/>
      <c r="K200" s="98">
        <v>2</v>
      </c>
      <c r="L200" s="113"/>
      <c r="M200" s="113"/>
      <c r="N200" s="113"/>
      <c r="O200" s="113"/>
      <c r="P200" s="113"/>
      <c r="Q200" s="113"/>
      <c r="R200" s="113"/>
      <c r="S200" s="113"/>
      <c r="T200" s="113"/>
      <c r="U200" s="113"/>
      <c r="V200" s="113"/>
      <c r="W200" s="113"/>
      <c r="X200" s="113"/>
      <c r="Y200" s="113"/>
      <c r="Z200" s="113"/>
      <c r="AA200" s="113"/>
      <c r="AB200" s="113"/>
      <c r="AC200" s="113"/>
    </row>
    <row r="201" spans="1:29" ht="15.75" customHeight="1">
      <c r="A201" s="93" t="s">
        <v>268</v>
      </c>
      <c r="B201" s="95" t="s">
        <v>916</v>
      </c>
      <c r="C201" s="108" t="s">
        <v>927</v>
      </c>
      <c r="D201" s="108"/>
      <c r="E201" s="95" t="s">
        <v>906</v>
      </c>
      <c r="F201" s="108"/>
      <c r="G201" s="95"/>
      <c r="H201" s="95" t="s">
        <v>915</v>
      </c>
      <c r="I201" s="108"/>
      <c r="J201" s="95"/>
      <c r="K201" s="98">
        <v>2</v>
      </c>
      <c r="L201" s="113"/>
      <c r="M201" s="113"/>
      <c r="N201" s="113"/>
      <c r="O201" s="113"/>
      <c r="P201" s="113"/>
      <c r="Q201" s="113"/>
      <c r="R201" s="113"/>
      <c r="S201" s="113"/>
      <c r="T201" s="113"/>
      <c r="U201" s="113"/>
      <c r="V201" s="113"/>
      <c r="W201" s="113"/>
      <c r="X201" s="113"/>
      <c r="Y201" s="113"/>
      <c r="Z201" s="113"/>
      <c r="AA201" s="113"/>
      <c r="AB201" s="113"/>
      <c r="AC201" s="113"/>
    </row>
    <row r="202" spans="1:29" ht="15.75" customHeight="1">
      <c r="A202" s="93" t="s">
        <v>269</v>
      </c>
      <c r="B202" s="95" t="s">
        <v>916</v>
      </c>
      <c r="C202" s="108" t="s">
        <v>927</v>
      </c>
      <c r="D202" s="108"/>
      <c r="E202" s="95" t="s">
        <v>906</v>
      </c>
      <c r="F202" s="108" t="s">
        <v>927</v>
      </c>
      <c r="G202" s="108"/>
      <c r="H202" s="95" t="s">
        <v>915</v>
      </c>
      <c r="I202" s="108"/>
      <c r="J202" s="95"/>
      <c r="K202" s="98">
        <v>1</v>
      </c>
      <c r="L202" s="113"/>
      <c r="M202" s="113"/>
      <c r="N202" s="113"/>
      <c r="O202" s="113"/>
      <c r="P202" s="113"/>
      <c r="Q202" s="113"/>
      <c r="R202" s="113"/>
      <c r="S202" s="113"/>
      <c r="T202" s="113"/>
      <c r="U202" s="113"/>
      <c r="V202" s="113"/>
      <c r="W202" s="113"/>
      <c r="X202" s="113"/>
      <c r="Y202" s="113"/>
      <c r="Z202" s="113"/>
      <c r="AA202" s="113"/>
      <c r="AB202" s="113"/>
      <c r="AC202" s="113"/>
    </row>
    <row r="203" spans="1:29" ht="15.75" customHeight="1">
      <c r="A203" s="93" t="s">
        <v>271</v>
      </c>
      <c r="B203" s="95" t="s">
        <v>913</v>
      </c>
      <c r="C203" s="108"/>
      <c r="D203" s="95"/>
      <c r="E203" s="95" t="s">
        <v>916</v>
      </c>
      <c r="F203" s="108"/>
      <c r="G203" s="95"/>
      <c r="H203" s="95" t="s">
        <v>914</v>
      </c>
      <c r="I203" s="108"/>
      <c r="J203" s="95"/>
      <c r="K203" s="98">
        <v>3</v>
      </c>
      <c r="L203" s="113"/>
      <c r="M203" s="113"/>
      <c r="N203" s="113"/>
      <c r="O203" s="113"/>
      <c r="P203" s="113"/>
      <c r="Q203" s="113"/>
      <c r="R203" s="113"/>
      <c r="S203" s="113"/>
      <c r="T203" s="113"/>
      <c r="U203" s="113"/>
      <c r="V203" s="113"/>
      <c r="W203" s="113"/>
      <c r="X203" s="113"/>
      <c r="Y203" s="113"/>
      <c r="Z203" s="113"/>
      <c r="AA203" s="113"/>
      <c r="AB203" s="113"/>
      <c r="AC203" s="113"/>
    </row>
    <row r="204" spans="1:29" ht="15.75" customHeight="1">
      <c r="A204" s="93" t="s">
        <v>272</v>
      </c>
      <c r="B204" s="95" t="s">
        <v>913</v>
      </c>
      <c r="C204" s="108"/>
      <c r="D204" s="95"/>
      <c r="E204" s="95" t="s">
        <v>916</v>
      </c>
      <c r="F204" s="108"/>
      <c r="G204" s="95"/>
      <c r="H204" s="95" t="s">
        <v>914</v>
      </c>
      <c r="I204" s="108"/>
      <c r="J204" s="95"/>
      <c r="K204" s="98">
        <v>3</v>
      </c>
      <c r="L204" s="113"/>
      <c r="M204" s="113"/>
      <c r="N204" s="113"/>
      <c r="O204" s="113"/>
      <c r="P204" s="113"/>
      <c r="Q204" s="113"/>
      <c r="R204" s="113"/>
      <c r="S204" s="113"/>
      <c r="T204" s="113"/>
      <c r="U204" s="113"/>
      <c r="V204" s="113"/>
      <c r="W204" s="113"/>
      <c r="X204" s="113"/>
      <c r="Y204" s="113"/>
      <c r="Z204" s="113"/>
      <c r="AA204" s="113"/>
      <c r="AB204" s="113"/>
      <c r="AC204" s="113"/>
    </row>
    <row r="205" spans="1:29" ht="15.75" customHeight="1">
      <c r="A205" s="93" t="s">
        <v>273</v>
      </c>
      <c r="B205" s="95" t="s">
        <v>913</v>
      </c>
      <c r="C205" s="108"/>
      <c r="D205" s="95"/>
      <c r="E205" s="95" t="s">
        <v>916</v>
      </c>
      <c r="F205" s="108" t="s">
        <v>956</v>
      </c>
      <c r="G205" s="108"/>
      <c r="H205" s="95"/>
      <c r="I205" s="108"/>
      <c r="J205" s="95"/>
      <c r="K205" s="98">
        <v>1</v>
      </c>
      <c r="L205" s="113"/>
      <c r="M205" s="113"/>
      <c r="N205" s="113"/>
      <c r="O205" s="113"/>
      <c r="P205" s="113"/>
      <c r="Q205" s="113"/>
      <c r="R205" s="113"/>
      <c r="S205" s="113"/>
      <c r="T205" s="113"/>
      <c r="U205" s="113"/>
      <c r="V205" s="113"/>
      <c r="W205" s="113"/>
      <c r="X205" s="113"/>
      <c r="Y205" s="113"/>
      <c r="Z205" s="113"/>
      <c r="AA205" s="113"/>
      <c r="AB205" s="113"/>
      <c r="AC205" s="113"/>
    </row>
    <row r="206" spans="1:29" ht="15.75" customHeight="1">
      <c r="A206" s="93" t="s">
        <v>274</v>
      </c>
      <c r="B206" s="95" t="s">
        <v>926</v>
      </c>
      <c r="C206" s="108"/>
      <c r="D206" s="95"/>
      <c r="E206" s="95" t="s">
        <v>913</v>
      </c>
      <c r="F206" s="108"/>
      <c r="G206" s="95"/>
      <c r="H206" s="95" t="s">
        <v>916</v>
      </c>
      <c r="I206" s="108"/>
      <c r="J206" s="95"/>
      <c r="K206" s="98">
        <v>3</v>
      </c>
      <c r="L206" s="113"/>
      <c r="M206" s="113"/>
      <c r="N206" s="113"/>
      <c r="O206" s="113"/>
      <c r="P206" s="113"/>
      <c r="Q206" s="113"/>
      <c r="R206" s="113"/>
      <c r="S206" s="113"/>
      <c r="T206" s="113"/>
      <c r="U206" s="113"/>
      <c r="V206" s="113"/>
      <c r="W206" s="113"/>
      <c r="X206" s="113"/>
      <c r="Y206" s="113"/>
      <c r="Z206" s="113"/>
      <c r="AA206" s="113"/>
      <c r="AB206" s="113"/>
      <c r="AC206" s="113"/>
    </row>
    <row r="207" spans="1:29" ht="15.75" customHeight="1">
      <c r="A207" s="93" t="s">
        <v>275</v>
      </c>
      <c r="B207" s="95" t="s">
        <v>926</v>
      </c>
      <c r="C207" s="108"/>
      <c r="D207" s="95"/>
      <c r="E207" s="95" t="s">
        <v>913</v>
      </c>
      <c r="F207" s="108"/>
      <c r="G207" s="95"/>
      <c r="H207" s="95" t="s">
        <v>916</v>
      </c>
      <c r="I207" s="108"/>
      <c r="J207" s="95"/>
      <c r="K207" s="98">
        <v>3</v>
      </c>
      <c r="L207" s="113"/>
      <c r="M207" s="113"/>
      <c r="N207" s="113"/>
      <c r="O207" s="113"/>
      <c r="P207" s="113"/>
      <c r="Q207" s="113"/>
      <c r="R207" s="113"/>
      <c r="S207" s="113"/>
      <c r="T207" s="113"/>
      <c r="U207" s="113"/>
      <c r="V207" s="113"/>
      <c r="W207" s="113"/>
      <c r="X207" s="113"/>
      <c r="Y207" s="113"/>
      <c r="Z207" s="113"/>
      <c r="AA207" s="113"/>
      <c r="AB207" s="113"/>
      <c r="AC207" s="113"/>
    </row>
    <row r="208" spans="1:29" ht="15.75" customHeight="1">
      <c r="A208" s="93" t="s">
        <v>276</v>
      </c>
      <c r="B208" s="95" t="s">
        <v>926</v>
      </c>
      <c r="C208" s="108"/>
      <c r="D208" s="95"/>
      <c r="E208" s="95" t="s">
        <v>913</v>
      </c>
      <c r="F208" s="108" t="s">
        <v>957</v>
      </c>
      <c r="G208" s="108"/>
      <c r="H208" s="95" t="s">
        <v>916</v>
      </c>
      <c r="I208" s="108"/>
      <c r="J208" s="95"/>
      <c r="K208" s="98">
        <v>2</v>
      </c>
      <c r="L208" s="113"/>
      <c r="M208" s="113"/>
      <c r="N208" s="113"/>
      <c r="O208" s="113"/>
      <c r="P208" s="113"/>
      <c r="Q208" s="113"/>
      <c r="R208" s="113"/>
      <c r="S208" s="113"/>
      <c r="T208" s="113"/>
      <c r="U208" s="113"/>
      <c r="V208" s="113"/>
      <c r="W208" s="113"/>
      <c r="X208" s="113"/>
      <c r="Y208" s="113"/>
      <c r="Z208" s="113"/>
      <c r="AA208" s="113"/>
      <c r="AB208" s="113"/>
      <c r="AC208" s="113"/>
    </row>
    <row r="209" spans="1:29" ht="15.75" customHeight="1">
      <c r="A209" s="93" t="s">
        <v>277</v>
      </c>
      <c r="B209" s="95" t="s">
        <v>926</v>
      </c>
      <c r="C209" s="108"/>
      <c r="D209" s="95"/>
      <c r="E209" s="95" t="s">
        <v>917</v>
      </c>
      <c r="F209" s="108"/>
      <c r="G209" s="95"/>
      <c r="H209" s="95" t="s">
        <v>916</v>
      </c>
      <c r="I209" s="108"/>
      <c r="J209" s="95"/>
      <c r="K209" s="98">
        <v>3</v>
      </c>
      <c r="L209" s="113"/>
      <c r="M209" s="113"/>
      <c r="N209" s="113"/>
      <c r="O209" s="113"/>
      <c r="P209" s="113"/>
      <c r="Q209" s="113"/>
      <c r="R209" s="113"/>
      <c r="S209" s="113"/>
      <c r="T209" s="113"/>
      <c r="U209" s="113"/>
      <c r="V209" s="113"/>
      <c r="W209" s="113"/>
      <c r="X209" s="113"/>
      <c r="Y209" s="113"/>
      <c r="Z209" s="113"/>
      <c r="AA209" s="113"/>
      <c r="AB209" s="113"/>
      <c r="AC209" s="113"/>
    </row>
    <row r="210" spans="1:29" ht="15.75" customHeight="1">
      <c r="A210" s="93" t="s">
        <v>278</v>
      </c>
      <c r="B210" s="95" t="s">
        <v>926</v>
      </c>
      <c r="C210" s="108"/>
      <c r="D210" s="95"/>
      <c r="E210" s="95" t="s">
        <v>917</v>
      </c>
      <c r="F210" s="108"/>
      <c r="G210" s="95"/>
      <c r="H210" s="95" t="s">
        <v>916</v>
      </c>
      <c r="I210" s="108"/>
      <c r="J210" s="95"/>
      <c r="K210" s="98">
        <v>3</v>
      </c>
      <c r="L210" s="113"/>
      <c r="M210" s="113"/>
      <c r="N210" s="113"/>
      <c r="O210" s="113"/>
      <c r="P210" s="113"/>
      <c r="Q210" s="113"/>
      <c r="R210" s="113"/>
      <c r="S210" s="113"/>
      <c r="T210" s="113"/>
      <c r="U210" s="113"/>
      <c r="V210" s="113"/>
      <c r="W210" s="113"/>
      <c r="X210" s="113"/>
      <c r="Y210" s="113"/>
      <c r="Z210" s="113"/>
      <c r="AA210" s="113"/>
      <c r="AB210" s="113"/>
      <c r="AC210" s="113"/>
    </row>
    <row r="211" spans="1:29" ht="15.75" customHeight="1">
      <c r="A211" s="110" t="s">
        <v>279</v>
      </c>
      <c r="B211" s="96" t="s">
        <v>913</v>
      </c>
      <c r="C211" s="111"/>
      <c r="D211" s="96"/>
      <c r="E211" s="95" t="s">
        <v>917</v>
      </c>
      <c r="F211" s="108" t="s">
        <v>923</v>
      </c>
      <c r="G211" s="111"/>
      <c r="H211" s="96" t="s">
        <v>916</v>
      </c>
      <c r="I211" s="111"/>
      <c r="J211" s="96"/>
      <c r="K211" s="97">
        <v>2</v>
      </c>
      <c r="L211" s="112"/>
      <c r="M211" s="112"/>
      <c r="N211" s="112"/>
      <c r="O211" s="112"/>
      <c r="P211" s="112"/>
      <c r="Q211" s="112"/>
      <c r="R211" s="112"/>
      <c r="S211" s="112"/>
      <c r="T211" s="112"/>
      <c r="U211" s="112"/>
      <c r="V211" s="112"/>
      <c r="W211" s="112"/>
      <c r="X211" s="112"/>
      <c r="Y211" s="112"/>
      <c r="Z211" s="112"/>
      <c r="AA211" s="112"/>
      <c r="AB211" s="112"/>
      <c r="AC211" s="112"/>
    </row>
    <row r="212" spans="1:29" ht="15.75" customHeight="1">
      <c r="A212" s="107" t="s">
        <v>281</v>
      </c>
      <c r="B212" s="94" t="s">
        <v>913</v>
      </c>
      <c r="C212" s="61" t="s">
        <v>927</v>
      </c>
      <c r="D212" s="61"/>
      <c r="E212" s="95" t="s">
        <v>916</v>
      </c>
      <c r="F212" s="108" t="s">
        <v>958</v>
      </c>
      <c r="G212" s="61"/>
      <c r="H212" s="94" t="s">
        <v>907</v>
      </c>
      <c r="I212" s="61"/>
      <c r="J212" s="94"/>
      <c r="K212" s="59">
        <v>1</v>
      </c>
      <c r="L212" s="109"/>
      <c r="M212" s="109"/>
      <c r="N212" s="109"/>
      <c r="O212" s="109"/>
      <c r="P212" s="109"/>
      <c r="Q212" s="109"/>
      <c r="R212" s="109"/>
      <c r="S212" s="109"/>
      <c r="T212" s="109"/>
      <c r="U212" s="109"/>
      <c r="V212" s="109"/>
      <c r="W212" s="109"/>
      <c r="X212" s="109"/>
      <c r="Y212" s="109"/>
      <c r="Z212" s="109"/>
      <c r="AA212" s="109"/>
      <c r="AB212" s="109"/>
      <c r="AC212" s="109"/>
    </row>
    <row r="213" spans="1:29" ht="15.75" customHeight="1">
      <c r="A213" s="93" t="s">
        <v>280</v>
      </c>
      <c r="B213" s="95" t="s">
        <v>916</v>
      </c>
      <c r="C213" s="108" t="s">
        <v>923</v>
      </c>
      <c r="D213" s="108"/>
      <c r="E213" s="95" t="s">
        <v>907</v>
      </c>
      <c r="F213" s="108"/>
      <c r="G213" s="95"/>
      <c r="H213" s="95"/>
      <c r="I213" s="108"/>
      <c r="J213" s="95"/>
      <c r="K213" s="98">
        <v>1</v>
      </c>
      <c r="L213" s="113"/>
      <c r="M213" s="113"/>
      <c r="N213" s="113"/>
      <c r="O213" s="113"/>
      <c r="P213" s="113"/>
      <c r="Q213" s="113"/>
      <c r="R213" s="113"/>
      <c r="S213" s="113"/>
      <c r="T213" s="113"/>
      <c r="U213" s="113"/>
      <c r="V213" s="113"/>
      <c r="W213" s="113"/>
      <c r="X213" s="113"/>
      <c r="Y213" s="113"/>
      <c r="Z213" s="113"/>
      <c r="AA213" s="113"/>
      <c r="AB213" s="113"/>
      <c r="AC213" s="113"/>
    </row>
    <row r="214" spans="1:29" ht="15.75" customHeight="1">
      <c r="A214" s="119" t="s">
        <v>1223</v>
      </c>
      <c r="B214" s="120" t="s">
        <v>919</v>
      </c>
      <c r="C214" s="121" t="s">
        <v>927</v>
      </c>
      <c r="D214" s="121"/>
      <c r="E214" s="120" t="s">
        <v>918</v>
      </c>
      <c r="F214" s="121" t="s">
        <v>927</v>
      </c>
      <c r="G214" s="121"/>
      <c r="H214" s="120" t="s">
        <v>916</v>
      </c>
      <c r="I214" s="121" t="s">
        <v>927</v>
      </c>
      <c r="J214" s="121"/>
      <c r="K214" s="122">
        <v>0</v>
      </c>
      <c r="L214" s="123"/>
      <c r="M214" s="123"/>
      <c r="N214" s="123"/>
      <c r="O214" s="123"/>
      <c r="P214" s="123"/>
      <c r="Q214" s="123"/>
      <c r="R214" s="123"/>
      <c r="S214" s="123"/>
      <c r="T214" s="123"/>
      <c r="U214" s="123"/>
      <c r="V214" s="123"/>
      <c r="W214" s="123"/>
      <c r="X214" s="123"/>
      <c r="Y214" s="123"/>
      <c r="Z214" s="123"/>
      <c r="AA214" s="123"/>
      <c r="AB214" s="123"/>
      <c r="AC214" s="123"/>
    </row>
    <row r="215" spans="1:29" ht="15.75" customHeight="1">
      <c r="A215" s="124" t="s">
        <v>1224</v>
      </c>
      <c r="B215" s="95" t="s">
        <v>919</v>
      </c>
      <c r="C215" s="108" t="s">
        <v>927</v>
      </c>
      <c r="D215" s="108"/>
      <c r="E215" s="95" t="s">
        <v>911</v>
      </c>
      <c r="F215" s="108" t="s">
        <v>927</v>
      </c>
      <c r="G215" s="108"/>
      <c r="H215" s="95" t="s">
        <v>914</v>
      </c>
      <c r="I215" s="108" t="s">
        <v>927</v>
      </c>
      <c r="J215" s="108"/>
      <c r="K215" s="98">
        <v>0</v>
      </c>
      <c r="L215" s="113"/>
      <c r="M215" s="113"/>
      <c r="N215" s="113"/>
      <c r="O215" s="113"/>
      <c r="P215" s="113"/>
      <c r="Q215" s="113"/>
      <c r="R215" s="113"/>
      <c r="S215" s="113"/>
      <c r="T215" s="113"/>
      <c r="U215" s="113"/>
      <c r="V215" s="113"/>
      <c r="W215" s="113"/>
      <c r="X215" s="113"/>
      <c r="Y215" s="113"/>
      <c r="Z215" s="113"/>
      <c r="AA215" s="113"/>
      <c r="AB215" s="113"/>
      <c r="AC215" s="113"/>
    </row>
    <row r="216" spans="1:29" ht="15.75" customHeight="1">
      <c r="A216" s="124" t="s">
        <v>1225</v>
      </c>
      <c r="B216" s="95" t="s">
        <v>919</v>
      </c>
      <c r="C216" s="108" t="s">
        <v>927</v>
      </c>
      <c r="D216" s="108"/>
      <c r="E216" s="95" t="s">
        <v>911</v>
      </c>
      <c r="F216" s="108" t="s">
        <v>927</v>
      </c>
      <c r="G216" s="108"/>
      <c r="H216" s="95" t="s">
        <v>914</v>
      </c>
      <c r="I216" s="108" t="s">
        <v>927</v>
      </c>
      <c r="J216" s="108"/>
      <c r="K216" s="98">
        <v>0</v>
      </c>
      <c r="L216" s="113"/>
      <c r="M216" s="113"/>
      <c r="N216" s="113"/>
      <c r="O216" s="113"/>
      <c r="P216" s="113"/>
      <c r="Q216" s="113"/>
      <c r="R216" s="113"/>
      <c r="S216" s="113"/>
      <c r="T216" s="113"/>
      <c r="U216" s="113"/>
      <c r="V216" s="113"/>
      <c r="W216" s="113"/>
      <c r="X216" s="113"/>
      <c r="Y216" s="113"/>
      <c r="Z216" s="113"/>
      <c r="AA216" s="113"/>
      <c r="AB216" s="113"/>
      <c r="AC216" s="113"/>
    </row>
    <row r="217" spans="1:29" ht="15.75" customHeight="1">
      <c r="A217" s="124" t="s">
        <v>1226</v>
      </c>
      <c r="B217" s="95" t="s">
        <v>919</v>
      </c>
      <c r="C217" s="108" t="s">
        <v>927</v>
      </c>
      <c r="D217" s="108"/>
      <c r="E217" s="95" t="s">
        <v>911</v>
      </c>
      <c r="F217" s="108" t="s">
        <v>927</v>
      </c>
      <c r="G217" s="108"/>
      <c r="H217" s="95" t="s">
        <v>914</v>
      </c>
      <c r="I217" s="108" t="s">
        <v>927</v>
      </c>
      <c r="J217" s="108"/>
      <c r="K217" s="98">
        <v>0</v>
      </c>
      <c r="L217" s="113"/>
      <c r="M217" s="113"/>
      <c r="N217" s="113"/>
      <c r="O217" s="113"/>
      <c r="P217" s="113"/>
      <c r="Q217" s="113"/>
      <c r="R217" s="113"/>
      <c r="S217" s="113"/>
      <c r="T217" s="113"/>
      <c r="U217" s="113"/>
      <c r="V217" s="113"/>
      <c r="W217" s="113"/>
      <c r="X217" s="113"/>
      <c r="Y217" s="113"/>
      <c r="Z217" s="113"/>
      <c r="AA217" s="113"/>
      <c r="AB217" s="113"/>
      <c r="AC217" s="113"/>
    </row>
    <row r="218" spans="1:29" ht="15.75" customHeight="1">
      <c r="A218" s="125" t="s">
        <v>1227</v>
      </c>
      <c r="B218" s="126" t="s">
        <v>919</v>
      </c>
      <c r="C218" s="127"/>
      <c r="D218" s="126"/>
      <c r="E218" s="126" t="s">
        <v>911</v>
      </c>
      <c r="F218" s="127"/>
      <c r="G218" s="126"/>
      <c r="H218" s="126" t="s">
        <v>905</v>
      </c>
      <c r="I218" s="127" t="s">
        <v>927</v>
      </c>
      <c r="J218" s="127"/>
      <c r="K218" s="128">
        <v>2</v>
      </c>
      <c r="L218" s="129"/>
      <c r="M218" s="129"/>
      <c r="N218" s="129"/>
      <c r="O218" s="129"/>
      <c r="P218" s="129"/>
      <c r="Q218" s="129"/>
      <c r="R218" s="129"/>
      <c r="S218" s="129"/>
      <c r="T218" s="129"/>
      <c r="U218" s="129"/>
      <c r="V218" s="129"/>
      <c r="W218" s="129"/>
      <c r="X218" s="129"/>
      <c r="Y218" s="129"/>
      <c r="Z218" s="129"/>
      <c r="AA218" s="129"/>
      <c r="AB218" s="129"/>
      <c r="AC218" s="129"/>
    </row>
    <row r="219" spans="1:29" ht="15.75" customHeight="1">
      <c r="A219" s="93" t="s">
        <v>282</v>
      </c>
      <c r="B219" s="95" t="s">
        <v>919</v>
      </c>
      <c r="C219" s="108"/>
      <c r="D219" s="95"/>
      <c r="E219" s="95" t="s">
        <v>910</v>
      </c>
      <c r="F219" s="108"/>
      <c r="G219" s="95"/>
      <c r="H219" s="95" t="s">
        <v>916</v>
      </c>
      <c r="I219" s="108"/>
      <c r="J219" s="95"/>
      <c r="K219" s="98">
        <v>3</v>
      </c>
      <c r="L219" s="113"/>
      <c r="M219" s="113"/>
      <c r="N219" s="113"/>
      <c r="O219" s="113"/>
      <c r="P219" s="113"/>
      <c r="Q219" s="113"/>
      <c r="R219" s="113"/>
      <c r="S219" s="113"/>
      <c r="T219" s="113"/>
      <c r="U219" s="113"/>
      <c r="V219" s="113"/>
      <c r="W219" s="113"/>
      <c r="X219" s="113"/>
      <c r="Y219" s="113"/>
      <c r="Z219" s="113"/>
      <c r="AA219" s="113"/>
      <c r="AB219" s="113"/>
      <c r="AC219" s="113"/>
    </row>
    <row r="220" spans="1:29" ht="15.75" customHeight="1">
      <c r="A220" s="93" t="s">
        <v>283</v>
      </c>
      <c r="B220" s="95" t="s">
        <v>919</v>
      </c>
      <c r="C220" s="108"/>
      <c r="D220" s="95"/>
      <c r="E220" s="95" t="s">
        <v>910</v>
      </c>
      <c r="F220" s="108"/>
      <c r="G220" s="95"/>
      <c r="H220" s="95" t="s">
        <v>916</v>
      </c>
      <c r="I220" s="108"/>
      <c r="J220" s="95"/>
      <c r="K220" s="98">
        <v>3</v>
      </c>
      <c r="L220" s="113"/>
      <c r="M220" s="113"/>
      <c r="N220" s="113"/>
      <c r="O220" s="113"/>
      <c r="P220" s="113"/>
      <c r="Q220" s="113"/>
      <c r="R220" s="113"/>
      <c r="S220" s="113"/>
      <c r="T220" s="113"/>
      <c r="U220" s="113"/>
      <c r="V220" s="113"/>
      <c r="W220" s="113"/>
      <c r="X220" s="113"/>
      <c r="Y220" s="113"/>
      <c r="Z220" s="113"/>
      <c r="AA220" s="113"/>
      <c r="AB220" s="113"/>
      <c r="AC220" s="113"/>
    </row>
    <row r="221" spans="1:29" ht="15.75" customHeight="1">
      <c r="A221" s="93" t="s">
        <v>284</v>
      </c>
      <c r="B221" s="95" t="s">
        <v>919</v>
      </c>
      <c r="C221" s="108"/>
      <c r="D221" s="95"/>
      <c r="E221" s="95" t="s">
        <v>910</v>
      </c>
      <c r="F221" s="108"/>
      <c r="G221" s="95"/>
      <c r="H221" s="95" t="s">
        <v>916</v>
      </c>
      <c r="I221" s="108"/>
      <c r="J221" s="95"/>
      <c r="K221" s="98">
        <v>3</v>
      </c>
      <c r="L221" s="113"/>
      <c r="M221" s="113"/>
      <c r="N221" s="113"/>
      <c r="O221" s="113"/>
      <c r="P221" s="113"/>
      <c r="Q221" s="113"/>
      <c r="R221" s="113"/>
      <c r="S221" s="113"/>
      <c r="T221" s="113"/>
      <c r="U221" s="113"/>
      <c r="V221" s="113"/>
      <c r="W221" s="113"/>
      <c r="X221" s="113"/>
      <c r="Y221" s="113"/>
      <c r="Z221" s="113"/>
      <c r="AA221" s="113"/>
      <c r="AB221" s="113"/>
      <c r="AC221" s="113"/>
    </row>
    <row r="222" spans="1:29" ht="15.75" customHeight="1">
      <c r="A222" s="93" t="s">
        <v>285</v>
      </c>
      <c r="B222" s="95" t="s">
        <v>919</v>
      </c>
      <c r="C222" s="108"/>
      <c r="D222" s="95"/>
      <c r="E222" s="95" t="s">
        <v>916</v>
      </c>
      <c r="F222" s="108"/>
      <c r="G222" s="95"/>
      <c r="H222" s="95" t="s">
        <v>907</v>
      </c>
      <c r="I222" s="108"/>
      <c r="J222" s="95"/>
      <c r="K222" s="98">
        <v>3</v>
      </c>
      <c r="L222" s="113"/>
      <c r="M222" s="113"/>
      <c r="N222" s="113"/>
      <c r="O222" s="113"/>
      <c r="P222" s="113"/>
      <c r="Q222" s="113"/>
      <c r="R222" s="113"/>
      <c r="S222" s="113"/>
      <c r="T222" s="113"/>
      <c r="U222" s="113"/>
      <c r="V222" s="113"/>
      <c r="W222" s="113"/>
      <c r="X222" s="113"/>
      <c r="Y222" s="113"/>
      <c r="Z222" s="113"/>
      <c r="AA222" s="113"/>
      <c r="AB222" s="113"/>
      <c r="AC222" s="113"/>
    </row>
    <row r="223" spans="1:29" ht="15.75" customHeight="1">
      <c r="A223" s="93" t="s">
        <v>291</v>
      </c>
      <c r="B223" s="95" t="s">
        <v>919</v>
      </c>
      <c r="C223" s="108"/>
      <c r="D223" s="95"/>
      <c r="E223" s="95" t="s">
        <v>916</v>
      </c>
      <c r="F223" s="108" t="s">
        <v>923</v>
      </c>
      <c r="G223" s="108"/>
      <c r="H223" s="95"/>
      <c r="I223" s="108"/>
      <c r="J223" s="95"/>
      <c r="K223" s="98">
        <v>1</v>
      </c>
      <c r="L223" s="113"/>
      <c r="M223" s="113"/>
      <c r="N223" s="113"/>
      <c r="O223" s="113"/>
      <c r="P223" s="113"/>
      <c r="Q223" s="113"/>
      <c r="R223" s="113"/>
      <c r="S223" s="113"/>
      <c r="T223" s="113"/>
      <c r="U223" s="113"/>
      <c r="V223" s="113"/>
      <c r="W223" s="113"/>
      <c r="X223" s="113"/>
      <c r="Y223" s="113"/>
      <c r="Z223" s="113"/>
      <c r="AA223" s="113"/>
      <c r="AB223" s="113"/>
      <c r="AC223" s="113"/>
    </row>
    <row r="224" spans="1:29" ht="15.75" customHeight="1">
      <c r="A224" s="93" t="s">
        <v>292</v>
      </c>
      <c r="B224" s="95" t="s">
        <v>919</v>
      </c>
      <c r="C224" s="108"/>
      <c r="D224" s="95"/>
      <c r="E224" s="95" t="s">
        <v>911</v>
      </c>
      <c r="F224" s="108"/>
      <c r="G224" s="95"/>
      <c r="H224" s="95" t="s">
        <v>905</v>
      </c>
      <c r="I224" s="108"/>
      <c r="J224" s="95"/>
      <c r="K224" s="98">
        <v>3</v>
      </c>
      <c r="L224" s="113"/>
      <c r="M224" s="113"/>
      <c r="N224" s="113"/>
      <c r="O224" s="113"/>
      <c r="P224" s="113"/>
      <c r="Q224" s="113"/>
      <c r="R224" s="113"/>
      <c r="S224" s="113"/>
      <c r="T224" s="113"/>
      <c r="U224" s="113"/>
      <c r="V224" s="113"/>
      <c r="W224" s="113"/>
      <c r="X224" s="113"/>
      <c r="Y224" s="113"/>
      <c r="Z224" s="113"/>
      <c r="AA224" s="113"/>
      <c r="AB224" s="113"/>
      <c r="AC224" s="113"/>
    </row>
    <row r="225" spans="1:29" ht="15.75" customHeight="1">
      <c r="A225" s="93" t="s">
        <v>293</v>
      </c>
      <c r="B225" s="95" t="s">
        <v>919</v>
      </c>
      <c r="C225" s="108"/>
      <c r="D225" s="95"/>
      <c r="E225" s="95" t="s">
        <v>917</v>
      </c>
      <c r="F225" s="108"/>
      <c r="G225" s="95"/>
      <c r="H225" s="95" t="s">
        <v>905</v>
      </c>
      <c r="I225" s="108"/>
      <c r="J225" s="95"/>
      <c r="K225" s="98">
        <v>3</v>
      </c>
      <c r="L225" s="113"/>
      <c r="M225" s="113"/>
      <c r="N225" s="113"/>
      <c r="O225" s="113"/>
      <c r="P225" s="113"/>
      <c r="Q225" s="113"/>
      <c r="R225" s="113"/>
      <c r="S225" s="113"/>
      <c r="T225" s="113"/>
      <c r="U225" s="113"/>
      <c r="V225" s="113"/>
      <c r="W225" s="113"/>
      <c r="X225" s="113"/>
      <c r="Y225" s="113"/>
      <c r="Z225" s="113"/>
      <c r="AA225" s="113"/>
      <c r="AB225" s="113"/>
      <c r="AC225" s="113"/>
    </row>
    <row r="226" spans="1:29" ht="15.75" customHeight="1">
      <c r="A226" s="93" t="s">
        <v>289</v>
      </c>
      <c r="B226" s="95" t="s">
        <v>912</v>
      </c>
      <c r="C226" s="108"/>
      <c r="D226" s="95"/>
      <c r="E226" s="95" t="s">
        <v>919</v>
      </c>
      <c r="F226" s="108" t="s">
        <v>927</v>
      </c>
      <c r="G226" s="108"/>
      <c r="H226" s="95" t="s">
        <v>907</v>
      </c>
      <c r="I226" s="108"/>
      <c r="J226" s="95"/>
      <c r="K226" s="98">
        <v>2</v>
      </c>
      <c r="L226" s="113"/>
      <c r="M226" s="113"/>
      <c r="N226" s="113"/>
      <c r="O226" s="113"/>
      <c r="P226" s="113"/>
      <c r="Q226" s="113"/>
      <c r="R226" s="113"/>
      <c r="S226" s="113"/>
      <c r="T226" s="113"/>
      <c r="U226" s="113"/>
      <c r="V226" s="113"/>
      <c r="W226" s="113"/>
      <c r="X226" s="113"/>
      <c r="Y226" s="113"/>
      <c r="Z226" s="113"/>
      <c r="AA226" s="113"/>
      <c r="AB226" s="113"/>
      <c r="AC226" s="113"/>
    </row>
    <row r="227" spans="1:29" ht="15.75" customHeight="1">
      <c r="A227" s="93" t="s">
        <v>290</v>
      </c>
      <c r="B227" s="95" t="s">
        <v>919</v>
      </c>
      <c r="C227" s="108"/>
      <c r="D227" s="95"/>
      <c r="E227" s="95" t="s">
        <v>907</v>
      </c>
      <c r="F227" s="108"/>
      <c r="G227" s="95"/>
      <c r="H227" s="95" t="s">
        <v>915</v>
      </c>
      <c r="I227" s="108"/>
      <c r="J227" s="95"/>
      <c r="K227" s="98">
        <v>3</v>
      </c>
      <c r="L227" s="113"/>
      <c r="M227" s="113"/>
      <c r="N227" s="113"/>
      <c r="O227" s="113"/>
      <c r="P227" s="113"/>
      <c r="Q227" s="113"/>
      <c r="R227" s="113"/>
      <c r="S227" s="113"/>
      <c r="T227" s="113"/>
      <c r="U227" s="113"/>
      <c r="V227" s="113"/>
      <c r="W227" s="113"/>
      <c r="X227" s="113"/>
      <c r="Y227" s="113"/>
      <c r="Z227" s="113"/>
      <c r="AA227" s="113"/>
      <c r="AB227" s="113"/>
      <c r="AC227" s="113"/>
    </row>
    <row r="228" spans="1:29" ht="15.75" customHeight="1">
      <c r="A228" s="93" t="s">
        <v>286</v>
      </c>
      <c r="B228" s="95" t="s">
        <v>919</v>
      </c>
      <c r="C228" s="108"/>
      <c r="D228" s="95"/>
      <c r="E228" s="95" t="s">
        <v>916</v>
      </c>
      <c r="F228" s="108" t="s">
        <v>927</v>
      </c>
      <c r="G228" s="108"/>
      <c r="H228" s="95" t="s">
        <v>915</v>
      </c>
      <c r="I228" s="108"/>
      <c r="J228" s="95"/>
      <c r="K228" s="98">
        <v>2</v>
      </c>
      <c r="L228" s="113"/>
      <c r="M228" s="113"/>
      <c r="N228" s="113"/>
      <c r="O228" s="113"/>
      <c r="P228" s="113"/>
      <c r="Q228" s="113"/>
      <c r="R228" s="113"/>
      <c r="S228" s="113"/>
      <c r="T228" s="113"/>
      <c r="U228" s="113"/>
      <c r="V228" s="113"/>
      <c r="W228" s="113"/>
      <c r="X228" s="113"/>
      <c r="Y228" s="113"/>
      <c r="Z228" s="113"/>
      <c r="AA228" s="113"/>
      <c r="AB228" s="113"/>
      <c r="AC228" s="113"/>
    </row>
    <row r="229" spans="1:29" ht="15.75" customHeight="1">
      <c r="A229" s="93" t="s">
        <v>287</v>
      </c>
      <c r="B229" s="95" t="s">
        <v>919</v>
      </c>
      <c r="C229" s="108"/>
      <c r="D229" s="95"/>
      <c r="E229" s="95" t="s">
        <v>916</v>
      </c>
      <c r="F229" s="108" t="s">
        <v>927</v>
      </c>
      <c r="G229" s="108"/>
      <c r="H229" s="95" t="s">
        <v>915</v>
      </c>
      <c r="I229" s="108"/>
      <c r="J229" s="95"/>
      <c r="K229" s="98">
        <v>2</v>
      </c>
      <c r="L229" s="113"/>
      <c r="M229" s="113"/>
      <c r="N229" s="113"/>
      <c r="O229" s="113"/>
      <c r="P229" s="113"/>
      <c r="Q229" s="113"/>
      <c r="R229" s="113"/>
      <c r="S229" s="113"/>
      <c r="T229" s="113"/>
      <c r="U229" s="113"/>
      <c r="V229" s="113"/>
      <c r="W229" s="113"/>
      <c r="X229" s="113"/>
      <c r="Y229" s="113"/>
      <c r="Z229" s="113"/>
      <c r="AA229" s="113"/>
      <c r="AB229" s="113"/>
      <c r="AC229" s="113"/>
    </row>
    <row r="230" spans="1:29" ht="15.75" customHeight="1">
      <c r="A230" s="93" t="s">
        <v>288</v>
      </c>
      <c r="B230" s="95" t="s">
        <v>919</v>
      </c>
      <c r="C230" s="108"/>
      <c r="D230" s="95"/>
      <c r="E230" s="95" t="s">
        <v>916</v>
      </c>
      <c r="F230" s="108" t="s">
        <v>927</v>
      </c>
      <c r="G230" s="108"/>
      <c r="H230" s="95" t="s">
        <v>915</v>
      </c>
      <c r="I230" s="108"/>
      <c r="J230" s="95"/>
      <c r="K230" s="98">
        <v>2</v>
      </c>
      <c r="L230" s="113"/>
      <c r="M230" s="113"/>
      <c r="N230" s="113"/>
      <c r="O230" s="113"/>
      <c r="P230" s="113"/>
      <c r="Q230" s="113"/>
      <c r="R230" s="113"/>
      <c r="S230" s="113"/>
      <c r="T230" s="113"/>
      <c r="U230" s="113"/>
      <c r="V230" s="113"/>
      <c r="W230" s="113"/>
      <c r="X230" s="113"/>
      <c r="Y230" s="113"/>
      <c r="Z230" s="113"/>
      <c r="AA230" s="113"/>
      <c r="AB230" s="113"/>
      <c r="AC230" s="113"/>
    </row>
    <row r="231" spans="1:29" ht="15.75" customHeight="1">
      <c r="A231" s="93" t="s">
        <v>294</v>
      </c>
      <c r="B231" s="95" t="s">
        <v>917</v>
      </c>
      <c r="C231" s="108"/>
      <c r="D231" s="95"/>
      <c r="E231" s="95" t="s">
        <v>916</v>
      </c>
      <c r="F231" s="108" t="s">
        <v>960</v>
      </c>
      <c r="G231" s="108"/>
      <c r="H231" s="95" t="s">
        <v>907</v>
      </c>
      <c r="I231" s="108"/>
      <c r="J231" s="95"/>
      <c r="K231" s="98">
        <v>2</v>
      </c>
      <c r="L231" s="113"/>
      <c r="M231" s="113"/>
      <c r="N231" s="113"/>
      <c r="O231" s="113"/>
      <c r="P231" s="113"/>
      <c r="Q231" s="113"/>
      <c r="R231" s="113"/>
      <c r="S231" s="113"/>
      <c r="T231" s="113"/>
      <c r="U231" s="113"/>
      <c r="V231" s="113"/>
      <c r="W231" s="113"/>
      <c r="X231" s="113"/>
      <c r="Y231" s="113"/>
      <c r="Z231" s="113"/>
      <c r="AA231" s="113"/>
      <c r="AB231" s="113"/>
      <c r="AC231" s="113"/>
    </row>
    <row r="232" spans="1:29" ht="15.75" customHeight="1">
      <c r="A232" s="93" t="s">
        <v>295</v>
      </c>
      <c r="B232" s="95" t="s">
        <v>919</v>
      </c>
      <c r="C232" s="108"/>
      <c r="D232" s="95"/>
      <c r="E232" s="95" t="s">
        <v>917</v>
      </c>
      <c r="F232" s="108"/>
      <c r="G232" s="95"/>
      <c r="H232" s="95" t="s">
        <v>916</v>
      </c>
      <c r="I232" s="108"/>
      <c r="J232" s="95"/>
      <c r="K232" s="98">
        <v>3</v>
      </c>
      <c r="L232" s="113"/>
      <c r="M232" s="113"/>
      <c r="N232" s="113"/>
      <c r="O232" s="113"/>
      <c r="P232" s="113"/>
      <c r="Q232" s="113"/>
      <c r="R232" s="113"/>
      <c r="S232" s="113"/>
      <c r="T232" s="113"/>
      <c r="U232" s="113"/>
      <c r="V232" s="113"/>
      <c r="W232" s="113"/>
      <c r="X232" s="113"/>
      <c r="Y232" s="113"/>
      <c r="Z232" s="113"/>
      <c r="AA232" s="113"/>
      <c r="AB232" s="113"/>
      <c r="AC232" s="113"/>
    </row>
    <row r="233" spans="1:29" ht="15.75" customHeight="1">
      <c r="A233" s="93" t="s">
        <v>296</v>
      </c>
      <c r="B233" s="95" t="s">
        <v>919</v>
      </c>
      <c r="C233" s="108"/>
      <c r="D233" s="95"/>
      <c r="E233" s="95" t="s">
        <v>908</v>
      </c>
      <c r="F233" s="108"/>
      <c r="G233" s="95"/>
      <c r="H233" s="95" t="s">
        <v>916</v>
      </c>
      <c r="I233" s="108"/>
      <c r="J233" s="95"/>
      <c r="K233" s="98">
        <v>3</v>
      </c>
      <c r="L233" s="113"/>
      <c r="M233" s="113"/>
      <c r="N233" s="113"/>
      <c r="O233" s="113"/>
      <c r="P233" s="113"/>
      <c r="Q233" s="113"/>
      <c r="R233" s="113"/>
      <c r="S233" s="113"/>
      <c r="T233" s="113"/>
      <c r="U233" s="113"/>
      <c r="V233" s="113"/>
      <c r="W233" s="113"/>
      <c r="X233" s="113"/>
      <c r="Y233" s="113"/>
      <c r="Z233" s="113"/>
      <c r="AA233" s="113"/>
      <c r="AB233" s="113"/>
      <c r="AC233" s="113"/>
    </row>
    <row r="234" spans="1:29" ht="15.75" customHeight="1">
      <c r="A234" s="93" t="s">
        <v>297</v>
      </c>
      <c r="B234" s="95" t="s">
        <v>908</v>
      </c>
      <c r="C234" s="108"/>
      <c r="D234" s="95"/>
      <c r="E234" s="95" t="s">
        <v>917</v>
      </c>
      <c r="F234" s="108"/>
      <c r="G234" s="95"/>
      <c r="H234" s="95" t="s">
        <v>916</v>
      </c>
      <c r="I234" s="108"/>
      <c r="J234" s="95"/>
      <c r="K234" s="98">
        <v>3</v>
      </c>
      <c r="L234" s="113"/>
      <c r="M234" s="113"/>
      <c r="N234" s="113"/>
      <c r="O234" s="113"/>
      <c r="P234" s="113"/>
      <c r="Q234" s="113"/>
      <c r="R234" s="113"/>
      <c r="S234" s="113"/>
      <c r="T234" s="113"/>
      <c r="U234" s="113"/>
      <c r="V234" s="113"/>
      <c r="W234" s="113"/>
      <c r="X234" s="113"/>
      <c r="Y234" s="113"/>
      <c r="Z234" s="113"/>
      <c r="AA234" s="113"/>
      <c r="AB234" s="113"/>
      <c r="AC234" s="113"/>
    </row>
    <row r="235" spans="1:29" ht="15.75" customHeight="1">
      <c r="A235" s="93" t="s">
        <v>299</v>
      </c>
      <c r="B235" s="95" t="s">
        <v>912</v>
      </c>
      <c r="C235" s="108"/>
      <c r="D235" s="95"/>
      <c r="E235" s="95" t="s">
        <v>910</v>
      </c>
      <c r="F235" s="108"/>
      <c r="G235" s="95"/>
      <c r="H235" s="95" t="s">
        <v>916</v>
      </c>
      <c r="I235" s="108" t="s">
        <v>927</v>
      </c>
      <c r="J235" s="108"/>
      <c r="K235" s="98">
        <v>2</v>
      </c>
      <c r="L235" s="113"/>
      <c r="M235" s="113"/>
      <c r="N235" s="113"/>
      <c r="O235" s="113"/>
      <c r="P235" s="113"/>
      <c r="Q235" s="113"/>
      <c r="R235" s="113"/>
      <c r="S235" s="113"/>
      <c r="T235" s="113"/>
      <c r="U235" s="113"/>
      <c r="V235" s="113"/>
      <c r="W235" s="113"/>
      <c r="X235" s="113"/>
      <c r="Y235" s="113"/>
      <c r="Z235" s="113"/>
      <c r="AA235" s="113"/>
      <c r="AB235" s="113"/>
      <c r="AC235" s="113"/>
    </row>
    <row r="236" spans="1:29" ht="15.75" customHeight="1">
      <c r="A236" s="93" t="s">
        <v>300</v>
      </c>
      <c r="B236" s="95" t="s">
        <v>908</v>
      </c>
      <c r="C236" s="108"/>
      <c r="D236" s="95"/>
      <c r="E236" s="95" t="s">
        <v>910</v>
      </c>
      <c r="F236" s="108"/>
      <c r="G236" s="95"/>
      <c r="H236" s="95" t="s">
        <v>916</v>
      </c>
      <c r="I236" s="108" t="s">
        <v>927</v>
      </c>
      <c r="J236" s="108"/>
      <c r="K236" s="98">
        <v>2</v>
      </c>
      <c r="L236" s="113"/>
      <c r="M236" s="113"/>
      <c r="N236" s="113"/>
      <c r="O236" s="113"/>
      <c r="P236" s="113"/>
      <c r="Q236" s="113"/>
      <c r="R236" s="113"/>
      <c r="S236" s="113"/>
      <c r="T236" s="113"/>
      <c r="U236" s="113"/>
      <c r="V236" s="113"/>
      <c r="W236" s="113"/>
      <c r="X236" s="113"/>
      <c r="Y236" s="113"/>
      <c r="Z236" s="113"/>
      <c r="AA236" s="113"/>
      <c r="AB236" s="113"/>
      <c r="AC236" s="113"/>
    </row>
    <row r="237" spans="1:29" ht="15.75" customHeight="1">
      <c r="A237" s="93" t="s">
        <v>301</v>
      </c>
      <c r="B237" s="95" t="s">
        <v>912</v>
      </c>
      <c r="C237" s="108"/>
      <c r="D237" s="95"/>
      <c r="E237" s="95" t="s">
        <v>916</v>
      </c>
      <c r="F237" s="108" t="s">
        <v>927</v>
      </c>
      <c r="G237" s="108"/>
      <c r="H237" s="95" t="s">
        <v>914</v>
      </c>
      <c r="I237" s="108"/>
      <c r="J237" s="95"/>
      <c r="K237" s="98">
        <v>2</v>
      </c>
      <c r="L237" s="113"/>
      <c r="M237" s="113"/>
      <c r="N237" s="113"/>
      <c r="O237" s="113"/>
      <c r="P237" s="113"/>
      <c r="Q237" s="113"/>
      <c r="R237" s="113"/>
      <c r="S237" s="113"/>
      <c r="T237" s="113"/>
      <c r="U237" s="113"/>
      <c r="V237" s="113"/>
      <c r="W237" s="113"/>
      <c r="X237" s="113"/>
      <c r="Y237" s="113"/>
      <c r="Z237" s="113"/>
      <c r="AA237" s="113"/>
      <c r="AB237" s="113"/>
      <c r="AC237" s="113"/>
    </row>
    <row r="238" spans="1:29" ht="15.75" customHeight="1">
      <c r="A238" s="93" t="s">
        <v>302</v>
      </c>
      <c r="B238" s="95" t="s">
        <v>916</v>
      </c>
      <c r="C238" s="108" t="s">
        <v>927</v>
      </c>
      <c r="D238" s="108"/>
      <c r="E238" s="95" t="s">
        <v>914</v>
      </c>
      <c r="F238" s="108"/>
      <c r="G238" s="95"/>
      <c r="H238" s="95" t="s">
        <v>906</v>
      </c>
      <c r="I238" s="108"/>
      <c r="J238" s="95"/>
      <c r="K238" s="98">
        <v>2</v>
      </c>
      <c r="L238" s="113"/>
      <c r="M238" s="113"/>
      <c r="N238" s="113"/>
      <c r="O238" s="113"/>
      <c r="P238" s="113"/>
      <c r="Q238" s="113"/>
      <c r="R238" s="113"/>
      <c r="S238" s="113"/>
      <c r="T238" s="113"/>
      <c r="U238" s="113"/>
      <c r="V238" s="113"/>
      <c r="W238" s="113"/>
      <c r="X238" s="113"/>
      <c r="Y238" s="113"/>
      <c r="Z238" s="113"/>
      <c r="AA238" s="113"/>
      <c r="AB238" s="113"/>
      <c r="AC238" s="113"/>
    </row>
    <row r="239" spans="1:29" ht="15.75" customHeight="1">
      <c r="A239" s="93" t="s">
        <v>298</v>
      </c>
      <c r="B239" s="95" t="s">
        <v>908</v>
      </c>
      <c r="C239" s="108"/>
      <c r="D239" s="95"/>
      <c r="E239" s="95" t="s">
        <v>910</v>
      </c>
      <c r="F239" s="108"/>
      <c r="G239" s="95"/>
      <c r="H239" s="95" t="s">
        <v>916</v>
      </c>
      <c r="I239" s="108" t="s">
        <v>927</v>
      </c>
      <c r="J239" s="108"/>
      <c r="K239" s="98">
        <v>2</v>
      </c>
      <c r="L239" s="113"/>
      <c r="M239" s="113"/>
      <c r="N239" s="113"/>
      <c r="O239" s="113"/>
      <c r="P239" s="113"/>
      <c r="Q239" s="113"/>
      <c r="R239" s="113"/>
      <c r="S239" s="113"/>
      <c r="T239" s="113"/>
      <c r="U239" s="113"/>
      <c r="V239" s="113"/>
      <c r="W239" s="113"/>
      <c r="X239" s="113"/>
      <c r="Y239" s="113"/>
      <c r="Z239" s="113"/>
      <c r="AA239" s="113"/>
      <c r="AB239" s="113"/>
      <c r="AC239" s="113"/>
    </row>
    <row r="240" spans="1:29" ht="15.75" customHeight="1">
      <c r="A240" s="93" t="s">
        <v>303</v>
      </c>
      <c r="B240" s="95" t="s">
        <v>926</v>
      </c>
      <c r="C240" s="108"/>
      <c r="D240" s="95"/>
      <c r="E240" s="95" t="s">
        <v>917</v>
      </c>
      <c r="F240" s="108"/>
      <c r="G240" s="95"/>
      <c r="H240" s="95" t="s">
        <v>915</v>
      </c>
      <c r="I240" s="108"/>
      <c r="J240" s="95"/>
      <c r="K240" s="98">
        <v>3</v>
      </c>
      <c r="L240" s="113"/>
      <c r="M240" s="113"/>
      <c r="N240" s="113"/>
      <c r="O240" s="113"/>
      <c r="P240" s="113"/>
      <c r="Q240" s="113"/>
      <c r="R240" s="113"/>
      <c r="S240" s="113"/>
      <c r="T240" s="113"/>
      <c r="U240" s="113"/>
      <c r="V240" s="113"/>
      <c r="W240" s="113"/>
      <c r="X240" s="113"/>
      <c r="Y240" s="113"/>
      <c r="Z240" s="113"/>
      <c r="AA240" s="113"/>
      <c r="AB240" s="113"/>
      <c r="AC240" s="113"/>
    </row>
    <row r="241" spans="1:29" ht="15.75" customHeight="1">
      <c r="A241" s="93" t="s">
        <v>304</v>
      </c>
      <c r="B241" s="95" t="s">
        <v>926</v>
      </c>
      <c r="C241" s="108"/>
      <c r="D241" s="95"/>
      <c r="E241" s="95" t="s">
        <v>914</v>
      </c>
      <c r="F241" s="108"/>
      <c r="G241" s="95"/>
      <c r="H241" s="95" t="s">
        <v>915</v>
      </c>
      <c r="I241" s="108"/>
      <c r="J241" s="95"/>
      <c r="K241" s="98">
        <v>3</v>
      </c>
      <c r="L241" s="113"/>
      <c r="M241" s="113"/>
      <c r="N241" s="113"/>
      <c r="O241" s="113"/>
      <c r="P241" s="113"/>
      <c r="Q241" s="113"/>
      <c r="R241" s="113"/>
      <c r="S241" s="113"/>
      <c r="T241" s="113"/>
      <c r="U241" s="113"/>
      <c r="V241" s="113"/>
      <c r="W241" s="113"/>
      <c r="X241" s="113"/>
      <c r="Y241" s="113"/>
      <c r="Z241" s="113"/>
      <c r="AA241" s="113"/>
      <c r="AB241" s="113"/>
      <c r="AC241" s="113"/>
    </row>
    <row r="242" spans="1:29" ht="15.75" customHeight="1">
      <c r="A242" s="93" t="s">
        <v>305</v>
      </c>
      <c r="B242" s="95" t="s">
        <v>926</v>
      </c>
      <c r="C242" s="108"/>
      <c r="D242" s="95"/>
      <c r="E242" s="95" t="s">
        <v>916</v>
      </c>
      <c r="F242" s="108" t="s">
        <v>1228</v>
      </c>
      <c r="G242" s="108"/>
      <c r="H242" s="95" t="s">
        <v>915</v>
      </c>
      <c r="I242" s="108"/>
      <c r="J242" s="95"/>
      <c r="K242" s="98">
        <v>2</v>
      </c>
      <c r="L242" s="113"/>
      <c r="M242" s="113"/>
      <c r="N242" s="113"/>
      <c r="O242" s="113"/>
      <c r="P242" s="113"/>
      <c r="Q242" s="113"/>
      <c r="R242" s="113"/>
      <c r="S242" s="113"/>
      <c r="T242" s="113"/>
      <c r="U242" s="113"/>
      <c r="V242" s="113"/>
      <c r="W242" s="113"/>
      <c r="X242" s="113"/>
      <c r="Y242" s="113"/>
      <c r="Z242" s="113"/>
      <c r="AA242" s="113"/>
      <c r="AB242" s="113"/>
      <c r="AC242" s="113"/>
    </row>
    <row r="243" spans="1:29" ht="15.75" customHeight="1">
      <c r="A243" s="93" t="s">
        <v>306</v>
      </c>
      <c r="B243" s="95" t="s">
        <v>926</v>
      </c>
      <c r="C243" s="108"/>
      <c r="D243" s="95"/>
      <c r="E243" s="95" t="s">
        <v>916</v>
      </c>
      <c r="F243" s="108"/>
      <c r="G243" s="95"/>
      <c r="H243" s="95" t="s">
        <v>915</v>
      </c>
      <c r="I243" s="108"/>
      <c r="J243" s="95"/>
      <c r="K243" s="98">
        <v>3</v>
      </c>
      <c r="L243" s="113"/>
      <c r="M243" s="113"/>
      <c r="N243" s="113"/>
      <c r="O243" s="113"/>
      <c r="P243" s="113"/>
      <c r="Q243" s="113"/>
      <c r="R243" s="113"/>
      <c r="S243" s="113"/>
      <c r="T243" s="113"/>
      <c r="U243" s="113"/>
      <c r="V243" s="113"/>
      <c r="W243" s="113"/>
      <c r="X243" s="113"/>
      <c r="Y243" s="113"/>
      <c r="Z243" s="113"/>
      <c r="AA243" s="113"/>
      <c r="AB243" s="113"/>
      <c r="AC243" s="113"/>
    </row>
    <row r="244" spans="1:29" ht="15.75" customHeight="1">
      <c r="A244" s="93" t="s">
        <v>307</v>
      </c>
      <c r="B244" s="95" t="s">
        <v>926</v>
      </c>
      <c r="C244" s="108"/>
      <c r="D244" s="95"/>
      <c r="E244" s="95" t="s">
        <v>907</v>
      </c>
      <c r="F244" s="108"/>
      <c r="G244" s="95"/>
      <c r="H244" s="95" t="s">
        <v>915</v>
      </c>
      <c r="I244" s="108"/>
      <c r="J244" s="95"/>
      <c r="K244" s="98">
        <v>3</v>
      </c>
      <c r="L244" s="113"/>
      <c r="M244" s="113"/>
      <c r="N244" s="113"/>
      <c r="O244" s="113"/>
      <c r="P244" s="113"/>
      <c r="Q244" s="113"/>
      <c r="R244" s="113"/>
      <c r="S244" s="113"/>
      <c r="T244" s="113"/>
      <c r="U244" s="113"/>
      <c r="V244" s="113"/>
      <c r="W244" s="113"/>
      <c r="X244" s="113"/>
      <c r="Y244" s="113"/>
      <c r="Z244" s="113"/>
      <c r="AA244" s="113"/>
      <c r="AB244" s="113"/>
      <c r="AC244" s="113"/>
    </row>
    <row r="245" spans="1:29" ht="15.75" customHeight="1">
      <c r="A245" s="93" t="s">
        <v>308</v>
      </c>
      <c r="B245" s="95" t="s">
        <v>917</v>
      </c>
      <c r="C245" s="108"/>
      <c r="D245" s="95"/>
      <c r="E245" s="95" t="s">
        <v>916</v>
      </c>
      <c r="F245" s="108" t="s">
        <v>964</v>
      </c>
      <c r="G245" s="108"/>
      <c r="H245" s="95" t="s">
        <v>915</v>
      </c>
      <c r="I245" s="108"/>
      <c r="J245" s="95"/>
      <c r="K245" s="98">
        <v>2</v>
      </c>
      <c r="L245" s="113"/>
      <c r="M245" s="113"/>
      <c r="N245" s="113"/>
      <c r="O245" s="113"/>
      <c r="P245" s="113"/>
      <c r="Q245" s="113"/>
      <c r="R245" s="113"/>
      <c r="S245" s="113"/>
      <c r="T245" s="113"/>
      <c r="U245" s="113"/>
      <c r="V245" s="113"/>
      <c r="W245" s="113"/>
      <c r="X245" s="113"/>
      <c r="Y245" s="113"/>
      <c r="Z245" s="113"/>
      <c r="AA245" s="113"/>
      <c r="AB245" s="113"/>
      <c r="AC245" s="113"/>
    </row>
    <row r="246" spans="1:29" ht="15.75" customHeight="1">
      <c r="A246" s="93" t="s">
        <v>309</v>
      </c>
      <c r="B246" s="95" t="s">
        <v>910</v>
      </c>
      <c r="C246" s="108"/>
      <c r="D246" s="95"/>
      <c r="E246" s="95" t="s">
        <v>917</v>
      </c>
      <c r="F246" s="108"/>
      <c r="G246" s="95"/>
      <c r="H246" s="95" t="s">
        <v>915</v>
      </c>
      <c r="I246" s="108"/>
      <c r="J246" s="95"/>
      <c r="K246" s="98">
        <v>3</v>
      </c>
      <c r="L246" s="113"/>
      <c r="M246" s="113"/>
      <c r="N246" s="113"/>
      <c r="O246" s="113"/>
      <c r="P246" s="113"/>
      <c r="Q246" s="113"/>
      <c r="R246" s="113"/>
      <c r="S246" s="113"/>
      <c r="T246" s="113"/>
      <c r="U246" s="113"/>
      <c r="V246" s="113"/>
      <c r="W246" s="113"/>
      <c r="X246" s="113"/>
      <c r="Y246" s="113"/>
      <c r="Z246" s="113"/>
      <c r="AA246" s="113"/>
      <c r="AB246" s="113"/>
      <c r="AC246" s="113"/>
    </row>
    <row r="247" spans="1:29" ht="15.75" customHeight="1">
      <c r="A247" s="93" t="s">
        <v>310</v>
      </c>
      <c r="B247" s="95" t="s">
        <v>910</v>
      </c>
      <c r="C247" s="108"/>
      <c r="D247" s="95"/>
      <c r="E247" s="95" t="s">
        <v>917</v>
      </c>
      <c r="F247" s="108"/>
      <c r="G247" s="95"/>
      <c r="H247" s="95" t="s">
        <v>915</v>
      </c>
      <c r="I247" s="108"/>
      <c r="J247" s="95"/>
      <c r="K247" s="98">
        <v>3</v>
      </c>
      <c r="L247" s="113"/>
      <c r="M247" s="113"/>
      <c r="N247" s="113"/>
      <c r="O247" s="113"/>
      <c r="P247" s="113"/>
      <c r="Q247" s="113"/>
      <c r="R247" s="113"/>
      <c r="S247" s="113"/>
      <c r="T247" s="113"/>
      <c r="U247" s="113"/>
      <c r="V247" s="113"/>
      <c r="W247" s="113"/>
      <c r="X247" s="113"/>
      <c r="Y247" s="113"/>
      <c r="Z247" s="113"/>
      <c r="AA247" s="113"/>
      <c r="AB247" s="113"/>
      <c r="AC247" s="113"/>
    </row>
    <row r="248" spans="1:29" ht="15.75" customHeight="1">
      <c r="A248" s="93" t="s">
        <v>311</v>
      </c>
      <c r="B248" s="95" t="s">
        <v>920</v>
      </c>
      <c r="C248" s="108" t="s">
        <v>1229</v>
      </c>
      <c r="D248" s="108"/>
      <c r="E248" s="95" t="s">
        <v>910</v>
      </c>
      <c r="F248" s="108"/>
      <c r="G248" s="95"/>
      <c r="H248" s="95" t="s">
        <v>915</v>
      </c>
      <c r="I248" s="108"/>
      <c r="J248" s="95"/>
      <c r="K248" s="98">
        <v>2</v>
      </c>
      <c r="L248" s="113"/>
      <c r="M248" s="113"/>
      <c r="N248" s="113"/>
      <c r="O248" s="113"/>
      <c r="P248" s="113"/>
      <c r="Q248" s="113"/>
      <c r="R248" s="113"/>
      <c r="S248" s="113"/>
      <c r="T248" s="113"/>
      <c r="U248" s="113"/>
      <c r="V248" s="113"/>
      <c r="W248" s="113"/>
      <c r="X248" s="113"/>
      <c r="Y248" s="113"/>
      <c r="Z248" s="113"/>
      <c r="AA248" s="113"/>
      <c r="AB248" s="113"/>
      <c r="AC248" s="113"/>
    </row>
    <row r="249" spans="1:29" ht="15.75" customHeight="1">
      <c r="A249" s="93" t="s">
        <v>312</v>
      </c>
      <c r="B249" s="95" t="s">
        <v>920</v>
      </c>
      <c r="C249" s="108"/>
      <c r="D249" s="95"/>
      <c r="E249" s="95" t="s">
        <v>910</v>
      </c>
      <c r="F249" s="108"/>
      <c r="G249" s="95"/>
      <c r="H249" s="95" t="s">
        <v>915</v>
      </c>
      <c r="I249" s="108"/>
      <c r="J249" s="95"/>
      <c r="K249" s="98">
        <v>3</v>
      </c>
      <c r="L249" s="113"/>
      <c r="M249" s="113"/>
      <c r="N249" s="113"/>
      <c r="O249" s="113"/>
      <c r="P249" s="113"/>
      <c r="Q249" s="113"/>
      <c r="R249" s="113"/>
      <c r="S249" s="113"/>
      <c r="T249" s="113"/>
      <c r="U249" s="113"/>
      <c r="V249" s="113"/>
      <c r="W249" s="113"/>
      <c r="X249" s="113"/>
      <c r="Y249" s="113"/>
      <c r="Z249" s="113"/>
      <c r="AA249" s="113"/>
      <c r="AB249" s="113"/>
      <c r="AC249" s="113"/>
    </row>
    <row r="250" spans="1:29" ht="15.75" customHeight="1">
      <c r="A250" s="93" t="s">
        <v>313</v>
      </c>
      <c r="B250" s="95" t="s">
        <v>910</v>
      </c>
      <c r="C250" s="108"/>
      <c r="D250" s="95"/>
      <c r="E250" s="95" t="s">
        <v>911</v>
      </c>
      <c r="F250" s="108"/>
      <c r="G250" s="95"/>
      <c r="H250" s="95" t="s">
        <v>915</v>
      </c>
      <c r="I250" s="108" t="s">
        <v>966</v>
      </c>
      <c r="J250" s="108"/>
      <c r="K250" s="98">
        <v>2</v>
      </c>
      <c r="L250" s="113"/>
      <c r="M250" s="113"/>
      <c r="N250" s="113"/>
      <c r="O250" s="113"/>
      <c r="P250" s="113"/>
      <c r="Q250" s="113"/>
      <c r="R250" s="113"/>
      <c r="S250" s="113"/>
      <c r="T250" s="113"/>
      <c r="U250" s="113"/>
      <c r="V250" s="113"/>
      <c r="W250" s="113"/>
      <c r="X250" s="113"/>
      <c r="Y250" s="113"/>
      <c r="Z250" s="113"/>
      <c r="AA250" s="113"/>
      <c r="AB250" s="113"/>
      <c r="AC250" s="113"/>
    </row>
    <row r="251" spans="1:29" ht="15.75" customHeight="1">
      <c r="A251" s="93" t="s">
        <v>314</v>
      </c>
      <c r="B251" s="95" t="s">
        <v>910</v>
      </c>
      <c r="C251" s="108"/>
      <c r="D251" s="95"/>
      <c r="E251" s="95" t="s">
        <v>911</v>
      </c>
      <c r="F251" s="108"/>
      <c r="G251" s="95"/>
      <c r="H251" s="95" t="s">
        <v>915</v>
      </c>
      <c r="I251" s="108"/>
      <c r="J251" s="95"/>
      <c r="K251" s="98">
        <v>3</v>
      </c>
      <c r="L251" s="113"/>
      <c r="M251" s="113"/>
      <c r="N251" s="113"/>
      <c r="O251" s="113"/>
      <c r="P251" s="113"/>
      <c r="Q251" s="113"/>
      <c r="R251" s="113"/>
      <c r="S251" s="113"/>
      <c r="T251" s="113"/>
      <c r="U251" s="113"/>
      <c r="V251" s="113"/>
      <c r="W251" s="113"/>
      <c r="X251" s="113"/>
      <c r="Y251" s="113"/>
      <c r="Z251" s="113"/>
      <c r="AA251" s="113"/>
      <c r="AB251" s="113"/>
      <c r="AC251" s="113"/>
    </row>
    <row r="252" spans="1:29" ht="15.75" customHeight="1">
      <c r="A252" s="110" t="s">
        <v>315</v>
      </c>
      <c r="B252" s="95" t="s">
        <v>910</v>
      </c>
      <c r="C252" s="108" t="s">
        <v>967</v>
      </c>
      <c r="D252" s="111"/>
      <c r="E252" s="96" t="s">
        <v>911</v>
      </c>
      <c r="F252" s="111"/>
      <c r="G252" s="96"/>
      <c r="H252" s="96" t="s">
        <v>915</v>
      </c>
      <c r="I252" s="111"/>
      <c r="J252" s="96"/>
      <c r="K252" s="97">
        <v>2</v>
      </c>
      <c r="L252" s="112"/>
      <c r="M252" s="112"/>
      <c r="N252" s="112"/>
      <c r="O252" s="112"/>
      <c r="P252" s="112"/>
      <c r="Q252" s="112"/>
      <c r="R252" s="112"/>
      <c r="S252" s="112"/>
      <c r="T252" s="112"/>
      <c r="U252" s="112"/>
      <c r="V252" s="112"/>
      <c r="W252" s="112"/>
      <c r="X252" s="112"/>
      <c r="Y252" s="112"/>
      <c r="Z252" s="112"/>
      <c r="AA252" s="112"/>
      <c r="AB252" s="112"/>
      <c r="AC252" s="112"/>
    </row>
    <row r="253" spans="1:29" ht="15.75" customHeight="1">
      <c r="A253" s="93" t="s">
        <v>316</v>
      </c>
      <c r="B253" s="95" t="s">
        <v>919</v>
      </c>
      <c r="C253" s="108"/>
      <c r="D253" s="95"/>
      <c r="E253" s="95" t="s">
        <v>920</v>
      </c>
      <c r="F253" s="108"/>
      <c r="G253" s="95"/>
      <c r="H253" s="95" t="s">
        <v>910</v>
      </c>
      <c r="I253" s="108"/>
      <c r="J253" s="95"/>
      <c r="K253" s="98">
        <v>3</v>
      </c>
      <c r="L253" s="113"/>
      <c r="M253" s="113"/>
      <c r="N253" s="113"/>
      <c r="O253" s="113"/>
      <c r="P253" s="113"/>
      <c r="Q253" s="113"/>
      <c r="R253" s="113"/>
      <c r="S253" s="113"/>
      <c r="T253" s="113"/>
      <c r="U253" s="113"/>
      <c r="V253" s="113"/>
      <c r="W253" s="113"/>
      <c r="X253" s="113"/>
      <c r="Y253" s="113"/>
      <c r="Z253" s="113"/>
      <c r="AA253" s="113"/>
      <c r="AB253" s="113"/>
      <c r="AC253" s="113"/>
    </row>
    <row r="254" spans="1:29" ht="15.75" customHeight="1">
      <c r="A254" s="110" t="s">
        <v>317</v>
      </c>
      <c r="B254" s="96" t="s">
        <v>920</v>
      </c>
      <c r="C254" s="111"/>
      <c r="D254" s="96"/>
      <c r="E254" s="96" t="s">
        <v>909</v>
      </c>
      <c r="F254" s="111" t="s">
        <v>968</v>
      </c>
      <c r="G254" s="111"/>
      <c r="H254" s="96" t="s">
        <v>910</v>
      </c>
      <c r="I254" s="111"/>
      <c r="J254" s="96"/>
      <c r="K254" s="97">
        <v>2</v>
      </c>
      <c r="L254" s="112"/>
      <c r="M254" s="112"/>
      <c r="N254" s="112"/>
      <c r="O254" s="112"/>
      <c r="P254" s="112"/>
      <c r="Q254" s="112"/>
      <c r="R254" s="112"/>
      <c r="S254" s="112"/>
      <c r="T254" s="112"/>
      <c r="U254" s="112"/>
      <c r="V254" s="112"/>
      <c r="W254" s="112"/>
      <c r="X254" s="112"/>
      <c r="Y254" s="112"/>
      <c r="Z254" s="112"/>
      <c r="AA254" s="112"/>
      <c r="AB254" s="112"/>
      <c r="AC254" s="112"/>
    </row>
    <row r="255" spans="1:29" ht="15.75" customHeight="1">
      <c r="A255" s="93" t="s">
        <v>318</v>
      </c>
      <c r="B255" s="95" t="s">
        <v>912</v>
      </c>
      <c r="C255" s="108"/>
      <c r="D255" s="95"/>
      <c r="E255" s="95" t="s">
        <v>920</v>
      </c>
      <c r="F255" s="108"/>
      <c r="G255" s="95"/>
      <c r="H255" s="95" t="s">
        <v>909</v>
      </c>
      <c r="I255" s="108"/>
      <c r="J255" s="95"/>
      <c r="K255" s="98">
        <v>3</v>
      </c>
      <c r="L255" s="113"/>
      <c r="M255" s="113"/>
      <c r="N255" s="113"/>
      <c r="O255" s="113"/>
      <c r="P255" s="113"/>
      <c r="Q255" s="113"/>
      <c r="R255" s="113"/>
      <c r="S255" s="113"/>
      <c r="T255" s="113"/>
      <c r="U255" s="113"/>
      <c r="V255" s="113"/>
      <c r="W255" s="113"/>
      <c r="X255" s="113"/>
      <c r="Y255" s="113"/>
      <c r="Z255" s="113"/>
      <c r="AA255" s="113"/>
      <c r="AB255" s="113"/>
      <c r="AC255" s="113"/>
    </row>
    <row r="256" spans="1:29" ht="15.75" customHeight="1">
      <c r="A256" s="93" t="s">
        <v>319</v>
      </c>
      <c r="B256" s="95" t="s">
        <v>912</v>
      </c>
      <c r="C256" s="108"/>
      <c r="D256" s="95"/>
      <c r="E256" s="95" t="s">
        <v>920</v>
      </c>
      <c r="F256" s="108"/>
      <c r="G256" s="95"/>
      <c r="H256" s="95" t="s">
        <v>909</v>
      </c>
      <c r="I256" s="108" t="s">
        <v>969</v>
      </c>
      <c r="J256" s="108"/>
      <c r="K256" s="98">
        <v>2</v>
      </c>
      <c r="L256" s="113"/>
      <c r="M256" s="113"/>
      <c r="N256" s="113"/>
      <c r="O256" s="113"/>
      <c r="P256" s="113"/>
      <c r="Q256" s="113"/>
      <c r="R256" s="113"/>
      <c r="S256" s="113"/>
      <c r="T256" s="113"/>
      <c r="U256" s="113"/>
      <c r="V256" s="113"/>
      <c r="W256" s="113"/>
      <c r="X256" s="113"/>
      <c r="Y256" s="113"/>
      <c r="Z256" s="113"/>
      <c r="AA256" s="113"/>
      <c r="AB256" s="113"/>
      <c r="AC256" s="113"/>
    </row>
    <row r="257" spans="1:29" ht="15.75" customHeight="1">
      <c r="A257" s="93" t="s">
        <v>320</v>
      </c>
      <c r="B257" s="95" t="s">
        <v>920</v>
      </c>
      <c r="C257" s="108"/>
      <c r="D257" s="95"/>
      <c r="E257" s="95" t="s">
        <v>909</v>
      </c>
      <c r="F257" s="108"/>
      <c r="G257" s="95"/>
      <c r="H257" s="95" t="s">
        <v>910</v>
      </c>
      <c r="I257" s="108"/>
      <c r="J257" s="95"/>
      <c r="K257" s="98">
        <v>3</v>
      </c>
      <c r="L257" s="113"/>
      <c r="M257" s="113"/>
      <c r="N257" s="113"/>
      <c r="O257" s="113"/>
      <c r="P257" s="113"/>
      <c r="Q257" s="113"/>
      <c r="R257" s="113"/>
      <c r="S257" s="113"/>
      <c r="T257" s="113"/>
      <c r="U257" s="113"/>
      <c r="V257" s="113"/>
      <c r="W257" s="113"/>
      <c r="X257" s="113"/>
      <c r="Y257" s="113"/>
      <c r="Z257" s="113"/>
      <c r="AA257" s="113"/>
      <c r="AB257" s="113"/>
      <c r="AC257" s="113"/>
    </row>
    <row r="258" spans="1:29" ht="15.75" customHeight="1">
      <c r="A258" s="110" t="s">
        <v>321</v>
      </c>
      <c r="B258" s="96" t="s">
        <v>909</v>
      </c>
      <c r="C258" s="111"/>
      <c r="D258" s="96"/>
      <c r="E258" s="95" t="s">
        <v>917</v>
      </c>
      <c r="F258" s="108" t="s">
        <v>927</v>
      </c>
      <c r="G258" s="111"/>
      <c r="H258" s="96" t="s">
        <v>911</v>
      </c>
      <c r="I258" s="111"/>
      <c r="J258" s="96"/>
      <c r="K258" s="97">
        <v>2</v>
      </c>
      <c r="L258" s="112"/>
      <c r="M258" s="112"/>
      <c r="N258" s="112"/>
      <c r="O258" s="112"/>
      <c r="P258" s="112"/>
      <c r="Q258" s="112"/>
      <c r="R258" s="112"/>
      <c r="S258" s="112"/>
      <c r="T258" s="112"/>
      <c r="U258" s="112"/>
      <c r="V258" s="112"/>
      <c r="W258" s="112"/>
      <c r="X258" s="112"/>
      <c r="Y258" s="112"/>
      <c r="Z258" s="112"/>
      <c r="AA258" s="112"/>
      <c r="AB258" s="112"/>
      <c r="AC258" s="112"/>
    </row>
    <row r="259" spans="1:29" ht="15.75" customHeight="1">
      <c r="A259" s="93" t="s">
        <v>322</v>
      </c>
      <c r="B259" s="95" t="s">
        <v>920</v>
      </c>
      <c r="C259" s="108"/>
      <c r="D259" s="95"/>
      <c r="E259" s="95" t="s">
        <v>909</v>
      </c>
      <c r="F259" s="108"/>
      <c r="G259" s="95"/>
      <c r="H259" s="95" t="s">
        <v>911</v>
      </c>
      <c r="I259" s="108"/>
      <c r="J259" s="95"/>
      <c r="K259" s="98">
        <v>3</v>
      </c>
      <c r="L259" s="113"/>
      <c r="M259" s="113"/>
      <c r="N259" s="113"/>
      <c r="O259" s="113"/>
      <c r="P259" s="113"/>
      <c r="Q259" s="113"/>
      <c r="R259" s="113"/>
      <c r="S259" s="113"/>
      <c r="T259" s="113"/>
      <c r="U259" s="113"/>
      <c r="V259" s="113"/>
      <c r="W259" s="113"/>
      <c r="X259" s="113"/>
      <c r="Y259" s="113"/>
      <c r="Z259" s="113"/>
      <c r="AA259" s="113"/>
      <c r="AB259" s="113"/>
      <c r="AC259" s="113"/>
    </row>
    <row r="260" spans="1:29" ht="15.75" customHeight="1">
      <c r="A260" s="93" t="s">
        <v>323</v>
      </c>
      <c r="B260" s="95" t="s">
        <v>920</v>
      </c>
      <c r="C260" s="108"/>
      <c r="D260" s="95"/>
      <c r="E260" s="95" t="s">
        <v>909</v>
      </c>
      <c r="F260" s="108"/>
      <c r="G260" s="95"/>
      <c r="H260" s="95" t="s">
        <v>911</v>
      </c>
      <c r="I260" s="108"/>
      <c r="J260" s="95"/>
      <c r="K260" s="98">
        <v>3</v>
      </c>
      <c r="L260" s="113"/>
      <c r="M260" s="113"/>
      <c r="N260" s="113"/>
      <c r="O260" s="113"/>
      <c r="P260" s="113"/>
      <c r="Q260" s="113"/>
      <c r="R260" s="113"/>
      <c r="S260" s="113"/>
      <c r="T260" s="113"/>
      <c r="U260" s="113"/>
      <c r="V260" s="113"/>
      <c r="W260" s="113"/>
      <c r="X260" s="113"/>
      <c r="Y260" s="113"/>
      <c r="Z260" s="113"/>
      <c r="AA260" s="113"/>
      <c r="AB260" s="113"/>
      <c r="AC260" s="113"/>
    </row>
    <row r="261" spans="1:29" ht="15.75" customHeight="1">
      <c r="A261" s="93" t="s">
        <v>324</v>
      </c>
      <c r="B261" s="95" t="s">
        <v>912</v>
      </c>
      <c r="C261" s="108"/>
      <c r="D261" s="95"/>
      <c r="E261" s="95" t="s">
        <v>909</v>
      </c>
      <c r="F261" s="108"/>
      <c r="G261" s="95"/>
      <c r="H261" s="95" t="s">
        <v>911</v>
      </c>
      <c r="I261" s="108" t="s">
        <v>970</v>
      </c>
      <c r="J261" s="108"/>
      <c r="K261" s="98">
        <v>2</v>
      </c>
      <c r="L261" s="113"/>
      <c r="M261" s="113"/>
      <c r="N261" s="113"/>
      <c r="O261" s="113"/>
      <c r="P261" s="113"/>
      <c r="Q261" s="113"/>
      <c r="R261" s="113"/>
      <c r="S261" s="113"/>
      <c r="T261" s="113"/>
      <c r="U261" s="113"/>
      <c r="V261" s="113"/>
      <c r="W261" s="113"/>
      <c r="X261" s="113"/>
      <c r="Y261" s="113"/>
      <c r="Z261" s="113"/>
      <c r="AA261" s="113"/>
      <c r="AB261" s="113"/>
      <c r="AC261" s="113"/>
    </row>
    <row r="262" spans="1:29" ht="15.75" customHeight="1">
      <c r="A262" s="93" t="s">
        <v>325</v>
      </c>
      <c r="B262" s="95" t="s">
        <v>909</v>
      </c>
      <c r="C262" s="108"/>
      <c r="D262" s="95"/>
      <c r="E262" s="95" t="s">
        <v>916</v>
      </c>
      <c r="F262" s="108" t="s">
        <v>1230</v>
      </c>
      <c r="G262" s="108"/>
      <c r="H262" s="95" t="s">
        <v>922</v>
      </c>
      <c r="I262" s="108"/>
      <c r="J262" s="95"/>
      <c r="K262" s="98">
        <v>2</v>
      </c>
      <c r="L262" s="113"/>
      <c r="M262" s="113"/>
      <c r="N262" s="113"/>
      <c r="O262" s="113"/>
      <c r="P262" s="113"/>
      <c r="Q262" s="113"/>
      <c r="R262" s="113"/>
      <c r="S262" s="113"/>
      <c r="T262" s="113"/>
      <c r="U262" s="113"/>
      <c r="V262" s="113"/>
      <c r="W262" s="113"/>
      <c r="X262" s="113"/>
      <c r="Y262" s="113"/>
      <c r="Z262" s="113"/>
      <c r="AA262" s="113"/>
      <c r="AB262" s="113"/>
      <c r="AC262" s="113"/>
    </row>
    <row r="263" spans="1:29" ht="15.75" customHeight="1">
      <c r="A263" s="93" t="s">
        <v>185</v>
      </c>
      <c r="B263" s="95" t="s">
        <v>912</v>
      </c>
      <c r="C263" s="108"/>
      <c r="D263" s="95"/>
      <c r="E263" s="95" t="s">
        <v>918</v>
      </c>
      <c r="F263" s="108"/>
      <c r="G263" s="95"/>
      <c r="H263" s="95" t="s">
        <v>906</v>
      </c>
      <c r="I263" s="108"/>
      <c r="J263" s="95"/>
      <c r="K263" s="98">
        <v>3</v>
      </c>
      <c r="L263" s="113"/>
      <c r="M263" s="113"/>
      <c r="N263" s="113"/>
      <c r="O263" s="113"/>
      <c r="P263" s="113"/>
      <c r="Q263" s="113"/>
      <c r="R263" s="113"/>
      <c r="S263" s="113"/>
      <c r="T263" s="113"/>
      <c r="U263" s="113"/>
      <c r="V263" s="113"/>
      <c r="W263" s="113"/>
      <c r="X263" s="113"/>
      <c r="Y263" s="113"/>
      <c r="Z263" s="113"/>
      <c r="AA263" s="113"/>
      <c r="AB263" s="113"/>
      <c r="AC263" s="113"/>
    </row>
    <row r="264" spans="1:29" ht="15.75" customHeight="1">
      <c r="A264" s="93" t="s">
        <v>326</v>
      </c>
      <c r="B264" s="95" t="s">
        <v>909</v>
      </c>
      <c r="C264" s="108" t="s">
        <v>972</v>
      </c>
      <c r="D264" s="108"/>
      <c r="E264" s="95" t="s">
        <v>911</v>
      </c>
      <c r="F264" s="108"/>
      <c r="G264" s="95"/>
      <c r="H264" s="95" t="s">
        <v>922</v>
      </c>
      <c r="I264" s="108"/>
      <c r="J264" s="95"/>
      <c r="K264" s="98">
        <v>2</v>
      </c>
      <c r="L264" s="113"/>
      <c r="M264" s="113"/>
      <c r="N264" s="113"/>
      <c r="O264" s="113"/>
      <c r="P264" s="113"/>
      <c r="Q264" s="113"/>
      <c r="R264" s="113"/>
      <c r="S264" s="113"/>
      <c r="T264" s="113"/>
      <c r="U264" s="113"/>
      <c r="V264" s="113"/>
      <c r="W264" s="113"/>
      <c r="X264" s="113"/>
      <c r="Y264" s="113"/>
      <c r="Z264" s="113"/>
      <c r="AA264" s="113"/>
      <c r="AB264" s="113"/>
      <c r="AC264" s="113"/>
    </row>
    <row r="265" spans="1:29" ht="15.75" customHeight="1">
      <c r="A265" s="93" t="s">
        <v>341</v>
      </c>
      <c r="B265" s="95" t="s">
        <v>909</v>
      </c>
      <c r="C265" s="108"/>
      <c r="D265" s="95"/>
      <c r="E265" s="95" t="s">
        <v>910</v>
      </c>
      <c r="F265" s="108"/>
      <c r="G265" s="95"/>
      <c r="H265" s="95" t="s">
        <v>917</v>
      </c>
      <c r="I265" s="108"/>
      <c r="J265" s="95"/>
      <c r="K265" s="98">
        <v>3</v>
      </c>
      <c r="L265" s="113"/>
      <c r="M265" s="113"/>
      <c r="N265" s="113"/>
      <c r="O265" s="113"/>
      <c r="P265" s="113"/>
      <c r="Q265" s="113"/>
      <c r="R265" s="113"/>
      <c r="S265" s="113"/>
      <c r="T265" s="113"/>
      <c r="U265" s="113"/>
      <c r="V265" s="113"/>
      <c r="W265" s="113"/>
      <c r="X265" s="113"/>
      <c r="Y265" s="113"/>
      <c r="Z265" s="113"/>
      <c r="AA265" s="113"/>
      <c r="AB265" s="113"/>
      <c r="AC265" s="113"/>
    </row>
    <row r="266" spans="1:29" ht="15.75" customHeight="1">
      <c r="A266" s="93" t="s">
        <v>342</v>
      </c>
      <c r="B266" s="95" t="s">
        <v>909</v>
      </c>
      <c r="C266" s="108"/>
      <c r="D266" s="95"/>
      <c r="E266" s="95" t="s">
        <v>910</v>
      </c>
      <c r="F266" s="108"/>
      <c r="G266" s="95"/>
      <c r="H266" s="95" t="s">
        <v>917</v>
      </c>
      <c r="I266" s="108"/>
      <c r="J266" s="95"/>
      <c r="K266" s="98">
        <v>3</v>
      </c>
      <c r="L266" s="113"/>
      <c r="M266" s="113"/>
      <c r="N266" s="113"/>
      <c r="O266" s="113"/>
      <c r="P266" s="113"/>
      <c r="Q266" s="113"/>
      <c r="R266" s="113"/>
      <c r="S266" s="113"/>
      <c r="T266" s="113"/>
      <c r="U266" s="113"/>
      <c r="V266" s="113"/>
      <c r="W266" s="113"/>
      <c r="X266" s="113"/>
      <c r="Y266" s="113"/>
      <c r="Z266" s="113"/>
      <c r="AA266" s="113"/>
      <c r="AB266" s="113"/>
      <c r="AC266" s="113"/>
    </row>
    <row r="267" spans="1:29" ht="15.75" customHeight="1">
      <c r="A267" s="93" t="s">
        <v>343</v>
      </c>
      <c r="B267" s="95" t="s">
        <v>909</v>
      </c>
      <c r="C267" s="108"/>
      <c r="D267" s="95"/>
      <c r="E267" s="95" t="s">
        <v>910</v>
      </c>
      <c r="F267" s="108"/>
      <c r="G267" s="95"/>
      <c r="H267" s="95" t="s">
        <v>917</v>
      </c>
      <c r="I267" s="108"/>
      <c r="J267" s="95"/>
      <c r="K267" s="98">
        <v>3</v>
      </c>
      <c r="L267" s="113"/>
      <c r="M267" s="113"/>
      <c r="N267" s="113"/>
      <c r="O267" s="113"/>
      <c r="P267" s="113"/>
      <c r="Q267" s="113"/>
      <c r="R267" s="113"/>
      <c r="S267" s="113"/>
      <c r="T267" s="113"/>
      <c r="U267" s="113"/>
      <c r="V267" s="113"/>
      <c r="W267" s="113"/>
      <c r="X267" s="113"/>
      <c r="Y267" s="113"/>
      <c r="Z267" s="113"/>
      <c r="AA267" s="113"/>
      <c r="AB267" s="113"/>
      <c r="AC267" s="113"/>
    </row>
    <row r="268" spans="1:29" ht="15.75" customHeight="1">
      <c r="A268" s="93" t="s">
        <v>340</v>
      </c>
      <c r="B268" s="95" t="s">
        <v>909</v>
      </c>
      <c r="C268" s="108"/>
      <c r="D268" s="95"/>
      <c r="E268" s="95" t="s">
        <v>910</v>
      </c>
      <c r="F268" s="108"/>
      <c r="G268" s="95"/>
      <c r="H268" s="95" t="s">
        <v>917</v>
      </c>
      <c r="I268" s="108"/>
      <c r="J268" s="95"/>
      <c r="K268" s="98">
        <v>3</v>
      </c>
      <c r="L268" s="113"/>
      <c r="M268" s="113"/>
      <c r="N268" s="113"/>
      <c r="O268" s="113"/>
      <c r="P268" s="113"/>
      <c r="Q268" s="113"/>
      <c r="R268" s="113"/>
      <c r="S268" s="113"/>
      <c r="T268" s="113"/>
      <c r="U268" s="113"/>
      <c r="V268" s="113"/>
      <c r="W268" s="113"/>
      <c r="X268" s="113"/>
      <c r="Y268" s="113"/>
      <c r="Z268" s="113"/>
      <c r="AA268" s="113"/>
      <c r="AB268" s="113"/>
      <c r="AC268" s="113"/>
    </row>
    <row r="269" spans="1:29" ht="15.75" customHeight="1">
      <c r="A269" s="93" t="s">
        <v>344</v>
      </c>
      <c r="B269" s="95" t="s">
        <v>909</v>
      </c>
      <c r="C269" s="108"/>
      <c r="D269" s="95"/>
      <c r="E269" s="95" t="s">
        <v>910</v>
      </c>
      <c r="F269" s="108"/>
      <c r="G269" s="95"/>
      <c r="H269" s="95" t="s">
        <v>917</v>
      </c>
      <c r="I269" s="108"/>
      <c r="J269" s="95"/>
      <c r="K269" s="98">
        <v>3</v>
      </c>
      <c r="L269" s="113"/>
      <c r="M269" s="113"/>
      <c r="N269" s="113"/>
      <c r="O269" s="113"/>
      <c r="P269" s="113"/>
      <c r="Q269" s="113"/>
      <c r="R269" s="113"/>
      <c r="S269" s="113"/>
      <c r="T269" s="113"/>
      <c r="U269" s="113"/>
      <c r="V269" s="113"/>
      <c r="W269" s="113"/>
      <c r="X269" s="113"/>
      <c r="Y269" s="113"/>
      <c r="Z269" s="113"/>
      <c r="AA269" s="113"/>
      <c r="AB269" s="113"/>
      <c r="AC269" s="113"/>
    </row>
    <row r="270" spans="1:29" ht="15.75" customHeight="1">
      <c r="A270" s="93" t="s">
        <v>345</v>
      </c>
      <c r="B270" s="95" t="s">
        <v>909</v>
      </c>
      <c r="C270" s="108"/>
      <c r="D270" s="95"/>
      <c r="E270" s="95" t="s">
        <v>910</v>
      </c>
      <c r="F270" s="108"/>
      <c r="G270" s="95"/>
      <c r="H270" s="95" t="s">
        <v>917</v>
      </c>
      <c r="I270" s="108"/>
      <c r="J270" s="95"/>
      <c r="K270" s="98">
        <v>3</v>
      </c>
      <c r="L270" s="113"/>
      <c r="M270" s="113"/>
      <c r="N270" s="113"/>
      <c r="O270" s="113"/>
      <c r="P270" s="113"/>
      <c r="Q270" s="113"/>
      <c r="R270" s="113"/>
      <c r="S270" s="113"/>
      <c r="T270" s="113"/>
      <c r="U270" s="113"/>
      <c r="V270" s="113"/>
      <c r="W270" s="113"/>
      <c r="X270" s="113"/>
      <c r="Y270" s="113"/>
      <c r="Z270" s="113"/>
      <c r="AA270" s="113"/>
      <c r="AB270" s="113"/>
      <c r="AC270" s="113"/>
    </row>
    <row r="271" spans="1:29" ht="15.75" customHeight="1">
      <c r="A271" s="93" t="s">
        <v>346</v>
      </c>
      <c r="B271" s="95" t="s">
        <v>909</v>
      </c>
      <c r="C271" s="108"/>
      <c r="D271" s="95"/>
      <c r="E271" s="95" t="s">
        <v>910</v>
      </c>
      <c r="F271" s="108"/>
      <c r="G271" s="95"/>
      <c r="H271" s="95" t="s">
        <v>906</v>
      </c>
      <c r="I271" s="108"/>
      <c r="J271" s="95"/>
      <c r="K271" s="98">
        <v>3</v>
      </c>
      <c r="L271" s="113"/>
      <c r="M271" s="113"/>
      <c r="N271" s="113"/>
      <c r="O271" s="113"/>
      <c r="P271" s="113"/>
      <c r="Q271" s="113"/>
      <c r="R271" s="113"/>
      <c r="S271" s="113"/>
      <c r="T271" s="113"/>
      <c r="U271" s="113"/>
      <c r="V271" s="113"/>
      <c r="W271" s="113"/>
      <c r="X271" s="113"/>
      <c r="Y271" s="113"/>
      <c r="Z271" s="113"/>
      <c r="AA271" s="113"/>
      <c r="AB271" s="113"/>
      <c r="AC271" s="113"/>
    </row>
    <row r="272" spans="1:29" ht="15.75" customHeight="1">
      <c r="A272" s="93" t="s">
        <v>347</v>
      </c>
      <c r="B272" s="95" t="s">
        <v>909</v>
      </c>
      <c r="C272" s="108"/>
      <c r="D272" s="95"/>
      <c r="E272" s="95" t="s">
        <v>910</v>
      </c>
      <c r="F272" s="108"/>
      <c r="G272" s="95"/>
      <c r="H272" s="95" t="s">
        <v>916</v>
      </c>
      <c r="I272" s="108"/>
      <c r="J272" s="95"/>
      <c r="K272" s="98">
        <v>3</v>
      </c>
      <c r="L272" s="113"/>
      <c r="M272" s="113"/>
      <c r="N272" s="113"/>
      <c r="O272" s="113"/>
      <c r="P272" s="113"/>
      <c r="Q272" s="113"/>
      <c r="R272" s="113"/>
      <c r="S272" s="113"/>
      <c r="T272" s="113"/>
      <c r="U272" s="113"/>
      <c r="V272" s="113"/>
      <c r="W272" s="113"/>
      <c r="X272" s="113"/>
      <c r="Y272" s="113"/>
      <c r="Z272" s="113"/>
      <c r="AA272" s="113"/>
      <c r="AB272" s="113"/>
      <c r="AC272" s="113"/>
    </row>
    <row r="273" spans="1:29" ht="15.75" customHeight="1">
      <c r="A273" s="93" t="s">
        <v>348</v>
      </c>
      <c r="B273" s="95" t="s">
        <v>926</v>
      </c>
      <c r="C273" s="108"/>
      <c r="D273" s="95"/>
      <c r="E273" s="95" t="s">
        <v>909</v>
      </c>
      <c r="F273" s="108"/>
      <c r="G273" s="95"/>
      <c r="H273" s="95" t="s">
        <v>916</v>
      </c>
      <c r="I273" s="108"/>
      <c r="J273" s="95"/>
      <c r="K273" s="98">
        <v>3</v>
      </c>
      <c r="L273" s="113"/>
      <c r="M273" s="113"/>
      <c r="N273" s="113"/>
      <c r="O273" s="113"/>
      <c r="P273" s="113"/>
      <c r="Q273" s="113"/>
      <c r="R273" s="113"/>
      <c r="S273" s="113"/>
      <c r="T273" s="113"/>
      <c r="U273" s="113"/>
      <c r="V273" s="113"/>
      <c r="W273" s="113"/>
      <c r="X273" s="113"/>
      <c r="Y273" s="113"/>
      <c r="Z273" s="113"/>
      <c r="AA273" s="113"/>
      <c r="AB273" s="113"/>
      <c r="AC273" s="113"/>
    </row>
    <row r="274" spans="1:29" ht="15.75" customHeight="1">
      <c r="A274" s="110" t="s">
        <v>349</v>
      </c>
      <c r="B274" s="96" t="s">
        <v>926</v>
      </c>
      <c r="C274" s="111"/>
      <c r="D274" s="96"/>
      <c r="E274" s="96" t="s">
        <v>909</v>
      </c>
      <c r="F274" s="111"/>
      <c r="G274" s="96"/>
      <c r="H274" s="95" t="s">
        <v>910</v>
      </c>
      <c r="I274" s="108" t="s">
        <v>973</v>
      </c>
      <c r="J274" s="111"/>
      <c r="K274" s="97">
        <v>2</v>
      </c>
      <c r="L274" s="112"/>
      <c r="M274" s="112"/>
      <c r="N274" s="112"/>
      <c r="O274" s="112"/>
      <c r="P274" s="112"/>
      <c r="Q274" s="112"/>
      <c r="R274" s="112"/>
      <c r="S274" s="112"/>
      <c r="T274" s="112"/>
      <c r="U274" s="112"/>
      <c r="V274" s="112"/>
      <c r="W274" s="112"/>
      <c r="X274" s="112"/>
      <c r="Y274" s="112"/>
      <c r="Z274" s="112"/>
      <c r="AA274" s="112"/>
      <c r="AB274" s="112"/>
      <c r="AC274" s="112"/>
    </row>
    <row r="275" spans="1:29" ht="15.75" customHeight="1">
      <c r="A275" s="93" t="s">
        <v>350</v>
      </c>
      <c r="B275" s="95" t="s">
        <v>926</v>
      </c>
      <c r="C275" s="108"/>
      <c r="D275" s="95"/>
      <c r="E275" s="95" t="s">
        <v>909</v>
      </c>
      <c r="F275" s="108"/>
      <c r="G275" s="95"/>
      <c r="H275" s="95" t="s">
        <v>910</v>
      </c>
      <c r="I275" s="108"/>
      <c r="J275" s="95"/>
      <c r="K275" s="98">
        <v>3</v>
      </c>
      <c r="L275" s="113"/>
      <c r="M275" s="113"/>
      <c r="N275" s="113"/>
      <c r="O275" s="113"/>
      <c r="P275" s="113"/>
      <c r="Q275" s="113"/>
      <c r="R275" s="113"/>
      <c r="S275" s="113"/>
      <c r="T275" s="113"/>
      <c r="U275" s="113"/>
      <c r="V275" s="113"/>
      <c r="W275" s="113"/>
      <c r="X275" s="113"/>
      <c r="Y275" s="113"/>
      <c r="Z275" s="113"/>
      <c r="AA275" s="113"/>
      <c r="AB275" s="113"/>
      <c r="AC275" s="113"/>
    </row>
    <row r="276" spans="1:29" ht="15.75" customHeight="1">
      <c r="A276" s="93" t="s">
        <v>338</v>
      </c>
      <c r="B276" s="95" t="s">
        <v>909</v>
      </c>
      <c r="C276" s="108"/>
      <c r="D276" s="95"/>
      <c r="E276" s="95" t="s">
        <v>910</v>
      </c>
      <c r="F276" s="108"/>
      <c r="G276" s="95"/>
      <c r="H276" s="95" t="s">
        <v>917</v>
      </c>
      <c r="I276" s="108"/>
      <c r="J276" s="95"/>
      <c r="K276" s="98">
        <v>3</v>
      </c>
      <c r="L276" s="113"/>
      <c r="M276" s="113"/>
      <c r="N276" s="113"/>
      <c r="O276" s="113"/>
      <c r="P276" s="113"/>
      <c r="Q276" s="113"/>
      <c r="R276" s="113"/>
      <c r="S276" s="113"/>
      <c r="T276" s="113"/>
      <c r="U276" s="113"/>
      <c r="V276" s="113"/>
      <c r="W276" s="113"/>
      <c r="X276" s="113"/>
      <c r="Y276" s="113"/>
      <c r="Z276" s="113"/>
      <c r="AA276" s="113"/>
      <c r="AB276" s="113"/>
      <c r="AC276" s="113"/>
    </row>
    <row r="277" spans="1:29" ht="15.75" customHeight="1">
      <c r="A277" s="93" t="s">
        <v>339</v>
      </c>
      <c r="B277" s="95" t="s">
        <v>909</v>
      </c>
      <c r="C277" s="108"/>
      <c r="D277" s="95"/>
      <c r="E277" s="95" t="s">
        <v>910</v>
      </c>
      <c r="F277" s="108"/>
      <c r="G277" s="95"/>
      <c r="H277" s="95" t="s">
        <v>917</v>
      </c>
      <c r="I277" s="108"/>
      <c r="J277" s="95"/>
      <c r="K277" s="98">
        <v>3</v>
      </c>
      <c r="L277" s="113"/>
      <c r="M277" s="113"/>
      <c r="N277" s="113"/>
      <c r="O277" s="113"/>
      <c r="P277" s="113"/>
      <c r="Q277" s="113"/>
      <c r="R277" s="113"/>
      <c r="S277" s="113"/>
      <c r="T277" s="113"/>
      <c r="U277" s="113"/>
      <c r="V277" s="113"/>
      <c r="W277" s="113"/>
      <c r="X277" s="113"/>
      <c r="Y277" s="113"/>
      <c r="Z277" s="113"/>
      <c r="AA277" s="113"/>
      <c r="AB277" s="113"/>
      <c r="AC277" s="113"/>
    </row>
    <row r="278" spans="1:29" ht="15.75" customHeight="1">
      <c r="A278" s="93" t="s">
        <v>351</v>
      </c>
      <c r="B278" s="95" t="s">
        <v>909</v>
      </c>
      <c r="C278" s="108"/>
      <c r="D278" s="95"/>
      <c r="E278" s="95" t="s">
        <v>910</v>
      </c>
      <c r="F278" s="108"/>
      <c r="G278" s="95"/>
      <c r="H278" s="95" t="s">
        <v>907</v>
      </c>
      <c r="I278" s="108"/>
      <c r="J278" s="95"/>
      <c r="K278" s="98">
        <v>3</v>
      </c>
      <c r="L278" s="113"/>
      <c r="M278" s="113"/>
      <c r="N278" s="113"/>
      <c r="O278" s="113"/>
      <c r="P278" s="113"/>
      <c r="Q278" s="113"/>
      <c r="R278" s="113"/>
      <c r="S278" s="113"/>
      <c r="T278" s="113"/>
      <c r="U278" s="113"/>
      <c r="V278" s="113"/>
      <c r="W278" s="113"/>
      <c r="X278" s="113"/>
      <c r="Y278" s="113"/>
      <c r="Z278" s="113"/>
      <c r="AA278" s="113"/>
      <c r="AB278" s="113"/>
      <c r="AC278" s="113"/>
    </row>
    <row r="279" spans="1:29" ht="15.75" customHeight="1">
      <c r="A279" s="93" t="s">
        <v>352</v>
      </c>
      <c r="B279" s="95" t="s">
        <v>909</v>
      </c>
      <c r="C279" s="108"/>
      <c r="D279" s="95"/>
      <c r="E279" s="95" t="s">
        <v>910</v>
      </c>
      <c r="F279" s="108"/>
      <c r="G279" s="95"/>
      <c r="H279" s="95" t="s">
        <v>914</v>
      </c>
      <c r="I279" s="108"/>
      <c r="J279" s="95"/>
      <c r="K279" s="98">
        <v>3</v>
      </c>
      <c r="L279" s="113"/>
      <c r="M279" s="113"/>
      <c r="N279" s="113"/>
      <c r="O279" s="113"/>
      <c r="P279" s="113"/>
      <c r="Q279" s="113"/>
      <c r="R279" s="113"/>
      <c r="S279" s="113"/>
      <c r="T279" s="113"/>
      <c r="U279" s="113"/>
      <c r="V279" s="113"/>
      <c r="W279" s="113"/>
      <c r="X279" s="113"/>
      <c r="Y279" s="113"/>
      <c r="Z279" s="113"/>
      <c r="AA279" s="113"/>
      <c r="AB279" s="113"/>
      <c r="AC279" s="113"/>
    </row>
    <row r="280" spans="1:29" ht="15.75" customHeight="1">
      <c r="A280" s="93" t="s">
        <v>354</v>
      </c>
      <c r="B280" s="95" t="s">
        <v>921</v>
      </c>
      <c r="C280" s="108"/>
      <c r="D280" s="95"/>
      <c r="E280" s="95" t="s">
        <v>909</v>
      </c>
      <c r="F280" s="108"/>
      <c r="G280" s="95"/>
      <c r="H280" s="95" t="s">
        <v>911</v>
      </c>
      <c r="I280" s="108"/>
      <c r="J280" s="95"/>
      <c r="K280" s="98">
        <v>3</v>
      </c>
      <c r="L280" s="113"/>
      <c r="M280" s="113"/>
      <c r="N280" s="113"/>
      <c r="O280" s="113"/>
      <c r="P280" s="113"/>
      <c r="Q280" s="113"/>
      <c r="R280" s="113"/>
      <c r="S280" s="113"/>
      <c r="T280" s="113"/>
      <c r="U280" s="113"/>
      <c r="V280" s="113"/>
      <c r="W280" s="113"/>
      <c r="X280" s="113"/>
      <c r="Y280" s="113"/>
      <c r="Z280" s="113"/>
      <c r="AA280" s="113"/>
      <c r="AB280" s="113"/>
      <c r="AC280" s="113"/>
    </row>
    <row r="281" spans="1:29" ht="15.75" customHeight="1">
      <c r="A281" s="93" t="s">
        <v>355</v>
      </c>
      <c r="B281" s="95" t="s">
        <v>921</v>
      </c>
      <c r="C281" s="108"/>
      <c r="D281" s="95"/>
      <c r="E281" s="95" t="s">
        <v>909</v>
      </c>
      <c r="F281" s="108"/>
      <c r="G281" s="95"/>
      <c r="H281" s="95" t="s">
        <v>911</v>
      </c>
      <c r="I281" s="108"/>
      <c r="J281" s="95"/>
      <c r="K281" s="98">
        <v>3</v>
      </c>
      <c r="L281" s="113"/>
      <c r="M281" s="113"/>
      <c r="N281" s="113"/>
      <c r="O281" s="113"/>
      <c r="P281" s="113"/>
      <c r="Q281" s="113"/>
      <c r="R281" s="113"/>
      <c r="S281" s="113"/>
      <c r="T281" s="113"/>
      <c r="U281" s="113"/>
      <c r="V281" s="113"/>
      <c r="W281" s="113"/>
      <c r="X281" s="113"/>
      <c r="Y281" s="113"/>
      <c r="Z281" s="113"/>
      <c r="AA281" s="113"/>
      <c r="AB281" s="113"/>
      <c r="AC281" s="113"/>
    </row>
    <row r="282" spans="1:29" ht="15.75" customHeight="1">
      <c r="A282" s="93" t="s">
        <v>356</v>
      </c>
      <c r="B282" s="95" t="s">
        <v>921</v>
      </c>
      <c r="C282" s="108"/>
      <c r="D282" s="95"/>
      <c r="E282" s="95" t="s">
        <v>909</v>
      </c>
      <c r="F282" s="108"/>
      <c r="G282" s="95"/>
      <c r="H282" s="95" t="s">
        <v>911</v>
      </c>
      <c r="I282" s="108"/>
      <c r="J282" s="95"/>
      <c r="K282" s="98">
        <v>3</v>
      </c>
      <c r="L282" s="113"/>
      <c r="M282" s="113"/>
      <c r="N282" s="113"/>
      <c r="O282" s="113"/>
      <c r="P282" s="113"/>
      <c r="Q282" s="113"/>
      <c r="R282" s="113"/>
      <c r="S282" s="113"/>
      <c r="T282" s="113"/>
      <c r="U282" s="113"/>
      <c r="V282" s="113"/>
      <c r="W282" s="113"/>
      <c r="X282" s="113"/>
      <c r="Y282" s="113"/>
      <c r="Z282" s="113"/>
      <c r="AA282" s="113"/>
      <c r="AB282" s="113"/>
      <c r="AC282" s="113"/>
    </row>
    <row r="283" spans="1:29" ht="15.75" customHeight="1">
      <c r="A283" s="93" t="s">
        <v>357</v>
      </c>
      <c r="B283" s="95" t="s">
        <v>921</v>
      </c>
      <c r="C283" s="108"/>
      <c r="D283" s="95"/>
      <c r="E283" s="95" t="s">
        <v>909</v>
      </c>
      <c r="F283" s="108"/>
      <c r="G283" s="95"/>
      <c r="H283" s="95" t="s">
        <v>911</v>
      </c>
      <c r="I283" s="108"/>
      <c r="J283" s="95"/>
      <c r="K283" s="98">
        <v>3</v>
      </c>
      <c r="L283" s="113"/>
      <c r="M283" s="113"/>
      <c r="N283" s="113"/>
      <c r="O283" s="113"/>
      <c r="P283" s="113"/>
      <c r="Q283" s="113"/>
      <c r="R283" s="113"/>
      <c r="S283" s="113"/>
      <c r="T283" s="113"/>
      <c r="U283" s="113"/>
      <c r="V283" s="113"/>
      <c r="W283" s="113"/>
      <c r="X283" s="113"/>
      <c r="Y283" s="113"/>
      <c r="Z283" s="113"/>
      <c r="AA283" s="113"/>
      <c r="AB283" s="113"/>
      <c r="AC283" s="113"/>
    </row>
    <row r="284" spans="1:29" ht="15.75" customHeight="1">
      <c r="A284" s="93" t="s">
        <v>358</v>
      </c>
      <c r="B284" s="95" t="s">
        <v>909</v>
      </c>
      <c r="C284" s="108" t="s">
        <v>974</v>
      </c>
      <c r="D284" s="108"/>
      <c r="E284" s="95" t="s">
        <v>910</v>
      </c>
      <c r="F284" s="108"/>
      <c r="G284" s="95"/>
      <c r="H284" s="95" t="s">
        <v>911</v>
      </c>
      <c r="I284" s="108"/>
      <c r="J284" s="95"/>
      <c r="K284" s="98">
        <v>2</v>
      </c>
      <c r="L284" s="113"/>
      <c r="M284" s="113"/>
      <c r="N284" s="113"/>
      <c r="O284" s="113"/>
      <c r="P284" s="113"/>
      <c r="Q284" s="113"/>
      <c r="R284" s="113"/>
      <c r="S284" s="113"/>
      <c r="T284" s="113"/>
      <c r="U284" s="113"/>
      <c r="V284" s="113"/>
      <c r="W284" s="113"/>
      <c r="X284" s="113"/>
      <c r="Y284" s="113"/>
      <c r="Z284" s="113"/>
      <c r="AA284" s="113"/>
      <c r="AB284" s="113"/>
      <c r="AC284" s="113"/>
    </row>
    <row r="285" spans="1:29" ht="15.75" customHeight="1">
      <c r="A285" s="93" t="s">
        <v>359</v>
      </c>
      <c r="B285" s="95" t="s">
        <v>910</v>
      </c>
      <c r="C285" s="108"/>
      <c r="D285" s="95"/>
      <c r="E285" s="95" t="s">
        <v>916</v>
      </c>
      <c r="F285" s="108"/>
      <c r="G285" s="95"/>
      <c r="H285" s="95" t="s">
        <v>922</v>
      </c>
      <c r="I285" s="108"/>
      <c r="J285" s="95"/>
      <c r="K285" s="98">
        <v>3</v>
      </c>
      <c r="L285" s="113"/>
      <c r="M285" s="113"/>
      <c r="N285" s="113"/>
      <c r="O285" s="113"/>
      <c r="P285" s="113"/>
      <c r="Q285" s="113"/>
      <c r="R285" s="113"/>
      <c r="S285" s="113"/>
      <c r="T285" s="113"/>
      <c r="U285" s="113"/>
      <c r="V285" s="113"/>
      <c r="W285" s="113"/>
      <c r="X285" s="113"/>
      <c r="Y285" s="113"/>
      <c r="Z285" s="113"/>
      <c r="AA285" s="113"/>
      <c r="AB285" s="113"/>
      <c r="AC285" s="113"/>
    </row>
    <row r="286" spans="1:29" ht="15.75" customHeight="1">
      <c r="A286" s="93" t="s">
        <v>360</v>
      </c>
      <c r="B286" s="95" t="s">
        <v>910</v>
      </c>
      <c r="C286" s="108"/>
      <c r="D286" s="95"/>
      <c r="E286" s="95" t="s">
        <v>916</v>
      </c>
      <c r="F286" s="108"/>
      <c r="G286" s="95"/>
      <c r="H286" s="95" t="s">
        <v>922</v>
      </c>
      <c r="I286" s="108"/>
      <c r="J286" s="95"/>
      <c r="K286" s="98">
        <v>3</v>
      </c>
      <c r="L286" s="113"/>
      <c r="M286" s="113"/>
      <c r="N286" s="113"/>
      <c r="O286" s="113"/>
      <c r="P286" s="113"/>
      <c r="Q286" s="113"/>
      <c r="R286" s="113"/>
      <c r="S286" s="113"/>
      <c r="T286" s="113"/>
      <c r="U286" s="113"/>
      <c r="V286" s="113"/>
      <c r="W286" s="113"/>
      <c r="X286" s="113"/>
      <c r="Y286" s="113"/>
      <c r="Z286" s="113"/>
      <c r="AA286" s="113"/>
      <c r="AB286" s="113"/>
      <c r="AC286" s="113"/>
    </row>
    <row r="287" spans="1:29" ht="15.75" customHeight="1">
      <c r="A287" s="93" t="s">
        <v>361</v>
      </c>
      <c r="B287" s="95" t="s">
        <v>910</v>
      </c>
      <c r="C287" s="108"/>
      <c r="D287" s="95"/>
      <c r="E287" s="95" t="s">
        <v>918</v>
      </c>
      <c r="F287" s="108"/>
      <c r="G287" s="95"/>
      <c r="H287" s="95" t="s">
        <v>911</v>
      </c>
      <c r="I287" s="108"/>
      <c r="J287" s="95"/>
      <c r="K287" s="98">
        <v>3</v>
      </c>
      <c r="L287" s="113"/>
      <c r="M287" s="113"/>
      <c r="N287" s="113"/>
      <c r="O287" s="113"/>
      <c r="P287" s="113"/>
      <c r="Q287" s="113"/>
      <c r="R287" s="113"/>
      <c r="S287" s="113"/>
      <c r="T287" s="113"/>
      <c r="U287" s="113"/>
      <c r="V287" s="113"/>
      <c r="W287" s="113"/>
      <c r="X287" s="113"/>
      <c r="Y287" s="113"/>
      <c r="Z287" s="113"/>
      <c r="AA287" s="113"/>
      <c r="AB287" s="113"/>
      <c r="AC287" s="113"/>
    </row>
    <row r="288" spans="1:29" ht="15.75" customHeight="1">
      <c r="A288" s="93" t="s">
        <v>362</v>
      </c>
      <c r="B288" s="95" t="s">
        <v>920</v>
      </c>
      <c r="C288" s="108"/>
      <c r="D288" s="95"/>
      <c r="E288" s="95" t="s">
        <v>910</v>
      </c>
      <c r="F288" s="108"/>
      <c r="G288" s="95"/>
      <c r="H288" s="95" t="s">
        <v>916</v>
      </c>
      <c r="I288" s="108"/>
      <c r="J288" s="95"/>
      <c r="K288" s="98">
        <v>3</v>
      </c>
      <c r="L288" s="113"/>
      <c r="M288" s="113"/>
      <c r="N288" s="113"/>
      <c r="O288" s="113"/>
      <c r="P288" s="113"/>
      <c r="Q288" s="113"/>
      <c r="R288" s="113"/>
      <c r="S288" s="113"/>
      <c r="T288" s="113"/>
      <c r="U288" s="113"/>
      <c r="V288" s="113"/>
      <c r="W288" s="113"/>
      <c r="X288" s="113"/>
      <c r="Y288" s="113"/>
      <c r="Z288" s="113"/>
      <c r="AA288" s="113"/>
      <c r="AB288" s="113"/>
      <c r="AC288" s="113"/>
    </row>
    <row r="289" spans="1:29" ht="15.75" customHeight="1">
      <c r="A289" s="93" t="s">
        <v>363</v>
      </c>
      <c r="B289" s="95" t="s">
        <v>920</v>
      </c>
      <c r="C289" s="108"/>
      <c r="D289" s="95"/>
      <c r="E289" s="95" t="s">
        <v>910</v>
      </c>
      <c r="F289" s="108"/>
      <c r="G289" s="95"/>
      <c r="H289" s="95" t="s">
        <v>911</v>
      </c>
      <c r="I289" s="108"/>
      <c r="J289" s="95"/>
      <c r="K289" s="98">
        <v>3</v>
      </c>
      <c r="L289" s="113"/>
      <c r="M289" s="113"/>
      <c r="N289" s="113"/>
      <c r="O289" s="113"/>
      <c r="P289" s="113"/>
      <c r="Q289" s="113"/>
      <c r="R289" s="113"/>
      <c r="S289" s="113"/>
      <c r="T289" s="113"/>
      <c r="U289" s="113"/>
      <c r="V289" s="113"/>
      <c r="W289" s="113"/>
      <c r="X289" s="113"/>
      <c r="Y289" s="113"/>
      <c r="Z289" s="113"/>
      <c r="AA289" s="113"/>
      <c r="AB289" s="113"/>
      <c r="AC289" s="113"/>
    </row>
    <row r="290" spans="1:29" ht="15.75" customHeight="1">
      <c r="A290" s="93" t="s">
        <v>327</v>
      </c>
      <c r="B290" s="95" t="s">
        <v>920</v>
      </c>
      <c r="C290" s="108"/>
      <c r="D290" s="95"/>
      <c r="E290" s="95" t="s">
        <v>909</v>
      </c>
      <c r="F290" s="108"/>
      <c r="G290" s="95"/>
      <c r="H290" s="95" t="s">
        <v>910</v>
      </c>
      <c r="I290" s="108"/>
      <c r="J290" s="95"/>
      <c r="K290" s="98">
        <v>3</v>
      </c>
      <c r="L290" s="113"/>
      <c r="M290" s="113"/>
      <c r="N290" s="113"/>
      <c r="O290" s="113"/>
      <c r="P290" s="113"/>
      <c r="Q290" s="113"/>
      <c r="R290" s="113"/>
      <c r="S290" s="113"/>
      <c r="T290" s="113"/>
      <c r="U290" s="113"/>
      <c r="V290" s="113"/>
      <c r="W290" s="113"/>
      <c r="X290" s="113"/>
      <c r="Y290" s="113"/>
      <c r="Z290" s="113"/>
      <c r="AA290" s="113"/>
      <c r="AB290" s="113"/>
      <c r="AC290" s="113"/>
    </row>
    <row r="291" spans="1:29" ht="15.75" customHeight="1">
      <c r="A291" s="93" t="s">
        <v>328</v>
      </c>
      <c r="B291" s="95" t="s">
        <v>920</v>
      </c>
      <c r="C291" s="108"/>
      <c r="D291" s="95"/>
      <c r="E291" s="95" t="s">
        <v>909</v>
      </c>
      <c r="F291" s="108"/>
      <c r="G291" s="95"/>
      <c r="H291" s="95" t="s">
        <v>910</v>
      </c>
      <c r="I291" s="108"/>
      <c r="J291" s="95"/>
      <c r="K291" s="98">
        <v>3</v>
      </c>
      <c r="L291" s="113"/>
      <c r="M291" s="113"/>
      <c r="N291" s="113"/>
      <c r="O291" s="113"/>
      <c r="P291" s="113"/>
      <c r="Q291" s="113"/>
      <c r="R291" s="113"/>
      <c r="S291" s="113"/>
      <c r="T291" s="113"/>
      <c r="U291" s="113"/>
      <c r="V291" s="113"/>
      <c r="W291" s="113"/>
      <c r="X291" s="113"/>
      <c r="Y291" s="113"/>
      <c r="Z291" s="113"/>
      <c r="AA291" s="113"/>
      <c r="AB291" s="113"/>
      <c r="AC291" s="113"/>
    </row>
    <row r="292" spans="1:29" ht="15.75" customHeight="1">
      <c r="A292" s="93" t="s">
        <v>364</v>
      </c>
      <c r="B292" s="95" t="s">
        <v>920</v>
      </c>
      <c r="C292" s="108"/>
      <c r="D292" s="95"/>
      <c r="E292" s="95" t="s">
        <v>920</v>
      </c>
      <c r="F292" s="108"/>
      <c r="G292" s="95"/>
      <c r="H292" s="95" t="s">
        <v>910</v>
      </c>
      <c r="I292" s="108"/>
      <c r="J292" s="95"/>
      <c r="K292" s="98">
        <v>3</v>
      </c>
      <c r="L292" s="113"/>
      <c r="M292" s="113"/>
      <c r="N292" s="113"/>
      <c r="O292" s="113"/>
      <c r="P292" s="113"/>
      <c r="Q292" s="113"/>
      <c r="R292" s="113"/>
      <c r="S292" s="113"/>
      <c r="T292" s="113"/>
      <c r="U292" s="113"/>
      <c r="V292" s="113"/>
      <c r="W292" s="113"/>
      <c r="X292" s="113"/>
      <c r="Y292" s="113"/>
      <c r="Z292" s="113"/>
      <c r="AA292" s="113"/>
      <c r="AB292" s="113"/>
      <c r="AC292" s="113"/>
    </row>
    <row r="293" spans="1:29" ht="15.75" customHeight="1">
      <c r="A293" s="93" t="s">
        <v>365</v>
      </c>
      <c r="B293" s="95" t="s">
        <v>920</v>
      </c>
      <c r="C293" s="108"/>
      <c r="D293" s="95"/>
      <c r="E293" s="95" t="s">
        <v>910</v>
      </c>
      <c r="F293" s="108"/>
      <c r="G293" s="95"/>
      <c r="H293" s="95" t="s">
        <v>916</v>
      </c>
      <c r="I293" s="108"/>
      <c r="J293" s="95"/>
      <c r="K293" s="98">
        <v>3</v>
      </c>
      <c r="L293" s="113"/>
      <c r="M293" s="113"/>
      <c r="N293" s="113"/>
      <c r="O293" s="113"/>
      <c r="P293" s="113"/>
      <c r="Q293" s="113"/>
      <c r="R293" s="113"/>
      <c r="S293" s="113"/>
      <c r="T293" s="113"/>
      <c r="U293" s="113"/>
      <c r="V293" s="113"/>
      <c r="W293" s="113"/>
      <c r="X293" s="113"/>
      <c r="Y293" s="113"/>
      <c r="Z293" s="113"/>
      <c r="AA293" s="113"/>
      <c r="AB293" s="113"/>
      <c r="AC293" s="113"/>
    </row>
    <row r="294" spans="1:29" ht="15.75" customHeight="1">
      <c r="A294" s="93" t="s">
        <v>366</v>
      </c>
      <c r="B294" s="95" t="s">
        <v>912</v>
      </c>
      <c r="C294" s="108" t="s">
        <v>927</v>
      </c>
      <c r="D294" s="108"/>
      <c r="E294" s="95" t="s">
        <v>920</v>
      </c>
      <c r="F294" s="108"/>
      <c r="G294" s="95"/>
      <c r="H294" s="95" t="s">
        <v>922</v>
      </c>
      <c r="I294" s="108"/>
      <c r="J294" s="95"/>
      <c r="K294" s="98">
        <v>2</v>
      </c>
      <c r="L294" s="113"/>
      <c r="M294" s="113"/>
      <c r="N294" s="113"/>
      <c r="O294" s="113"/>
      <c r="P294" s="113"/>
      <c r="Q294" s="113"/>
      <c r="R294" s="113"/>
      <c r="S294" s="113"/>
      <c r="T294" s="113"/>
      <c r="U294" s="113"/>
      <c r="V294" s="113"/>
      <c r="W294" s="113"/>
      <c r="X294" s="113"/>
      <c r="Y294" s="113"/>
      <c r="Z294" s="113"/>
      <c r="AA294" s="113"/>
      <c r="AB294" s="113"/>
      <c r="AC294" s="113"/>
    </row>
    <row r="295" spans="1:29" ht="15.75" customHeight="1">
      <c r="A295" s="12"/>
      <c r="B295" s="13"/>
      <c r="C295" s="15"/>
      <c r="D295" s="130"/>
      <c r="E295" s="13"/>
      <c r="F295" s="15"/>
      <c r="G295" s="130"/>
      <c r="H295" s="13"/>
      <c r="I295" s="15"/>
      <c r="J295" s="130"/>
      <c r="K295" s="13"/>
    </row>
    <row r="296" spans="1:29" ht="15.75" customHeight="1">
      <c r="A296" s="12"/>
      <c r="B296" s="13"/>
      <c r="C296" s="15"/>
      <c r="D296" s="130"/>
      <c r="E296" s="13"/>
      <c r="F296" s="15"/>
      <c r="G296" s="130"/>
      <c r="H296" s="13"/>
      <c r="I296" s="15"/>
      <c r="J296" s="130"/>
      <c r="K296" s="13"/>
    </row>
    <row r="297" spans="1:29" ht="15.75" customHeight="1">
      <c r="A297" s="12"/>
      <c r="B297" s="13"/>
      <c r="C297" s="15"/>
      <c r="D297" s="130"/>
      <c r="E297" s="13"/>
      <c r="F297" s="15"/>
      <c r="G297" s="130"/>
      <c r="H297" s="13"/>
      <c r="I297" s="15"/>
      <c r="J297" s="130"/>
      <c r="K297" s="13"/>
    </row>
    <row r="298" spans="1:29" ht="15.75" customHeight="1">
      <c r="A298" s="12"/>
      <c r="B298" s="13"/>
      <c r="C298" s="15"/>
      <c r="D298" s="130"/>
      <c r="E298" s="13"/>
      <c r="F298" s="15"/>
      <c r="G298" s="130"/>
      <c r="H298" s="13"/>
      <c r="I298" s="15"/>
      <c r="J298" s="130"/>
      <c r="K298" s="13"/>
    </row>
    <row r="299" spans="1:29" ht="15.75" customHeight="1">
      <c r="A299" s="12"/>
      <c r="B299" s="13"/>
      <c r="C299" s="15"/>
      <c r="D299" s="130"/>
      <c r="E299" s="13"/>
      <c r="F299" s="15"/>
      <c r="G299" s="130"/>
      <c r="H299" s="13"/>
      <c r="I299" s="15"/>
      <c r="J299" s="130"/>
      <c r="K299" s="13"/>
    </row>
    <row r="300" spans="1:29" ht="15.75" customHeight="1">
      <c r="A300" s="12"/>
      <c r="B300" s="13"/>
      <c r="C300" s="15"/>
      <c r="D300" s="130"/>
      <c r="E300" s="13"/>
      <c r="F300" s="15"/>
      <c r="G300" s="130"/>
      <c r="H300" s="13"/>
      <c r="I300" s="15"/>
      <c r="J300" s="130"/>
      <c r="K300" s="13"/>
    </row>
    <row r="301" spans="1:29" ht="15.75" customHeight="1">
      <c r="A301" s="12"/>
      <c r="B301" s="13"/>
      <c r="C301" s="15"/>
      <c r="D301" s="130"/>
      <c r="E301" s="13"/>
      <c r="F301" s="15"/>
      <c r="G301" s="130"/>
      <c r="H301" s="13"/>
      <c r="I301" s="15"/>
      <c r="J301" s="130"/>
      <c r="K301" s="13"/>
    </row>
    <row r="302" spans="1:29" ht="15.75" customHeight="1">
      <c r="A302" s="12"/>
      <c r="B302" s="13"/>
      <c r="C302" s="15"/>
      <c r="D302" s="130"/>
      <c r="E302" s="13"/>
      <c r="F302" s="15"/>
      <c r="G302" s="130"/>
      <c r="H302" s="13"/>
      <c r="I302" s="15"/>
      <c r="J302" s="130"/>
      <c r="K302" s="13"/>
    </row>
    <row r="303" spans="1:29" ht="15.75" customHeight="1">
      <c r="A303" s="12"/>
      <c r="B303" s="13"/>
      <c r="C303" s="15"/>
      <c r="D303" s="130"/>
      <c r="E303" s="13"/>
      <c r="F303" s="15"/>
      <c r="G303" s="130"/>
      <c r="H303" s="13"/>
      <c r="I303" s="15"/>
      <c r="J303" s="130"/>
      <c r="K303" s="13"/>
    </row>
    <row r="304" spans="1:29" ht="15.75" customHeight="1">
      <c r="A304" s="12"/>
      <c r="B304" s="13"/>
      <c r="C304" s="15"/>
      <c r="D304" s="130"/>
      <c r="E304" s="13"/>
      <c r="F304" s="15"/>
      <c r="G304" s="130"/>
      <c r="H304" s="13"/>
      <c r="I304" s="15"/>
      <c r="J304" s="130"/>
      <c r="K304" s="13"/>
    </row>
    <row r="305" spans="1:11" ht="15.75" customHeight="1">
      <c r="A305" s="12"/>
      <c r="B305" s="13"/>
      <c r="C305" s="15"/>
      <c r="D305" s="130"/>
      <c r="E305" s="13"/>
      <c r="F305" s="15"/>
      <c r="G305" s="130"/>
      <c r="H305" s="13"/>
      <c r="I305" s="15"/>
      <c r="J305" s="130"/>
      <c r="K305" s="13"/>
    </row>
    <row r="306" spans="1:11" ht="15.75" customHeight="1">
      <c r="A306" s="12"/>
      <c r="B306" s="13"/>
      <c r="C306" s="15"/>
      <c r="D306" s="130"/>
      <c r="E306" s="13"/>
      <c r="F306" s="15"/>
      <c r="G306" s="130"/>
      <c r="H306" s="13"/>
      <c r="I306" s="15"/>
      <c r="J306" s="130"/>
      <c r="K306" s="13"/>
    </row>
    <row r="307" spans="1:11" ht="15.75" customHeight="1">
      <c r="A307" s="12"/>
      <c r="B307" s="13"/>
      <c r="C307" s="15"/>
      <c r="D307" s="130"/>
      <c r="E307" s="13"/>
      <c r="F307" s="15"/>
      <c r="G307" s="130"/>
      <c r="H307" s="13"/>
      <c r="I307" s="15"/>
      <c r="J307" s="130"/>
      <c r="K307" s="13"/>
    </row>
    <row r="308" spans="1:11" ht="15.75" customHeight="1">
      <c r="A308" s="12"/>
      <c r="B308" s="13"/>
      <c r="C308" s="15"/>
      <c r="D308" s="130"/>
      <c r="E308" s="13"/>
      <c r="F308" s="15"/>
      <c r="G308" s="130"/>
      <c r="H308" s="13"/>
      <c r="I308" s="15"/>
      <c r="J308" s="130"/>
      <c r="K308" s="13"/>
    </row>
    <row r="309" spans="1:11" ht="15.75" customHeight="1">
      <c r="A309" s="12"/>
      <c r="B309" s="13"/>
      <c r="C309" s="15"/>
      <c r="D309" s="130"/>
      <c r="E309" s="13"/>
      <c r="F309" s="15"/>
      <c r="G309" s="130"/>
      <c r="H309" s="13"/>
      <c r="I309" s="15"/>
      <c r="J309" s="130"/>
      <c r="K309" s="13"/>
    </row>
    <row r="310" spans="1:11" ht="15.75" customHeight="1">
      <c r="A310" s="12"/>
      <c r="B310" s="13"/>
      <c r="C310" s="15"/>
      <c r="D310" s="130"/>
      <c r="E310" s="13"/>
      <c r="F310" s="15"/>
      <c r="G310" s="130"/>
      <c r="H310" s="13"/>
      <c r="I310" s="15"/>
      <c r="J310" s="130"/>
      <c r="K310" s="13"/>
    </row>
    <row r="311" spans="1:11" ht="15.75" customHeight="1">
      <c r="A311" s="12"/>
      <c r="B311" s="13"/>
      <c r="C311" s="15"/>
      <c r="D311" s="130"/>
      <c r="E311" s="13"/>
      <c r="F311" s="15"/>
      <c r="G311" s="130"/>
      <c r="H311" s="13"/>
      <c r="I311" s="15"/>
      <c r="J311" s="130"/>
      <c r="K311" s="13"/>
    </row>
    <row r="312" spans="1:11" ht="15.75" customHeight="1">
      <c r="A312" s="12"/>
      <c r="B312" s="13"/>
      <c r="C312" s="15"/>
      <c r="D312" s="130"/>
      <c r="E312" s="13"/>
      <c r="F312" s="15"/>
      <c r="G312" s="130"/>
      <c r="H312" s="13"/>
      <c r="I312" s="15"/>
      <c r="J312" s="130"/>
      <c r="K312" s="13"/>
    </row>
    <row r="313" spans="1:11" ht="15.75" customHeight="1">
      <c r="A313" s="12"/>
      <c r="B313" s="13"/>
      <c r="C313" s="15"/>
      <c r="D313" s="130"/>
      <c r="E313" s="13"/>
      <c r="F313" s="15"/>
      <c r="G313" s="130"/>
      <c r="H313" s="13"/>
      <c r="I313" s="15"/>
      <c r="J313" s="130"/>
      <c r="K313" s="13"/>
    </row>
    <row r="314" spans="1:11" ht="15.75" customHeight="1">
      <c r="A314" s="12"/>
      <c r="B314" s="13"/>
      <c r="C314" s="15"/>
      <c r="D314" s="130"/>
      <c r="E314" s="13"/>
      <c r="F314" s="15"/>
      <c r="G314" s="130"/>
      <c r="H314" s="13"/>
      <c r="I314" s="15"/>
      <c r="J314" s="130"/>
      <c r="K314" s="13"/>
    </row>
    <row r="315" spans="1:11" ht="15.75" customHeight="1">
      <c r="A315" s="12"/>
      <c r="B315" s="13"/>
      <c r="C315" s="15"/>
      <c r="D315" s="130"/>
      <c r="E315" s="13"/>
      <c r="F315" s="15"/>
      <c r="G315" s="130"/>
      <c r="H315" s="13"/>
      <c r="I315" s="15"/>
      <c r="J315" s="130"/>
      <c r="K315" s="13"/>
    </row>
    <row r="316" spans="1:11" ht="15.75" customHeight="1">
      <c r="A316" s="12"/>
      <c r="B316" s="13"/>
      <c r="C316" s="15"/>
      <c r="D316" s="130"/>
      <c r="E316" s="13"/>
      <c r="F316" s="15"/>
      <c r="G316" s="130"/>
      <c r="H316" s="13"/>
      <c r="I316" s="15"/>
      <c r="J316" s="130"/>
      <c r="K316" s="13"/>
    </row>
    <row r="317" spans="1:11" ht="15.75" customHeight="1">
      <c r="A317" s="12"/>
      <c r="B317" s="13"/>
      <c r="C317" s="15"/>
      <c r="D317" s="130"/>
      <c r="E317" s="13"/>
      <c r="F317" s="15"/>
      <c r="G317" s="130"/>
      <c r="H317" s="13"/>
      <c r="I317" s="15"/>
      <c r="J317" s="130"/>
      <c r="K317" s="13"/>
    </row>
    <row r="318" spans="1:11" ht="15.75" customHeight="1">
      <c r="A318" s="12"/>
      <c r="B318" s="13"/>
      <c r="C318" s="15"/>
      <c r="D318" s="130"/>
      <c r="E318" s="13"/>
      <c r="F318" s="15"/>
      <c r="G318" s="130"/>
      <c r="H318" s="13"/>
      <c r="I318" s="15"/>
      <c r="J318" s="130"/>
      <c r="K318" s="13"/>
    </row>
    <row r="319" spans="1:11" ht="15.75" customHeight="1">
      <c r="A319" s="12"/>
      <c r="B319" s="13"/>
      <c r="C319" s="15"/>
      <c r="D319" s="130"/>
      <c r="E319" s="13"/>
      <c r="F319" s="15"/>
      <c r="G319" s="130"/>
      <c r="H319" s="13"/>
      <c r="I319" s="15"/>
      <c r="J319" s="130"/>
      <c r="K319" s="13"/>
    </row>
    <row r="320" spans="1:11" ht="15.75" customHeight="1">
      <c r="A320" s="12"/>
      <c r="B320" s="13"/>
      <c r="C320" s="15"/>
      <c r="D320" s="130"/>
      <c r="E320" s="13"/>
      <c r="F320" s="15"/>
      <c r="G320" s="130"/>
      <c r="H320" s="13"/>
      <c r="I320" s="15"/>
      <c r="J320" s="130"/>
      <c r="K320" s="13"/>
    </row>
    <row r="321" spans="1:11" ht="15.75" customHeight="1">
      <c r="A321" s="12"/>
      <c r="B321" s="13"/>
      <c r="C321" s="15"/>
      <c r="D321" s="130"/>
      <c r="E321" s="13"/>
      <c r="F321" s="15"/>
      <c r="G321" s="130"/>
      <c r="H321" s="13"/>
      <c r="I321" s="15"/>
      <c r="J321" s="130"/>
      <c r="K321" s="13"/>
    </row>
    <row r="322" spans="1:11" ht="15.75" customHeight="1">
      <c r="A322" s="12"/>
      <c r="B322" s="13"/>
      <c r="C322" s="15"/>
      <c r="D322" s="130"/>
      <c r="E322" s="13"/>
      <c r="F322" s="15"/>
      <c r="G322" s="130"/>
      <c r="H322" s="13"/>
      <c r="I322" s="15"/>
      <c r="J322" s="130"/>
      <c r="K322" s="13"/>
    </row>
    <row r="323" spans="1:11" ht="15.75" customHeight="1">
      <c r="A323" s="12"/>
      <c r="B323" s="13"/>
      <c r="C323" s="15"/>
      <c r="D323" s="130"/>
      <c r="E323" s="13"/>
      <c r="F323" s="15"/>
      <c r="G323" s="130"/>
      <c r="H323" s="13"/>
      <c r="I323" s="15"/>
      <c r="J323" s="130"/>
      <c r="K323" s="13"/>
    </row>
    <row r="324" spans="1:11" ht="15.75" customHeight="1">
      <c r="A324" s="12"/>
      <c r="B324" s="13"/>
      <c r="C324" s="15"/>
      <c r="D324" s="130"/>
      <c r="E324" s="13"/>
      <c r="F324" s="15"/>
      <c r="G324" s="130"/>
      <c r="H324" s="13"/>
      <c r="I324" s="15"/>
      <c r="J324" s="130"/>
      <c r="K324" s="13"/>
    </row>
    <row r="325" spans="1:11" ht="15.75" customHeight="1">
      <c r="A325" s="12"/>
      <c r="B325" s="13"/>
      <c r="C325" s="15"/>
      <c r="D325" s="130"/>
      <c r="E325" s="13"/>
      <c r="F325" s="15"/>
      <c r="G325" s="130"/>
      <c r="H325" s="13"/>
      <c r="I325" s="15"/>
      <c r="J325" s="130"/>
      <c r="K325" s="13"/>
    </row>
    <row r="326" spans="1:11" ht="15.75" customHeight="1">
      <c r="A326" s="12"/>
      <c r="B326" s="13"/>
      <c r="C326" s="15"/>
      <c r="D326" s="130"/>
      <c r="E326" s="13"/>
      <c r="F326" s="15"/>
      <c r="G326" s="130"/>
      <c r="H326" s="13"/>
      <c r="I326" s="15"/>
      <c r="J326" s="130"/>
      <c r="K326" s="13"/>
    </row>
    <row r="327" spans="1:11" ht="15.75" customHeight="1">
      <c r="A327" s="12"/>
      <c r="B327" s="13"/>
      <c r="C327" s="15"/>
      <c r="D327" s="130"/>
      <c r="E327" s="13"/>
      <c r="F327" s="15"/>
      <c r="G327" s="130"/>
      <c r="H327" s="13"/>
      <c r="I327" s="15"/>
      <c r="J327" s="130"/>
      <c r="K327" s="13"/>
    </row>
    <row r="328" spans="1:11" ht="15.75" customHeight="1">
      <c r="A328" s="12"/>
      <c r="B328" s="13"/>
      <c r="C328" s="15"/>
      <c r="D328" s="130"/>
      <c r="E328" s="13"/>
      <c r="F328" s="15"/>
      <c r="G328" s="130"/>
      <c r="H328" s="13"/>
      <c r="I328" s="15"/>
      <c r="J328" s="130"/>
      <c r="K328" s="13"/>
    </row>
    <row r="329" spans="1:11" ht="15.75" customHeight="1">
      <c r="A329" s="12"/>
      <c r="B329" s="13"/>
      <c r="C329" s="15"/>
      <c r="D329" s="130"/>
      <c r="E329" s="13"/>
      <c r="F329" s="15"/>
      <c r="G329" s="130"/>
      <c r="H329" s="13"/>
      <c r="I329" s="15"/>
      <c r="J329" s="130"/>
      <c r="K329" s="13"/>
    </row>
    <row r="330" spans="1:11" ht="15.75" customHeight="1">
      <c r="A330" s="12"/>
      <c r="B330" s="13"/>
      <c r="C330" s="15"/>
      <c r="D330" s="130"/>
      <c r="E330" s="13"/>
      <c r="F330" s="15"/>
      <c r="G330" s="130"/>
      <c r="H330" s="13"/>
      <c r="I330" s="15"/>
      <c r="J330" s="130"/>
      <c r="K330" s="13"/>
    </row>
    <row r="331" spans="1:11" ht="15.75" customHeight="1">
      <c r="A331" s="12"/>
      <c r="B331" s="13"/>
      <c r="C331" s="15"/>
      <c r="D331" s="130"/>
      <c r="E331" s="13"/>
      <c r="F331" s="15"/>
      <c r="G331" s="130"/>
      <c r="H331" s="13"/>
      <c r="I331" s="15"/>
      <c r="J331" s="130"/>
      <c r="K331" s="13"/>
    </row>
    <row r="332" spans="1:11" ht="15.75" customHeight="1">
      <c r="A332" s="12"/>
      <c r="B332" s="13"/>
      <c r="C332" s="15"/>
      <c r="D332" s="130"/>
      <c r="E332" s="13"/>
      <c r="F332" s="15"/>
      <c r="G332" s="130"/>
      <c r="H332" s="13"/>
      <c r="I332" s="15"/>
      <c r="J332" s="130"/>
      <c r="K332" s="13"/>
    </row>
    <row r="333" spans="1:11" ht="15.75" customHeight="1">
      <c r="A333" s="12"/>
      <c r="B333" s="13"/>
      <c r="C333" s="15"/>
      <c r="D333" s="130"/>
      <c r="E333" s="13"/>
      <c r="F333" s="15"/>
      <c r="G333" s="130"/>
      <c r="H333" s="13"/>
      <c r="I333" s="15"/>
      <c r="J333" s="130"/>
      <c r="K333" s="13"/>
    </row>
    <row r="334" spans="1:11" ht="15.75" customHeight="1">
      <c r="A334" s="12"/>
      <c r="B334" s="13"/>
      <c r="C334" s="15"/>
      <c r="D334" s="130"/>
      <c r="E334" s="13"/>
      <c r="F334" s="15"/>
      <c r="G334" s="130"/>
      <c r="H334" s="13"/>
      <c r="I334" s="15"/>
      <c r="J334" s="130"/>
      <c r="K334" s="13"/>
    </row>
    <row r="335" spans="1:11" ht="15.75" customHeight="1">
      <c r="A335" s="12"/>
      <c r="B335" s="13"/>
      <c r="C335" s="15"/>
      <c r="D335" s="130"/>
      <c r="E335" s="13"/>
      <c r="F335" s="15"/>
      <c r="G335" s="130"/>
      <c r="H335" s="13"/>
      <c r="I335" s="15"/>
      <c r="J335" s="130"/>
      <c r="K335" s="13"/>
    </row>
    <row r="336" spans="1:11" ht="15.75" customHeight="1">
      <c r="A336" s="12"/>
      <c r="B336" s="13"/>
      <c r="C336" s="15"/>
      <c r="D336" s="130"/>
      <c r="E336" s="13"/>
      <c r="F336" s="15"/>
      <c r="G336" s="130"/>
      <c r="H336" s="13"/>
      <c r="I336" s="15"/>
      <c r="J336" s="130"/>
      <c r="K336" s="13"/>
    </row>
    <row r="337" spans="1:11" ht="15.75" customHeight="1">
      <c r="A337" s="12"/>
      <c r="B337" s="13"/>
      <c r="C337" s="15"/>
      <c r="D337" s="130"/>
      <c r="E337" s="13"/>
      <c r="F337" s="15"/>
      <c r="G337" s="130"/>
      <c r="H337" s="13"/>
      <c r="I337" s="15"/>
      <c r="J337" s="130"/>
      <c r="K337" s="13"/>
    </row>
    <row r="338" spans="1:11" ht="15.75" customHeight="1">
      <c r="A338" s="12"/>
      <c r="B338" s="13"/>
      <c r="C338" s="15"/>
      <c r="D338" s="130"/>
      <c r="E338" s="13"/>
      <c r="F338" s="15"/>
      <c r="G338" s="130"/>
      <c r="H338" s="13"/>
      <c r="I338" s="15"/>
      <c r="J338" s="130"/>
      <c r="K338" s="13"/>
    </row>
    <row r="339" spans="1:11" ht="15.75" customHeight="1">
      <c r="A339" s="12"/>
      <c r="B339" s="13"/>
      <c r="C339" s="15"/>
      <c r="D339" s="130"/>
      <c r="E339" s="13"/>
      <c r="F339" s="15"/>
      <c r="G339" s="130"/>
      <c r="H339" s="13"/>
      <c r="I339" s="15"/>
      <c r="J339" s="130"/>
      <c r="K339" s="13"/>
    </row>
    <row r="340" spans="1:11" ht="15.75" customHeight="1">
      <c r="A340" s="12"/>
      <c r="B340" s="13"/>
      <c r="C340" s="15"/>
      <c r="D340" s="130"/>
      <c r="E340" s="13"/>
      <c r="F340" s="15"/>
      <c r="G340" s="130"/>
      <c r="H340" s="13"/>
      <c r="I340" s="15"/>
      <c r="J340" s="130"/>
      <c r="K340" s="13"/>
    </row>
    <row r="341" spans="1:11" ht="15.75" customHeight="1">
      <c r="A341" s="12"/>
      <c r="B341" s="13"/>
      <c r="C341" s="15"/>
      <c r="D341" s="130"/>
      <c r="E341" s="13"/>
      <c r="F341" s="15"/>
      <c r="G341" s="130"/>
      <c r="H341" s="13"/>
      <c r="I341" s="15"/>
      <c r="J341" s="130"/>
      <c r="K341" s="13"/>
    </row>
    <row r="342" spans="1:11" ht="15.75" customHeight="1">
      <c r="A342" s="12"/>
      <c r="B342" s="13"/>
      <c r="C342" s="15"/>
      <c r="D342" s="130"/>
      <c r="E342" s="13"/>
      <c r="F342" s="15"/>
      <c r="G342" s="130"/>
      <c r="H342" s="13"/>
      <c r="I342" s="15"/>
      <c r="J342" s="130"/>
      <c r="K342" s="13"/>
    </row>
    <row r="343" spans="1:11" ht="15.75" customHeight="1">
      <c r="A343" s="12"/>
      <c r="B343" s="13"/>
      <c r="C343" s="15"/>
      <c r="D343" s="130"/>
      <c r="E343" s="13"/>
      <c r="F343" s="15"/>
      <c r="G343" s="130"/>
      <c r="H343" s="13"/>
      <c r="I343" s="15"/>
      <c r="J343" s="130"/>
      <c r="K343" s="13"/>
    </row>
    <row r="344" spans="1:11" ht="15.75" customHeight="1">
      <c r="A344" s="12"/>
      <c r="B344" s="13"/>
      <c r="C344" s="13"/>
      <c r="D344" s="130"/>
      <c r="E344" s="13"/>
      <c r="F344" s="15"/>
      <c r="G344" s="130"/>
      <c r="H344" s="13"/>
      <c r="I344" s="15"/>
      <c r="J344" s="130"/>
      <c r="K344" s="13"/>
    </row>
    <row r="345" spans="1:11" ht="15.75" customHeight="1">
      <c r="A345" s="12"/>
      <c r="B345" s="13"/>
      <c r="C345" s="13"/>
      <c r="D345" s="130"/>
      <c r="E345" s="13"/>
      <c r="F345" s="15"/>
      <c r="G345" s="130"/>
      <c r="H345" s="13"/>
      <c r="I345" s="15"/>
      <c r="J345" s="130"/>
      <c r="K345" s="13"/>
    </row>
    <row r="346" spans="1:11" ht="15.75" customHeight="1">
      <c r="A346" s="12"/>
      <c r="B346" s="13"/>
      <c r="C346" s="13"/>
      <c r="D346" s="130"/>
      <c r="E346" s="13"/>
      <c r="F346" s="15"/>
      <c r="G346" s="130"/>
      <c r="H346" s="13"/>
      <c r="I346" s="15"/>
      <c r="J346" s="130"/>
      <c r="K346" s="13"/>
    </row>
    <row r="347" spans="1:11" ht="15.75" customHeight="1">
      <c r="A347" s="12"/>
      <c r="B347" s="13"/>
      <c r="C347" s="13"/>
      <c r="D347" s="130"/>
      <c r="E347" s="13"/>
      <c r="F347" s="15"/>
      <c r="G347" s="130"/>
      <c r="H347" s="13"/>
      <c r="I347" s="15"/>
      <c r="J347" s="130"/>
      <c r="K347" s="13"/>
    </row>
    <row r="348" spans="1:11" ht="15.75" customHeight="1">
      <c r="A348" s="12"/>
      <c r="B348" s="13"/>
      <c r="C348" s="13"/>
      <c r="D348" s="130"/>
      <c r="E348" s="13"/>
      <c r="F348" s="15"/>
      <c r="G348" s="130"/>
      <c r="H348" s="13"/>
      <c r="I348" s="15"/>
      <c r="J348" s="130"/>
      <c r="K348" s="13"/>
    </row>
    <row r="349" spans="1:11" ht="15.75" customHeight="1">
      <c r="A349" s="12"/>
      <c r="B349" s="13"/>
      <c r="C349" s="13"/>
      <c r="D349" s="130"/>
      <c r="E349" s="13"/>
      <c r="F349" s="15"/>
      <c r="G349" s="130"/>
      <c r="H349" s="13"/>
      <c r="I349" s="15"/>
      <c r="J349" s="130"/>
      <c r="K349" s="13"/>
    </row>
    <row r="350" spans="1:11" ht="15.75" customHeight="1">
      <c r="A350" s="12"/>
      <c r="B350" s="13"/>
      <c r="C350" s="13"/>
      <c r="D350" s="130"/>
      <c r="E350" s="13"/>
      <c r="F350" s="15"/>
      <c r="G350" s="130"/>
      <c r="H350" s="13"/>
      <c r="I350" s="15"/>
      <c r="J350" s="130"/>
      <c r="K350" s="13"/>
    </row>
    <row r="351" spans="1:11" ht="15.75" customHeight="1">
      <c r="A351" s="12"/>
      <c r="B351" s="13"/>
      <c r="C351" s="13"/>
      <c r="D351" s="130"/>
      <c r="E351" s="13"/>
      <c r="F351" s="15"/>
      <c r="G351" s="130"/>
      <c r="H351" s="13"/>
      <c r="I351" s="15"/>
      <c r="J351" s="130"/>
      <c r="K351" s="13"/>
    </row>
    <row r="352" spans="1:11" ht="15.75" customHeight="1">
      <c r="A352" s="12"/>
      <c r="B352" s="13"/>
      <c r="C352" s="13"/>
      <c r="D352" s="130"/>
      <c r="E352" s="13"/>
      <c r="F352" s="15"/>
      <c r="G352" s="130"/>
      <c r="H352" s="13"/>
      <c r="I352" s="15"/>
      <c r="J352" s="130"/>
      <c r="K352" s="13"/>
    </row>
    <row r="353" spans="1:11" ht="15.75" customHeight="1">
      <c r="A353" s="12"/>
      <c r="B353" s="13"/>
      <c r="C353" s="13"/>
      <c r="D353" s="130"/>
      <c r="E353" s="13"/>
      <c r="F353" s="15"/>
      <c r="G353" s="130"/>
      <c r="H353" s="13"/>
      <c r="I353" s="15"/>
      <c r="J353" s="130"/>
      <c r="K353" s="13"/>
    </row>
    <row r="354" spans="1:11" ht="15.75" customHeight="1">
      <c r="A354" s="12"/>
      <c r="B354" s="13"/>
      <c r="C354" s="13"/>
      <c r="D354" s="130"/>
      <c r="E354" s="13"/>
      <c r="F354" s="15"/>
      <c r="G354" s="130"/>
      <c r="H354" s="13"/>
      <c r="I354" s="15"/>
      <c r="J354" s="130"/>
      <c r="K354" s="13"/>
    </row>
    <row r="355" spans="1:11" ht="15.75" customHeight="1">
      <c r="A355" s="12"/>
      <c r="B355" s="13"/>
      <c r="C355" s="13"/>
      <c r="D355" s="130"/>
      <c r="E355" s="13"/>
      <c r="F355" s="15"/>
      <c r="G355" s="130"/>
      <c r="H355" s="13"/>
      <c r="I355" s="15"/>
      <c r="J355" s="130"/>
      <c r="K355" s="13"/>
    </row>
    <row r="356" spans="1:11" ht="15.75" customHeight="1">
      <c r="A356" s="12"/>
      <c r="B356" s="13"/>
      <c r="C356" s="13"/>
      <c r="D356" s="130"/>
      <c r="E356" s="13"/>
      <c r="F356" s="15"/>
      <c r="G356" s="130"/>
      <c r="H356" s="13"/>
      <c r="I356" s="15"/>
      <c r="J356" s="130"/>
      <c r="K356" s="13"/>
    </row>
    <row r="357" spans="1:11" ht="15.75" customHeight="1">
      <c r="A357" s="12"/>
      <c r="B357" s="13"/>
      <c r="C357" s="13"/>
      <c r="D357" s="130"/>
      <c r="E357" s="13"/>
      <c r="F357" s="15"/>
      <c r="G357" s="130"/>
      <c r="H357" s="13"/>
      <c r="I357" s="15"/>
      <c r="J357" s="130"/>
      <c r="K357" s="13"/>
    </row>
    <row r="358" spans="1:11" ht="15.75" customHeight="1">
      <c r="A358" s="12"/>
      <c r="B358" s="13"/>
      <c r="C358" s="13"/>
      <c r="D358" s="130"/>
      <c r="E358" s="13"/>
      <c r="F358" s="15"/>
      <c r="G358" s="130"/>
      <c r="H358" s="13"/>
      <c r="I358" s="15"/>
      <c r="J358" s="130"/>
      <c r="K358" s="13"/>
    </row>
    <row r="359" spans="1:11" ht="15.75" customHeight="1">
      <c r="A359" s="12"/>
      <c r="B359" s="13"/>
      <c r="C359" s="13"/>
      <c r="D359" s="130"/>
      <c r="E359" s="13"/>
      <c r="F359" s="15"/>
      <c r="G359" s="130"/>
      <c r="H359" s="13"/>
      <c r="I359" s="15"/>
      <c r="J359" s="130"/>
      <c r="K359" s="13"/>
    </row>
    <row r="360" spans="1:11" ht="15.75" customHeight="1">
      <c r="A360" s="12"/>
      <c r="B360" s="13"/>
      <c r="C360" s="13"/>
      <c r="D360" s="130"/>
      <c r="E360" s="13"/>
      <c r="F360" s="15"/>
      <c r="G360" s="130"/>
      <c r="H360" s="13"/>
      <c r="I360" s="15"/>
      <c r="J360" s="130"/>
      <c r="K360" s="13"/>
    </row>
    <row r="361" spans="1:11" ht="15.75" customHeight="1">
      <c r="A361" s="12"/>
      <c r="B361" s="13"/>
      <c r="C361" s="13"/>
      <c r="D361" s="130"/>
      <c r="E361" s="13"/>
      <c r="F361" s="15"/>
      <c r="G361" s="130"/>
      <c r="H361" s="13"/>
      <c r="I361" s="15"/>
      <c r="J361" s="130"/>
      <c r="K361" s="13"/>
    </row>
    <row r="362" spans="1:11" ht="15.75" customHeight="1">
      <c r="A362" s="12"/>
      <c r="B362" s="13"/>
      <c r="C362" s="13"/>
      <c r="D362" s="130"/>
      <c r="E362" s="13"/>
      <c r="F362" s="15"/>
      <c r="G362" s="130"/>
      <c r="H362" s="13"/>
      <c r="I362" s="15"/>
      <c r="J362" s="130"/>
      <c r="K362" s="13"/>
    </row>
    <row r="363" spans="1:11" ht="15.75" customHeight="1">
      <c r="A363" s="12"/>
      <c r="B363" s="13"/>
      <c r="C363" s="13"/>
      <c r="D363" s="130"/>
      <c r="E363" s="13"/>
      <c r="F363" s="15"/>
      <c r="G363" s="130"/>
      <c r="H363" s="13"/>
      <c r="I363" s="15"/>
      <c r="J363" s="130"/>
      <c r="K363" s="13"/>
    </row>
    <row r="364" spans="1:11" ht="15.75" customHeight="1">
      <c r="A364" s="12"/>
      <c r="B364" s="13"/>
      <c r="C364" s="13"/>
      <c r="D364" s="130"/>
      <c r="E364" s="13"/>
      <c r="F364" s="15"/>
      <c r="G364" s="130"/>
      <c r="H364" s="13"/>
      <c r="I364" s="15"/>
      <c r="J364" s="130"/>
      <c r="K364" s="13"/>
    </row>
    <row r="365" spans="1:11" ht="15.75" customHeight="1">
      <c r="A365" s="12"/>
      <c r="B365" s="13"/>
      <c r="C365" s="13"/>
      <c r="D365" s="130"/>
      <c r="E365" s="13"/>
      <c r="F365" s="15"/>
      <c r="G365" s="130"/>
      <c r="H365" s="13"/>
      <c r="I365" s="15"/>
      <c r="J365" s="130"/>
      <c r="K365" s="13"/>
    </row>
    <row r="366" spans="1:11" ht="15.75" customHeight="1">
      <c r="A366" s="12"/>
      <c r="B366" s="13"/>
      <c r="C366" s="13"/>
      <c r="D366" s="130"/>
      <c r="E366" s="13"/>
      <c r="F366" s="15"/>
      <c r="G366" s="130"/>
      <c r="H366" s="13"/>
      <c r="I366" s="15"/>
      <c r="J366" s="130"/>
      <c r="K366" s="13"/>
    </row>
    <row r="367" spans="1:11" ht="15.75" customHeight="1">
      <c r="A367" s="12"/>
      <c r="B367" s="13"/>
      <c r="C367" s="13"/>
      <c r="D367" s="130"/>
      <c r="E367" s="13"/>
      <c r="F367" s="15"/>
      <c r="G367" s="130"/>
      <c r="H367" s="13"/>
      <c r="I367" s="15"/>
      <c r="J367" s="130"/>
      <c r="K367" s="13"/>
    </row>
    <row r="368" spans="1:11" ht="15.75" customHeight="1">
      <c r="A368" s="12"/>
      <c r="B368" s="13"/>
      <c r="C368" s="13"/>
      <c r="D368" s="130"/>
      <c r="E368" s="13"/>
      <c r="F368" s="15"/>
      <c r="G368" s="130"/>
      <c r="H368" s="13"/>
      <c r="I368" s="15"/>
      <c r="J368" s="130"/>
      <c r="K368" s="13"/>
    </row>
    <row r="369" spans="1:11" ht="15.75" customHeight="1">
      <c r="A369" s="12"/>
      <c r="B369" s="13"/>
      <c r="C369" s="13"/>
      <c r="D369" s="130"/>
      <c r="E369" s="13"/>
      <c r="F369" s="15"/>
      <c r="G369" s="130"/>
      <c r="H369" s="13"/>
      <c r="I369" s="15"/>
      <c r="J369" s="130"/>
      <c r="K369" s="13"/>
    </row>
    <row r="370" spans="1:11" ht="15.75" customHeight="1">
      <c r="A370" s="12"/>
      <c r="B370" s="13"/>
      <c r="C370" s="13"/>
      <c r="D370" s="130"/>
      <c r="E370" s="13"/>
      <c r="F370" s="15"/>
      <c r="G370" s="130"/>
      <c r="H370" s="13"/>
      <c r="I370" s="15"/>
      <c r="J370" s="130"/>
      <c r="K370" s="13"/>
    </row>
    <row r="371" spans="1:11" ht="15.75" customHeight="1">
      <c r="A371" s="12"/>
      <c r="B371" s="13"/>
      <c r="C371" s="13"/>
      <c r="D371" s="130"/>
      <c r="E371" s="13"/>
      <c r="F371" s="15"/>
      <c r="G371" s="130"/>
      <c r="H371" s="13"/>
      <c r="I371" s="15"/>
      <c r="J371" s="130"/>
      <c r="K371" s="13"/>
    </row>
    <row r="372" spans="1:11" ht="15.75" customHeight="1">
      <c r="A372" s="12"/>
      <c r="B372" s="13"/>
      <c r="C372" s="13"/>
      <c r="D372" s="130"/>
      <c r="E372" s="13"/>
      <c r="F372" s="15"/>
      <c r="G372" s="130"/>
      <c r="H372" s="13"/>
      <c r="I372" s="15"/>
      <c r="J372" s="130"/>
      <c r="K372" s="13"/>
    </row>
    <row r="373" spans="1:11" ht="15.75" customHeight="1">
      <c r="A373" s="12"/>
      <c r="B373" s="13"/>
      <c r="C373" s="13"/>
      <c r="D373" s="130"/>
      <c r="E373" s="13"/>
      <c r="F373" s="15"/>
      <c r="G373" s="130"/>
      <c r="H373" s="13"/>
      <c r="I373" s="15"/>
      <c r="J373" s="130"/>
      <c r="K373" s="13"/>
    </row>
    <row r="374" spans="1:11" ht="15.75" customHeight="1">
      <c r="A374" s="12"/>
      <c r="B374" s="13"/>
      <c r="C374" s="13"/>
      <c r="D374" s="130"/>
      <c r="E374" s="13"/>
      <c r="F374" s="15"/>
      <c r="G374" s="130"/>
      <c r="H374" s="13"/>
      <c r="I374" s="15"/>
      <c r="J374" s="130"/>
      <c r="K374" s="13"/>
    </row>
    <row r="375" spans="1:11" ht="15.75" customHeight="1">
      <c r="A375" s="12"/>
      <c r="B375" s="13"/>
      <c r="C375" s="13"/>
      <c r="D375" s="130"/>
      <c r="E375" s="13"/>
      <c r="F375" s="15"/>
      <c r="G375" s="130"/>
      <c r="H375" s="13"/>
      <c r="I375" s="15"/>
      <c r="J375" s="130"/>
      <c r="K375" s="13"/>
    </row>
    <row r="376" spans="1:11" ht="15.75" customHeight="1">
      <c r="A376" s="12"/>
      <c r="B376" s="13"/>
      <c r="C376" s="13"/>
      <c r="D376" s="130"/>
      <c r="E376" s="13"/>
      <c r="F376" s="15"/>
      <c r="G376" s="130"/>
      <c r="H376" s="13"/>
      <c r="I376" s="15"/>
      <c r="J376" s="130"/>
      <c r="K376" s="13"/>
    </row>
    <row r="377" spans="1:11" ht="15.75" customHeight="1">
      <c r="A377" s="12"/>
      <c r="B377" s="13"/>
      <c r="C377" s="13"/>
      <c r="D377" s="130"/>
      <c r="E377" s="13"/>
      <c r="F377" s="15"/>
      <c r="G377" s="130"/>
      <c r="H377" s="13"/>
      <c r="I377" s="15"/>
      <c r="J377" s="130"/>
      <c r="K377" s="13"/>
    </row>
    <row r="378" spans="1:11" ht="15.75" customHeight="1">
      <c r="A378" s="12"/>
      <c r="B378" s="13"/>
      <c r="C378" s="13"/>
      <c r="D378" s="130"/>
      <c r="E378" s="13"/>
      <c r="F378" s="15"/>
      <c r="G378" s="130"/>
      <c r="H378" s="13"/>
      <c r="I378" s="15"/>
      <c r="J378" s="130"/>
      <c r="K378" s="13"/>
    </row>
    <row r="379" spans="1:11" ht="15.75" customHeight="1">
      <c r="A379" s="12"/>
      <c r="B379" s="13"/>
      <c r="C379" s="13"/>
      <c r="D379" s="130"/>
      <c r="E379" s="13"/>
      <c r="F379" s="15"/>
      <c r="G379" s="130"/>
      <c r="H379" s="13"/>
      <c r="I379" s="15"/>
      <c r="J379" s="130"/>
      <c r="K379" s="13"/>
    </row>
    <row r="380" spans="1:11" ht="15.75" customHeight="1">
      <c r="A380" s="12"/>
      <c r="B380" s="13"/>
      <c r="C380" s="13"/>
      <c r="D380" s="130"/>
      <c r="E380" s="13"/>
      <c r="F380" s="15"/>
      <c r="G380" s="130"/>
      <c r="H380" s="13"/>
      <c r="I380" s="15"/>
      <c r="J380" s="130"/>
      <c r="K380" s="13"/>
    </row>
    <row r="381" spans="1:11" ht="15.75" customHeight="1">
      <c r="A381" s="12"/>
      <c r="B381" s="13"/>
      <c r="C381" s="13"/>
      <c r="D381" s="130"/>
      <c r="E381" s="13"/>
      <c r="F381" s="15"/>
      <c r="G381" s="130"/>
      <c r="H381" s="13"/>
      <c r="I381" s="15"/>
      <c r="J381" s="130"/>
      <c r="K381" s="13"/>
    </row>
    <row r="382" spans="1:11" ht="15.75" customHeight="1">
      <c r="A382" s="12"/>
      <c r="B382" s="13"/>
      <c r="C382" s="13"/>
      <c r="D382" s="130"/>
      <c r="E382" s="13"/>
      <c r="F382" s="15"/>
      <c r="G382" s="130"/>
      <c r="H382" s="13"/>
      <c r="I382" s="15"/>
      <c r="J382" s="130"/>
      <c r="K382" s="13"/>
    </row>
    <row r="383" spans="1:11" ht="15.75" customHeight="1">
      <c r="A383" s="12"/>
      <c r="B383" s="13"/>
      <c r="C383" s="13"/>
      <c r="D383" s="130"/>
      <c r="E383" s="13"/>
      <c r="F383" s="15"/>
      <c r="G383" s="130"/>
      <c r="H383" s="13"/>
      <c r="I383" s="15"/>
      <c r="J383" s="130"/>
      <c r="K383" s="13"/>
    </row>
    <row r="384" spans="1:11" ht="15.75" customHeight="1">
      <c r="A384" s="12"/>
      <c r="B384" s="13"/>
      <c r="C384" s="13"/>
      <c r="D384" s="130"/>
      <c r="E384" s="13"/>
      <c r="F384" s="15"/>
      <c r="G384" s="130"/>
      <c r="H384" s="13"/>
      <c r="I384" s="15"/>
      <c r="J384" s="130"/>
      <c r="K384" s="13"/>
    </row>
    <row r="385" spans="1:11" ht="15.75" customHeight="1">
      <c r="A385" s="12"/>
      <c r="B385" s="13"/>
      <c r="C385" s="13"/>
      <c r="D385" s="130"/>
      <c r="E385" s="13"/>
      <c r="F385" s="15"/>
      <c r="G385" s="130"/>
      <c r="H385" s="13"/>
      <c r="I385" s="15"/>
      <c r="J385" s="130"/>
      <c r="K385" s="13"/>
    </row>
    <row r="386" spans="1:11" ht="15.75" customHeight="1">
      <c r="A386" s="12"/>
      <c r="B386" s="13"/>
      <c r="C386" s="13"/>
      <c r="D386" s="130"/>
      <c r="E386" s="13"/>
      <c r="F386" s="15"/>
      <c r="G386" s="130"/>
      <c r="H386" s="13"/>
      <c r="I386" s="15"/>
      <c r="J386" s="130"/>
      <c r="K386" s="13"/>
    </row>
    <row r="387" spans="1:11" ht="15.75" customHeight="1">
      <c r="A387" s="12"/>
      <c r="B387" s="13"/>
      <c r="C387" s="13"/>
      <c r="D387" s="130"/>
      <c r="E387" s="13"/>
      <c r="F387" s="15"/>
      <c r="G387" s="130"/>
      <c r="H387" s="13"/>
      <c r="I387" s="15"/>
      <c r="J387" s="130"/>
      <c r="K387" s="13"/>
    </row>
    <row r="388" spans="1:11" ht="15.75" customHeight="1">
      <c r="A388" s="12"/>
      <c r="B388" s="13"/>
      <c r="C388" s="13"/>
      <c r="D388" s="130"/>
      <c r="E388" s="13"/>
      <c r="F388" s="15"/>
      <c r="G388" s="130"/>
      <c r="H388" s="13"/>
      <c r="I388" s="15"/>
      <c r="J388" s="130"/>
      <c r="K388" s="13"/>
    </row>
    <row r="389" spans="1:11" ht="15.75" customHeight="1">
      <c r="A389" s="12"/>
      <c r="B389" s="13"/>
      <c r="C389" s="13"/>
      <c r="D389" s="130"/>
      <c r="E389" s="13"/>
      <c r="F389" s="15"/>
      <c r="G389" s="130"/>
      <c r="H389" s="13"/>
      <c r="I389" s="15"/>
      <c r="J389" s="130"/>
      <c r="K389" s="13"/>
    </row>
    <row r="390" spans="1:11" ht="15.75" customHeight="1">
      <c r="A390" s="12"/>
      <c r="B390" s="13"/>
      <c r="C390" s="13"/>
      <c r="D390" s="130"/>
      <c r="E390" s="13"/>
      <c r="F390" s="15"/>
      <c r="G390" s="130"/>
      <c r="H390" s="13"/>
      <c r="I390" s="15"/>
      <c r="J390" s="130"/>
      <c r="K390" s="13"/>
    </row>
    <row r="391" spans="1:11" ht="15.75" customHeight="1">
      <c r="A391" s="12"/>
      <c r="B391" s="13"/>
      <c r="C391" s="13"/>
      <c r="D391" s="130"/>
      <c r="E391" s="13"/>
      <c r="F391" s="15"/>
      <c r="G391" s="130"/>
      <c r="H391" s="13"/>
      <c r="I391" s="15"/>
      <c r="J391" s="130"/>
      <c r="K391" s="13"/>
    </row>
    <row r="392" spans="1:11" ht="15.75" customHeight="1">
      <c r="A392" s="12"/>
      <c r="B392" s="13"/>
      <c r="C392" s="13"/>
      <c r="D392" s="130"/>
      <c r="E392" s="13"/>
      <c r="F392" s="15"/>
      <c r="G392" s="130"/>
      <c r="H392" s="13"/>
      <c r="I392" s="15"/>
      <c r="J392" s="130"/>
      <c r="K392" s="13"/>
    </row>
    <row r="393" spans="1:11" ht="15.75" customHeight="1">
      <c r="A393" s="12"/>
      <c r="B393" s="13"/>
      <c r="C393" s="13"/>
      <c r="D393" s="130"/>
      <c r="E393" s="13"/>
      <c r="F393" s="15"/>
      <c r="G393" s="130"/>
      <c r="H393" s="13"/>
      <c r="I393" s="15"/>
      <c r="J393" s="130"/>
      <c r="K393" s="13"/>
    </row>
    <row r="394" spans="1:11" ht="15.75" customHeight="1">
      <c r="A394" s="12"/>
      <c r="B394" s="13"/>
      <c r="C394" s="13"/>
      <c r="D394" s="130"/>
      <c r="E394" s="13"/>
      <c r="F394" s="15"/>
      <c r="G394" s="130"/>
      <c r="H394" s="13"/>
      <c r="I394" s="15"/>
      <c r="J394" s="130"/>
      <c r="K394" s="13"/>
    </row>
    <row r="395" spans="1:11" ht="15.75" customHeight="1">
      <c r="A395" s="12"/>
      <c r="B395" s="13"/>
      <c r="C395" s="13"/>
      <c r="D395" s="130"/>
      <c r="E395" s="13"/>
      <c r="F395" s="15"/>
      <c r="G395" s="130"/>
      <c r="H395" s="13"/>
      <c r="I395" s="15"/>
      <c r="J395" s="130"/>
      <c r="K395" s="13"/>
    </row>
    <row r="396" spans="1:11" ht="15.75" customHeight="1">
      <c r="A396" s="12"/>
      <c r="B396" s="13"/>
      <c r="C396" s="13"/>
      <c r="D396" s="130"/>
      <c r="E396" s="13"/>
      <c r="F396" s="15"/>
      <c r="G396" s="130"/>
      <c r="H396" s="13"/>
      <c r="I396" s="15"/>
      <c r="J396" s="130"/>
      <c r="K396" s="13"/>
    </row>
    <row r="397" spans="1:11" ht="15.75" customHeight="1">
      <c r="A397" s="12"/>
      <c r="B397" s="13"/>
      <c r="C397" s="13"/>
      <c r="D397" s="130"/>
      <c r="E397" s="13"/>
      <c r="F397" s="15"/>
      <c r="G397" s="130"/>
      <c r="H397" s="13"/>
      <c r="I397" s="15"/>
      <c r="J397" s="130"/>
      <c r="K397" s="13"/>
    </row>
    <row r="398" spans="1:11" ht="15.75" customHeight="1">
      <c r="A398" s="12"/>
      <c r="B398" s="13"/>
      <c r="C398" s="13"/>
      <c r="D398" s="130"/>
      <c r="E398" s="13"/>
      <c r="F398" s="15"/>
      <c r="G398" s="130"/>
      <c r="H398" s="13"/>
      <c r="I398" s="15"/>
      <c r="J398" s="130"/>
      <c r="K398" s="13"/>
    </row>
    <row r="399" spans="1:11" ht="15.75" customHeight="1">
      <c r="A399" s="12"/>
      <c r="B399" s="13"/>
      <c r="C399" s="13"/>
      <c r="D399" s="130"/>
      <c r="E399" s="13"/>
      <c r="F399" s="15"/>
      <c r="G399" s="130"/>
      <c r="H399" s="13"/>
      <c r="I399" s="15"/>
      <c r="J399" s="130"/>
      <c r="K399" s="13"/>
    </row>
    <row r="400" spans="1:11" ht="15.75" customHeight="1">
      <c r="A400" s="12"/>
      <c r="B400" s="13"/>
      <c r="C400" s="13"/>
      <c r="D400" s="130"/>
      <c r="E400" s="13"/>
      <c r="F400" s="15"/>
      <c r="G400" s="130"/>
      <c r="H400" s="13"/>
      <c r="I400" s="15"/>
      <c r="J400" s="130"/>
      <c r="K400" s="13"/>
    </row>
    <row r="401" spans="1:11" ht="15.75" customHeight="1">
      <c r="A401" s="12"/>
      <c r="B401" s="13"/>
      <c r="C401" s="13"/>
      <c r="D401" s="130"/>
      <c r="E401" s="13"/>
      <c r="F401" s="15"/>
      <c r="G401" s="130"/>
      <c r="H401" s="13"/>
      <c r="I401" s="15"/>
      <c r="J401" s="130"/>
      <c r="K401" s="13"/>
    </row>
    <row r="402" spans="1:11" ht="15.75" customHeight="1">
      <c r="A402" s="12"/>
      <c r="B402" s="13"/>
      <c r="C402" s="13"/>
      <c r="D402" s="130"/>
      <c r="E402" s="13"/>
      <c r="F402" s="15"/>
      <c r="G402" s="130"/>
      <c r="H402" s="13"/>
      <c r="I402" s="15"/>
      <c r="J402" s="130"/>
      <c r="K402" s="13"/>
    </row>
    <row r="403" spans="1:11" ht="15.75" customHeight="1">
      <c r="A403" s="12"/>
      <c r="B403" s="13"/>
      <c r="C403" s="13"/>
      <c r="D403" s="130"/>
      <c r="E403" s="13"/>
      <c r="F403" s="15"/>
      <c r="G403" s="130"/>
      <c r="H403" s="13"/>
      <c r="I403" s="15"/>
      <c r="J403" s="130"/>
      <c r="K403" s="13"/>
    </row>
    <row r="404" spans="1:11" ht="15.75" customHeight="1">
      <c r="A404" s="12"/>
      <c r="B404" s="13"/>
      <c r="C404" s="13"/>
      <c r="D404" s="130"/>
      <c r="E404" s="13"/>
      <c r="F404" s="15"/>
      <c r="G404" s="130"/>
      <c r="H404" s="13"/>
      <c r="I404" s="15"/>
      <c r="J404" s="130"/>
      <c r="K404" s="13"/>
    </row>
    <row r="405" spans="1:11" ht="15.75" customHeight="1">
      <c r="A405" s="12"/>
      <c r="B405" s="13"/>
      <c r="C405" s="13"/>
      <c r="D405" s="130"/>
      <c r="E405" s="13"/>
      <c r="F405" s="15"/>
      <c r="G405" s="130"/>
      <c r="H405" s="13"/>
      <c r="I405" s="15"/>
      <c r="J405" s="130"/>
      <c r="K405" s="13"/>
    </row>
    <row r="406" spans="1:11" ht="15.75" customHeight="1">
      <c r="A406" s="12"/>
      <c r="B406" s="13"/>
      <c r="C406" s="13"/>
      <c r="D406" s="130"/>
      <c r="E406" s="13"/>
      <c r="F406" s="15"/>
      <c r="G406" s="130"/>
      <c r="H406" s="13"/>
      <c r="I406" s="15"/>
      <c r="J406" s="130"/>
      <c r="K406" s="13"/>
    </row>
    <row r="407" spans="1:11" ht="15.75" customHeight="1">
      <c r="A407" s="12"/>
      <c r="B407" s="13"/>
      <c r="C407" s="13"/>
      <c r="D407" s="130"/>
      <c r="E407" s="13"/>
      <c r="F407" s="15"/>
      <c r="G407" s="130"/>
      <c r="H407" s="13"/>
      <c r="I407" s="15"/>
      <c r="J407" s="130"/>
      <c r="K407" s="13"/>
    </row>
    <row r="408" spans="1:11" ht="15.75" customHeight="1">
      <c r="A408" s="12"/>
      <c r="B408" s="13"/>
      <c r="C408" s="13"/>
      <c r="D408" s="130"/>
      <c r="E408" s="13"/>
      <c r="F408" s="15"/>
      <c r="G408" s="130"/>
      <c r="H408" s="13"/>
      <c r="I408" s="15"/>
      <c r="J408" s="130"/>
      <c r="K408" s="13"/>
    </row>
    <row r="409" spans="1:11" ht="15.75" customHeight="1">
      <c r="A409" s="12"/>
      <c r="B409" s="13"/>
      <c r="C409" s="13"/>
      <c r="D409" s="130"/>
      <c r="E409" s="13"/>
      <c r="F409" s="15"/>
      <c r="G409" s="130"/>
      <c r="H409" s="13"/>
      <c r="I409" s="15"/>
      <c r="J409" s="130"/>
      <c r="K409" s="13"/>
    </row>
    <row r="410" spans="1:11" ht="15.75" customHeight="1">
      <c r="A410" s="12"/>
      <c r="B410" s="13"/>
      <c r="C410" s="13"/>
      <c r="D410" s="130"/>
      <c r="E410" s="13"/>
      <c r="F410" s="15"/>
      <c r="G410" s="130"/>
      <c r="H410" s="13"/>
      <c r="I410" s="15"/>
      <c r="J410" s="130"/>
      <c r="K410" s="13"/>
    </row>
    <row r="411" spans="1:11" ht="15.75" customHeight="1">
      <c r="A411" s="12"/>
      <c r="B411" s="13"/>
      <c r="C411" s="13"/>
      <c r="D411" s="130"/>
      <c r="E411" s="13"/>
      <c r="F411" s="15"/>
      <c r="G411" s="130"/>
      <c r="H411" s="13"/>
      <c r="I411" s="15"/>
      <c r="J411" s="130"/>
      <c r="K411" s="13"/>
    </row>
    <row r="412" spans="1:11" ht="15.75" customHeight="1">
      <c r="A412" s="12"/>
      <c r="B412" s="13"/>
      <c r="C412" s="13"/>
      <c r="D412" s="130"/>
      <c r="E412" s="13"/>
      <c r="F412" s="15"/>
      <c r="G412" s="130"/>
      <c r="H412" s="13"/>
      <c r="I412" s="15"/>
      <c r="J412" s="130"/>
      <c r="K412" s="13"/>
    </row>
    <row r="413" spans="1:11" ht="15.75" customHeight="1">
      <c r="A413" s="12"/>
      <c r="B413" s="13"/>
      <c r="C413" s="13"/>
      <c r="D413" s="130"/>
      <c r="E413" s="13"/>
      <c r="F413" s="15"/>
      <c r="G413" s="130"/>
      <c r="H413" s="13"/>
      <c r="I413" s="15"/>
      <c r="J413" s="130"/>
      <c r="K413" s="13"/>
    </row>
    <row r="414" spans="1:11" ht="15.75" customHeight="1">
      <c r="A414" s="12"/>
      <c r="B414" s="13"/>
      <c r="C414" s="13"/>
      <c r="D414" s="130"/>
      <c r="E414" s="13"/>
      <c r="F414" s="15"/>
      <c r="G414" s="130"/>
      <c r="H414" s="13"/>
      <c r="I414" s="15"/>
      <c r="J414" s="130"/>
      <c r="K414" s="13"/>
    </row>
    <row r="415" spans="1:11" ht="15.75" customHeight="1">
      <c r="A415" s="12"/>
      <c r="B415" s="13"/>
      <c r="C415" s="13"/>
      <c r="D415" s="130"/>
      <c r="E415" s="13"/>
      <c r="F415" s="15"/>
      <c r="G415" s="130"/>
      <c r="H415" s="13"/>
      <c r="I415" s="15"/>
      <c r="J415" s="130"/>
      <c r="K415" s="13"/>
    </row>
    <row r="416" spans="1:11" ht="15.75" customHeight="1">
      <c r="A416" s="12"/>
      <c r="B416" s="13"/>
      <c r="C416" s="13"/>
      <c r="D416" s="130"/>
      <c r="E416" s="13"/>
      <c r="F416" s="15"/>
      <c r="G416" s="130"/>
      <c r="H416" s="13"/>
      <c r="I416" s="15"/>
      <c r="J416" s="130"/>
      <c r="K416" s="13"/>
    </row>
    <row r="417" spans="1:11" ht="15.75" customHeight="1">
      <c r="A417" s="12"/>
      <c r="B417" s="13"/>
      <c r="C417" s="13"/>
      <c r="D417" s="130"/>
      <c r="E417" s="13"/>
      <c r="F417" s="15"/>
      <c r="G417" s="130"/>
      <c r="H417" s="13"/>
      <c r="I417" s="15"/>
      <c r="J417" s="130"/>
      <c r="K417" s="13"/>
    </row>
    <row r="418" spans="1:11" ht="15.75" customHeight="1">
      <c r="A418" s="12"/>
      <c r="B418" s="13"/>
      <c r="C418" s="13"/>
      <c r="D418" s="130"/>
      <c r="E418" s="13"/>
      <c r="F418" s="15"/>
      <c r="G418" s="130"/>
      <c r="H418" s="13"/>
      <c r="I418" s="15"/>
      <c r="J418" s="130"/>
      <c r="K418" s="13"/>
    </row>
    <row r="419" spans="1:11" ht="15.75" customHeight="1">
      <c r="A419" s="12"/>
      <c r="B419" s="13"/>
      <c r="C419" s="13"/>
      <c r="D419" s="130"/>
      <c r="E419" s="13"/>
      <c r="F419" s="15"/>
      <c r="G419" s="130"/>
      <c r="H419" s="13"/>
      <c r="I419" s="15"/>
      <c r="J419" s="130"/>
      <c r="K419" s="13"/>
    </row>
    <row r="420" spans="1:11" ht="15.75" customHeight="1">
      <c r="A420" s="12"/>
      <c r="B420" s="13"/>
      <c r="C420" s="13"/>
      <c r="D420" s="130"/>
      <c r="E420" s="13"/>
      <c r="F420" s="15"/>
      <c r="G420" s="130"/>
      <c r="H420" s="13"/>
      <c r="I420" s="15"/>
      <c r="J420" s="130"/>
      <c r="K420" s="13"/>
    </row>
    <row r="421" spans="1:11" ht="15.75" customHeight="1">
      <c r="A421" s="12"/>
      <c r="B421" s="13"/>
      <c r="C421" s="13"/>
      <c r="D421" s="130"/>
      <c r="E421" s="13"/>
      <c r="F421" s="15"/>
      <c r="G421" s="130"/>
      <c r="H421" s="13"/>
      <c r="I421" s="15"/>
      <c r="J421" s="130"/>
      <c r="K421" s="13"/>
    </row>
    <row r="422" spans="1:11" ht="15.75" customHeight="1">
      <c r="A422" s="12"/>
      <c r="B422" s="13"/>
      <c r="C422" s="13"/>
      <c r="D422" s="130"/>
      <c r="E422" s="13"/>
      <c r="F422" s="15"/>
      <c r="G422" s="130"/>
      <c r="H422" s="13"/>
      <c r="I422" s="15"/>
      <c r="J422" s="130"/>
      <c r="K422" s="13"/>
    </row>
    <row r="423" spans="1:11" ht="15.75" customHeight="1">
      <c r="A423" s="12"/>
      <c r="B423" s="13"/>
      <c r="C423" s="13"/>
      <c r="D423" s="130"/>
      <c r="E423" s="13"/>
      <c r="F423" s="15"/>
      <c r="G423" s="130"/>
      <c r="H423" s="13"/>
      <c r="I423" s="15"/>
      <c r="J423" s="130"/>
      <c r="K423" s="13"/>
    </row>
    <row r="424" spans="1:11" ht="15.75" customHeight="1">
      <c r="A424" s="12"/>
      <c r="B424" s="13"/>
      <c r="C424" s="13"/>
      <c r="D424" s="130"/>
      <c r="E424" s="13"/>
      <c r="F424" s="15"/>
      <c r="G424" s="130"/>
      <c r="H424" s="13"/>
      <c r="I424" s="15"/>
      <c r="J424" s="130"/>
      <c r="K424" s="13"/>
    </row>
    <row r="425" spans="1:11" ht="15.75" customHeight="1">
      <c r="A425" s="12"/>
      <c r="B425" s="13"/>
      <c r="C425" s="13"/>
      <c r="D425" s="130"/>
      <c r="E425" s="13"/>
      <c r="F425" s="15"/>
      <c r="G425" s="130"/>
      <c r="H425" s="13"/>
      <c r="I425" s="15"/>
      <c r="J425" s="130"/>
      <c r="K425" s="13"/>
    </row>
    <row r="426" spans="1:11" ht="15.75" customHeight="1">
      <c r="A426" s="12"/>
      <c r="B426" s="13"/>
      <c r="C426" s="13"/>
      <c r="D426" s="130"/>
      <c r="E426" s="13"/>
      <c r="F426" s="15"/>
      <c r="G426" s="130"/>
      <c r="H426" s="13"/>
      <c r="I426" s="15"/>
      <c r="J426" s="130"/>
      <c r="K426" s="13"/>
    </row>
    <row r="427" spans="1:11" ht="15.75" customHeight="1">
      <c r="A427" s="12"/>
      <c r="B427" s="13"/>
      <c r="C427" s="13"/>
      <c r="D427" s="130"/>
      <c r="E427" s="13"/>
      <c r="F427" s="15"/>
      <c r="G427" s="130"/>
      <c r="H427" s="13"/>
      <c r="I427" s="15"/>
      <c r="J427" s="130"/>
      <c r="K427" s="13"/>
    </row>
    <row r="428" spans="1:11" ht="15.75" customHeight="1">
      <c r="A428" s="12"/>
      <c r="B428" s="13"/>
      <c r="C428" s="13"/>
      <c r="D428" s="130"/>
      <c r="E428" s="13"/>
      <c r="F428" s="15"/>
      <c r="G428" s="130"/>
      <c r="H428" s="13"/>
      <c r="I428" s="15"/>
      <c r="J428" s="130"/>
      <c r="K428" s="13"/>
    </row>
    <row r="429" spans="1:11" ht="15.75" customHeight="1">
      <c r="A429" s="12"/>
      <c r="B429" s="13"/>
      <c r="C429" s="13"/>
      <c r="D429" s="130"/>
      <c r="E429" s="13"/>
      <c r="F429" s="15"/>
      <c r="G429" s="130"/>
      <c r="H429" s="13"/>
      <c r="I429" s="15"/>
      <c r="J429" s="130"/>
      <c r="K429" s="13"/>
    </row>
    <row r="430" spans="1:11" ht="15.75" customHeight="1">
      <c r="A430" s="12"/>
      <c r="B430" s="13"/>
      <c r="C430" s="13"/>
      <c r="D430" s="130"/>
      <c r="E430" s="13"/>
      <c r="F430" s="15"/>
      <c r="G430" s="130"/>
      <c r="H430" s="13"/>
      <c r="I430" s="15"/>
      <c r="J430" s="130"/>
      <c r="K430" s="13"/>
    </row>
    <row r="431" spans="1:11" ht="15.75" customHeight="1">
      <c r="A431" s="12"/>
      <c r="B431" s="13"/>
      <c r="C431" s="13"/>
      <c r="D431" s="130"/>
      <c r="E431" s="13"/>
      <c r="F431" s="15"/>
      <c r="G431" s="130"/>
      <c r="H431" s="13"/>
      <c r="I431" s="15"/>
      <c r="J431" s="130"/>
      <c r="K431" s="13"/>
    </row>
    <row r="432" spans="1:11" ht="15.75" customHeight="1">
      <c r="A432" s="12"/>
      <c r="B432" s="13"/>
      <c r="C432" s="13"/>
      <c r="D432" s="130"/>
      <c r="E432" s="13"/>
      <c r="F432" s="15"/>
      <c r="G432" s="130"/>
      <c r="H432" s="13"/>
      <c r="I432" s="15"/>
      <c r="J432" s="130"/>
      <c r="K432" s="13"/>
    </row>
    <row r="433" spans="1:11" ht="15.75" customHeight="1">
      <c r="A433" s="12"/>
      <c r="B433" s="13"/>
      <c r="C433" s="13"/>
      <c r="D433" s="130"/>
      <c r="E433" s="13"/>
      <c r="F433" s="15"/>
      <c r="G433" s="130"/>
      <c r="H433" s="13"/>
      <c r="I433" s="15"/>
      <c r="J433" s="130"/>
      <c r="K433" s="13"/>
    </row>
    <row r="434" spans="1:11" ht="15.75" customHeight="1">
      <c r="A434" s="12"/>
      <c r="B434" s="13"/>
      <c r="C434" s="13"/>
      <c r="D434" s="130"/>
      <c r="E434" s="13"/>
      <c r="F434" s="15"/>
      <c r="G434" s="130"/>
      <c r="H434" s="13"/>
      <c r="I434" s="15"/>
      <c r="J434" s="130"/>
      <c r="K434" s="13"/>
    </row>
    <row r="435" spans="1:11" ht="15.75" customHeight="1">
      <c r="A435" s="12"/>
      <c r="B435" s="13"/>
      <c r="C435" s="13"/>
      <c r="D435" s="130"/>
      <c r="E435" s="13"/>
      <c r="F435" s="15"/>
      <c r="G435" s="130"/>
      <c r="H435" s="13"/>
      <c r="I435" s="15"/>
      <c r="J435" s="130"/>
      <c r="K435" s="13"/>
    </row>
    <row r="436" spans="1:11" ht="15.75" customHeight="1">
      <c r="A436" s="12"/>
      <c r="B436" s="13"/>
      <c r="C436" s="13"/>
      <c r="D436" s="130"/>
      <c r="E436" s="13"/>
      <c r="F436" s="15"/>
      <c r="G436" s="130"/>
      <c r="H436" s="13"/>
      <c r="I436" s="15"/>
      <c r="J436" s="130"/>
      <c r="K436" s="13"/>
    </row>
    <row r="437" spans="1:11" ht="15.75" customHeight="1">
      <c r="A437" s="12"/>
      <c r="B437" s="13"/>
      <c r="C437" s="13"/>
      <c r="D437" s="130"/>
      <c r="E437" s="13"/>
      <c r="F437" s="15"/>
      <c r="G437" s="130"/>
      <c r="H437" s="13"/>
      <c r="I437" s="15"/>
      <c r="J437" s="130"/>
      <c r="K437" s="13"/>
    </row>
    <row r="438" spans="1:11" ht="15.75" customHeight="1">
      <c r="A438" s="12"/>
      <c r="B438" s="13"/>
      <c r="C438" s="13"/>
      <c r="D438" s="130"/>
      <c r="E438" s="13"/>
      <c r="F438" s="15"/>
      <c r="G438" s="130"/>
      <c r="H438" s="13"/>
      <c r="I438" s="15"/>
      <c r="J438" s="130"/>
      <c r="K438" s="13"/>
    </row>
    <row r="439" spans="1:11" ht="15.75" customHeight="1">
      <c r="A439" s="12"/>
      <c r="B439" s="13"/>
      <c r="C439" s="13"/>
      <c r="D439" s="130"/>
      <c r="E439" s="13"/>
      <c r="F439" s="15"/>
      <c r="G439" s="130"/>
      <c r="H439" s="13"/>
      <c r="I439" s="15"/>
      <c r="J439" s="130"/>
      <c r="K439" s="13"/>
    </row>
    <row r="440" spans="1:11" ht="15.75" customHeight="1">
      <c r="A440" s="12"/>
      <c r="B440" s="13"/>
      <c r="C440" s="13"/>
      <c r="D440" s="130"/>
      <c r="E440" s="13"/>
      <c r="F440" s="15"/>
      <c r="G440" s="130"/>
      <c r="H440" s="13"/>
      <c r="I440" s="15"/>
      <c r="J440" s="130"/>
      <c r="K440" s="13"/>
    </row>
    <row r="441" spans="1:11" ht="15.75" customHeight="1">
      <c r="A441" s="12"/>
      <c r="B441" s="13"/>
      <c r="C441" s="13"/>
      <c r="D441" s="130"/>
      <c r="E441" s="13"/>
      <c r="F441" s="15"/>
      <c r="G441" s="130"/>
      <c r="H441" s="13"/>
      <c r="I441" s="15"/>
      <c r="J441" s="130"/>
      <c r="K441" s="13"/>
    </row>
    <row r="442" spans="1:11" ht="15.75" customHeight="1">
      <c r="A442" s="12"/>
      <c r="B442" s="13"/>
      <c r="C442" s="13"/>
      <c r="D442" s="130"/>
      <c r="E442" s="13"/>
      <c r="F442" s="15"/>
      <c r="G442" s="130"/>
      <c r="H442" s="13"/>
      <c r="I442" s="15"/>
      <c r="J442" s="130"/>
      <c r="K442" s="13"/>
    </row>
    <row r="443" spans="1:11" ht="15.75" customHeight="1">
      <c r="A443" s="12"/>
      <c r="B443" s="13"/>
      <c r="C443" s="13"/>
      <c r="D443" s="130"/>
      <c r="E443" s="13"/>
      <c r="F443" s="15"/>
      <c r="G443" s="130"/>
      <c r="H443" s="13"/>
      <c r="I443" s="15"/>
      <c r="J443" s="130"/>
      <c r="K443" s="13"/>
    </row>
    <row r="444" spans="1:11" ht="15.75" customHeight="1">
      <c r="A444" s="12"/>
      <c r="B444" s="13"/>
      <c r="C444" s="13"/>
      <c r="D444" s="130"/>
      <c r="E444" s="13"/>
      <c r="F444" s="15"/>
      <c r="G444" s="130"/>
      <c r="H444" s="13"/>
      <c r="I444" s="15"/>
      <c r="J444" s="130"/>
      <c r="K444" s="13"/>
    </row>
    <row r="445" spans="1:11" ht="15.75" customHeight="1">
      <c r="A445" s="12"/>
      <c r="B445" s="13"/>
      <c r="C445" s="13"/>
      <c r="D445" s="130"/>
      <c r="E445" s="13"/>
      <c r="F445" s="15"/>
      <c r="G445" s="130"/>
      <c r="H445" s="13"/>
      <c r="I445" s="15"/>
      <c r="J445" s="130"/>
      <c r="K445" s="13"/>
    </row>
    <row r="446" spans="1:11" ht="15.75" customHeight="1">
      <c r="A446" s="12"/>
      <c r="B446" s="13"/>
      <c r="C446" s="13"/>
      <c r="D446" s="130"/>
      <c r="E446" s="13"/>
      <c r="F446" s="15"/>
      <c r="G446" s="130"/>
      <c r="H446" s="13"/>
      <c r="I446" s="15"/>
      <c r="J446" s="130"/>
      <c r="K446" s="13"/>
    </row>
    <row r="447" spans="1:11" ht="15.75" customHeight="1">
      <c r="A447" s="12"/>
      <c r="B447" s="13"/>
      <c r="C447" s="13"/>
      <c r="D447" s="130"/>
      <c r="E447" s="13"/>
      <c r="F447" s="15"/>
      <c r="G447" s="130"/>
      <c r="H447" s="13"/>
      <c r="I447" s="15"/>
      <c r="J447" s="130"/>
      <c r="K447" s="13"/>
    </row>
    <row r="448" spans="1:11" ht="15.75" customHeight="1">
      <c r="A448" s="12"/>
      <c r="B448" s="13"/>
      <c r="C448" s="13"/>
      <c r="D448" s="130"/>
      <c r="E448" s="13"/>
      <c r="F448" s="15"/>
      <c r="G448" s="130"/>
      <c r="H448" s="13"/>
      <c r="I448" s="15"/>
      <c r="J448" s="130"/>
      <c r="K448" s="13"/>
    </row>
    <row r="449" spans="1:11" ht="15.75" customHeight="1">
      <c r="A449" s="12"/>
      <c r="B449" s="13"/>
      <c r="C449" s="13"/>
      <c r="D449" s="130"/>
      <c r="E449" s="13"/>
      <c r="F449" s="15"/>
      <c r="G449" s="130"/>
      <c r="H449" s="13"/>
      <c r="I449" s="15"/>
      <c r="J449" s="130"/>
      <c r="K449" s="13"/>
    </row>
    <row r="450" spans="1:11" ht="15.75" customHeight="1">
      <c r="A450" s="12"/>
      <c r="B450" s="13"/>
      <c r="C450" s="13"/>
      <c r="D450" s="130"/>
      <c r="E450" s="13"/>
      <c r="F450" s="15"/>
      <c r="G450" s="130"/>
      <c r="H450" s="13"/>
      <c r="I450" s="15"/>
      <c r="J450" s="130"/>
      <c r="K450" s="13"/>
    </row>
    <row r="451" spans="1:11" ht="15.75" customHeight="1">
      <c r="A451" s="12"/>
      <c r="B451" s="13"/>
      <c r="C451" s="13"/>
      <c r="D451" s="130"/>
      <c r="E451" s="13"/>
      <c r="F451" s="15"/>
      <c r="G451" s="130"/>
      <c r="H451" s="13"/>
      <c r="I451" s="15"/>
      <c r="J451" s="130"/>
      <c r="K451" s="13"/>
    </row>
    <row r="452" spans="1:11" ht="15.75" customHeight="1">
      <c r="A452" s="12"/>
      <c r="B452" s="13"/>
      <c r="C452" s="13"/>
      <c r="D452" s="130"/>
      <c r="E452" s="13"/>
      <c r="F452" s="15"/>
      <c r="G452" s="130"/>
      <c r="H452" s="13"/>
      <c r="I452" s="15"/>
      <c r="J452" s="130"/>
      <c r="K452" s="13"/>
    </row>
    <row r="453" spans="1:11" ht="15.75" customHeight="1">
      <c r="A453" s="12"/>
      <c r="B453" s="13"/>
      <c r="C453" s="13"/>
      <c r="D453" s="130"/>
      <c r="E453" s="13"/>
      <c r="F453" s="15"/>
      <c r="G453" s="130"/>
      <c r="H453" s="13"/>
      <c r="I453" s="15"/>
      <c r="J453" s="130"/>
      <c r="K453" s="13"/>
    </row>
    <row r="454" spans="1:11" ht="15.75" customHeight="1">
      <c r="A454" s="12"/>
      <c r="B454" s="13"/>
      <c r="C454" s="13"/>
      <c r="D454" s="130"/>
      <c r="E454" s="13"/>
      <c r="F454" s="15"/>
      <c r="G454" s="130"/>
      <c r="H454" s="13"/>
      <c r="I454" s="15"/>
      <c r="J454" s="130"/>
      <c r="K454" s="13"/>
    </row>
    <row r="455" spans="1:11" ht="15.75" customHeight="1">
      <c r="A455" s="12"/>
      <c r="B455" s="13"/>
      <c r="C455" s="13"/>
      <c r="D455" s="130"/>
      <c r="E455" s="13"/>
      <c r="F455" s="15"/>
      <c r="G455" s="130"/>
      <c r="H455" s="13"/>
      <c r="I455" s="15"/>
      <c r="J455" s="130"/>
      <c r="K455" s="13"/>
    </row>
    <row r="456" spans="1:11" ht="15.75" customHeight="1">
      <c r="A456" s="12"/>
      <c r="B456" s="13"/>
      <c r="C456" s="13"/>
      <c r="D456" s="130"/>
      <c r="E456" s="13"/>
      <c r="F456" s="15"/>
      <c r="G456" s="130"/>
      <c r="H456" s="13"/>
      <c r="I456" s="15"/>
      <c r="J456" s="130"/>
      <c r="K456" s="13"/>
    </row>
    <row r="457" spans="1:11" ht="15.75" customHeight="1">
      <c r="A457" s="12"/>
      <c r="B457" s="13"/>
      <c r="C457" s="13"/>
      <c r="D457" s="130"/>
      <c r="E457" s="13"/>
      <c r="F457" s="15"/>
      <c r="G457" s="130"/>
      <c r="H457" s="13"/>
      <c r="I457" s="15"/>
      <c r="J457" s="130"/>
      <c r="K457" s="13"/>
    </row>
    <row r="458" spans="1:11" ht="15.75" customHeight="1">
      <c r="A458" s="12"/>
      <c r="B458" s="13"/>
      <c r="C458" s="13"/>
      <c r="D458" s="130"/>
      <c r="E458" s="13"/>
      <c r="F458" s="15"/>
      <c r="G458" s="130"/>
      <c r="H458" s="13"/>
      <c r="I458" s="15"/>
      <c r="J458" s="130"/>
      <c r="K458" s="13"/>
    </row>
    <row r="459" spans="1:11" ht="15.75" customHeight="1">
      <c r="A459" s="12"/>
      <c r="B459" s="13"/>
      <c r="C459" s="13"/>
      <c r="D459" s="130"/>
      <c r="E459" s="13"/>
      <c r="F459" s="15"/>
      <c r="G459" s="130"/>
      <c r="H459" s="13"/>
      <c r="I459" s="15"/>
      <c r="J459" s="130"/>
      <c r="K459" s="13"/>
    </row>
    <row r="460" spans="1:11" ht="15.75" customHeight="1">
      <c r="A460" s="12"/>
      <c r="B460" s="13"/>
      <c r="C460" s="13"/>
      <c r="D460" s="130"/>
      <c r="E460" s="13"/>
      <c r="F460" s="15"/>
      <c r="G460" s="130"/>
      <c r="H460" s="13"/>
      <c r="I460" s="15"/>
      <c r="J460" s="130"/>
      <c r="K460" s="13"/>
    </row>
    <row r="461" spans="1:11" ht="15.75" customHeight="1">
      <c r="A461" s="12"/>
      <c r="B461" s="13"/>
      <c r="C461" s="13"/>
      <c r="D461" s="130"/>
      <c r="E461" s="13"/>
      <c r="F461" s="15"/>
      <c r="G461" s="130"/>
      <c r="H461" s="13"/>
      <c r="I461" s="15"/>
      <c r="J461" s="130"/>
      <c r="K461" s="13"/>
    </row>
    <row r="462" spans="1:11" ht="15.75" customHeight="1">
      <c r="A462" s="12"/>
      <c r="B462" s="13"/>
      <c r="C462" s="13"/>
      <c r="D462" s="130"/>
      <c r="E462" s="13"/>
      <c r="F462" s="15"/>
      <c r="G462" s="130"/>
      <c r="H462" s="13"/>
      <c r="I462" s="15"/>
      <c r="J462" s="130"/>
      <c r="K462" s="13"/>
    </row>
    <row r="463" spans="1:11" ht="15.75" customHeight="1">
      <c r="A463" s="12"/>
      <c r="B463" s="13"/>
      <c r="C463" s="13"/>
      <c r="D463" s="130"/>
      <c r="E463" s="13"/>
      <c r="F463" s="15"/>
      <c r="G463" s="130"/>
      <c r="H463" s="13"/>
      <c r="I463" s="15"/>
      <c r="J463" s="130"/>
      <c r="K463" s="13"/>
    </row>
    <row r="464" spans="1:11" ht="15.75" customHeight="1">
      <c r="A464" s="12"/>
      <c r="B464" s="13"/>
      <c r="C464" s="13"/>
      <c r="D464" s="130"/>
      <c r="E464" s="13"/>
      <c r="F464" s="15"/>
      <c r="G464" s="130"/>
      <c r="H464" s="13"/>
      <c r="I464" s="15"/>
      <c r="J464" s="130"/>
      <c r="K464" s="13"/>
    </row>
    <row r="465" spans="1:11" ht="15.75" customHeight="1">
      <c r="A465" s="12"/>
      <c r="B465" s="13"/>
      <c r="C465" s="13"/>
      <c r="D465" s="130"/>
      <c r="E465" s="13"/>
      <c r="F465" s="15"/>
      <c r="G465" s="130"/>
      <c r="H465" s="13"/>
      <c r="I465" s="15"/>
      <c r="J465" s="130"/>
      <c r="K465" s="13"/>
    </row>
    <row r="466" spans="1:11" ht="15.75" customHeight="1">
      <c r="A466" s="12"/>
      <c r="B466" s="13"/>
      <c r="C466" s="13"/>
      <c r="D466" s="130"/>
      <c r="E466" s="13"/>
      <c r="F466" s="15"/>
      <c r="G466" s="130"/>
      <c r="H466" s="13"/>
      <c r="I466" s="15"/>
      <c r="J466" s="130"/>
      <c r="K466" s="13"/>
    </row>
    <row r="467" spans="1:11" ht="15.75" customHeight="1">
      <c r="A467" s="12"/>
      <c r="B467" s="13"/>
      <c r="C467" s="13"/>
      <c r="D467" s="130"/>
      <c r="E467" s="13"/>
      <c r="F467" s="15"/>
      <c r="G467" s="130"/>
      <c r="H467" s="13"/>
      <c r="I467" s="15"/>
      <c r="J467" s="130"/>
      <c r="K467" s="13"/>
    </row>
    <row r="468" spans="1:11" ht="15.75" customHeight="1">
      <c r="A468" s="12"/>
      <c r="B468" s="13"/>
      <c r="C468" s="13"/>
      <c r="D468" s="130"/>
      <c r="E468" s="13"/>
      <c r="F468" s="15"/>
      <c r="G468" s="130"/>
      <c r="H468" s="13"/>
      <c r="I468" s="15"/>
      <c r="J468" s="130"/>
      <c r="K468" s="13"/>
    </row>
    <row r="469" spans="1:11" ht="15.75" customHeight="1">
      <c r="A469" s="12"/>
      <c r="B469" s="13"/>
      <c r="C469" s="13"/>
      <c r="D469" s="130"/>
      <c r="E469" s="13"/>
      <c r="F469" s="15"/>
      <c r="G469" s="130"/>
      <c r="H469" s="13"/>
      <c r="I469" s="15"/>
      <c r="J469" s="130"/>
      <c r="K469" s="13"/>
    </row>
    <row r="470" spans="1:11" ht="15.75" customHeight="1">
      <c r="A470" s="12"/>
      <c r="B470" s="13"/>
      <c r="C470" s="13"/>
      <c r="D470" s="130"/>
      <c r="E470" s="13"/>
      <c r="F470" s="15"/>
      <c r="G470" s="130"/>
      <c r="H470" s="13"/>
      <c r="I470" s="15"/>
      <c r="J470" s="130"/>
      <c r="K470" s="13"/>
    </row>
    <row r="471" spans="1:11" ht="15.75" customHeight="1">
      <c r="A471" s="12"/>
      <c r="B471" s="13"/>
      <c r="C471" s="13"/>
      <c r="D471" s="130"/>
      <c r="E471" s="13"/>
      <c r="F471" s="15"/>
      <c r="G471" s="130"/>
      <c r="H471" s="13"/>
      <c r="I471" s="15"/>
      <c r="J471" s="130"/>
      <c r="K471" s="13"/>
    </row>
    <row r="472" spans="1:11" ht="15.75" customHeight="1">
      <c r="A472" s="12"/>
      <c r="B472" s="13"/>
      <c r="C472" s="13"/>
      <c r="D472" s="130"/>
      <c r="E472" s="13"/>
      <c r="F472" s="15"/>
      <c r="G472" s="130"/>
      <c r="H472" s="13"/>
      <c r="I472" s="15"/>
      <c r="J472" s="130"/>
      <c r="K472" s="13"/>
    </row>
    <row r="473" spans="1:11" ht="15.75" customHeight="1">
      <c r="A473" s="12"/>
      <c r="B473" s="13"/>
      <c r="C473" s="13"/>
      <c r="D473" s="130"/>
      <c r="E473" s="13"/>
      <c r="F473" s="15"/>
      <c r="G473" s="130"/>
      <c r="H473" s="13"/>
      <c r="I473" s="15"/>
      <c r="J473" s="130"/>
      <c r="K473" s="13"/>
    </row>
    <row r="474" spans="1:11" ht="15.75" customHeight="1">
      <c r="A474" s="12"/>
      <c r="B474" s="13"/>
      <c r="C474" s="13"/>
      <c r="D474" s="130"/>
      <c r="E474" s="13"/>
      <c r="F474" s="15"/>
      <c r="G474" s="130"/>
      <c r="H474" s="13"/>
      <c r="I474" s="15"/>
      <c r="J474" s="130"/>
      <c r="K474" s="13"/>
    </row>
    <row r="475" spans="1:11" ht="15.75" customHeight="1">
      <c r="A475" s="12"/>
      <c r="B475" s="13"/>
      <c r="C475" s="13"/>
      <c r="D475" s="130"/>
      <c r="E475" s="13"/>
      <c r="F475" s="15"/>
      <c r="G475" s="130"/>
      <c r="H475" s="13"/>
      <c r="I475" s="15"/>
      <c r="J475" s="130"/>
      <c r="K475" s="13"/>
    </row>
    <row r="476" spans="1:11" ht="15.75" customHeight="1">
      <c r="A476" s="12"/>
      <c r="B476" s="13"/>
      <c r="C476" s="13"/>
      <c r="D476" s="130"/>
      <c r="E476" s="13"/>
      <c r="F476" s="15"/>
      <c r="G476" s="130"/>
      <c r="H476" s="13"/>
      <c r="I476" s="15"/>
      <c r="J476" s="130"/>
      <c r="K476" s="13"/>
    </row>
    <row r="477" spans="1:11" ht="15.75" customHeight="1">
      <c r="A477" s="12"/>
      <c r="B477" s="13"/>
      <c r="C477" s="13"/>
      <c r="D477" s="130"/>
      <c r="E477" s="13"/>
      <c r="F477" s="15"/>
      <c r="G477" s="130"/>
      <c r="H477" s="13"/>
      <c r="I477" s="15"/>
      <c r="J477" s="130"/>
      <c r="K477" s="13"/>
    </row>
    <row r="478" spans="1:11" ht="15.75" customHeight="1">
      <c r="A478" s="12"/>
      <c r="B478" s="13"/>
      <c r="C478" s="13"/>
      <c r="D478" s="130"/>
      <c r="E478" s="13"/>
      <c r="F478" s="15"/>
      <c r="G478" s="130"/>
      <c r="H478" s="13"/>
      <c r="I478" s="15"/>
      <c r="J478" s="130"/>
      <c r="K478" s="13"/>
    </row>
    <row r="479" spans="1:11" ht="15.75" customHeight="1">
      <c r="A479" s="12"/>
      <c r="B479" s="13"/>
      <c r="C479" s="13"/>
      <c r="D479" s="130"/>
      <c r="E479" s="13"/>
      <c r="F479" s="15"/>
      <c r="G479" s="130"/>
      <c r="H479" s="13"/>
      <c r="I479" s="15"/>
      <c r="J479" s="130"/>
      <c r="K479" s="13"/>
    </row>
    <row r="480" spans="1:11" ht="15.75" customHeight="1">
      <c r="A480" s="12"/>
      <c r="B480" s="13"/>
      <c r="C480" s="13"/>
      <c r="D480" s="130"/>
      <c r="E480" s="13"/>
      <c r="F480" s="15"/>
      <c r="G480" s="130"/>
      <c r="H480" s="13"/>
      <c r="I480" s="15"/>
      <c r="J480" s="130"/>
      <c r="K480" s="13"/>
    </row>
    <row r="481" spans="1:11" ht="15.75" customHeight="1">
      <c r="A481" s="12"/>
      <c r="B481" s="13"/>
      <c r="C481" s="13"/>
      <c r="D481" s="130"/>
      <c r="E481" s="13"/>
      <c r="F481" s="15"/>
      <c r="G481" s="130"/>
      <c r="H481" s="13"/>
      <c r="I481" s="15"/>
      <c r="J481" s="130"/>
      <c r="K481" s="13"/>
    </row>
    <row r="482" spans="1:11" ht="15.75" customHeight="1">
      <c r="A482" s="12"/>
      <c r="B482" s="13"/>
      <c r="C482" s="13"/>
      <c r="D482" s="130"/>
      <c r="E482" s="13"/>
      <c r="F482" s="15"/>
      <c r="G482" s="130"/>
      <c r="H482" s="13"/>
      <c r="I482" s="15"/>
      <c r="J482" s="130"/>
      <c r="K482" s="13"/>
    </row>
    <row r="483" spans="1:11" ht="15.75" customHeight="1">
      <c r="A483" s="12"/>
      <c r="B483" s="13"/>
      <c r="C483" s="13"/>
      <c r="D483" s="130"/>
      <c r="E483" s="13"/>
      <c r="F483" s="15"/>
      <c r="G483" s="130"/>
      <c r="H483" s="13"/>
      <c r="I483" s="15"/>
      <c r="J483" s="130"/>
      <c r="K483" s="13"/>
    </row>
    <row r="484" spans="1:11" ht="15.75" customHeight="1">
      <c r="A484" s="12"/>
      <c r="B484" s="13"/>
      <c r="C484" s="13"/>
      <c r="D484" s="130"/>
      <c r="E484" s="13"/>
      <c r="F484" s="15"/>
      <c r="G484" s="130"/>
      <c r="H484" s="13"/>
      <c r="I484" s="15"/>
      <c r="J484" s="130"/>
      <c r="K484" s="13"/>
    </row>
    <row r="485" spans="1:11" ht="15.75" customHeight="1">
      <c r="A485" s="12"/>
      <c r="B485" s="13"/>
      <c r="C485" s="13"/>
      <c r="D485" s="130"/>
      <c r="E485" s="13"/>
      <c r="F485" s="15"/>
      <c r="G485" s="130"/>
      <c r="H485" s="13"/>
      <c r="I485" s="15"/>
      <c r="J485" s="130"/>
      <c r="K485" s="13"/>
    </row>
    <row r="486" spans="1:11" ht="15.75" customHeight="1">
      <c r="A486" s="12"/>
      <c r="B486" s="13"/>
      <c r="C486" s="13"/>
      <c r="D486" s="130"/>
      <c r="E486" s="13"/>
      <c r="F486" s="15"/>
      <c r="G486" s="130"/>
      <c r="H486" s="13"/>
      <c r="I486" s="15"/>
      <c r="J486" s="130"/>
      <c r="K486" s="13"/>
    </row>
    <row r="487" spans="1:11" ht="15.75" customHeight="1">
      <c r="A487" s="12"/>
      <c r="B487" s="13"/>
      <c r="C487" s="13"/>
      <c r="D487" s="130"/>
      <c r="E487" s="13"/>
      <c r="F487" s="15"/>
      <c r="G487" s="130"/>
      <c r="H487" s="13"/>
      <c r="I487" s="15"/>
      <c r="J487" s="130"/>
      <c r="K487" s="13"/>
    </row>
    <row r="488" spans="1:11" ht="15.75" customHeight="1">
      <c r="A488" s="12"/>
      <c r="B488" s="13"/>
      <c r="C488" s="13"/>
      <c r="D488" s="130"/>
      <c r="E488" s="13"/>
      <c r="F488" s="15"/>
      <c r="G488" s="130"/>
      <c r="H488" s="13"/>
      <c r="I488" s="15"/>
      <c r="J488" s="130"/>
      <c r="K488" s="13"/>
    </row>
    <row r="489" spans="1:11" ht="15.75" customHeight="1">
      <c r="A489" s="12"/>
      <c r="B489" s="13"/>
      <c r="C489" s="13"/>
      <c r="D489" s="130"/>
      <c r="E489" s="13"/>
      <c r="F489" s="15"/>
      <c r="G489" s="130"/>
      <c r="H489" s="13"/>
      <c r="I489" s="15"/>
      <c r="J489" s="130"/>
      <c r="K489" s="13"/>
    </row>
    <row r="490" spans="1:11" ht="15.75" customHeight="1">
      <c r="A490" s="12"/>
      <c r="B490" s="13"/>
      <c r="C490" s="13"/>
      <c r="D490" s="130"/>
      <c r="E490" s="13"/>
      <c r="F490" s="15"/>
      <c r="G490" s="130"/>
      <c r="H490" s="13"/>
      <c r="I490" s="15"/>
      <c r="J490" s="130"/>
      <c r="K490" s="13"/>
    </row>
    <row r="491" spans="1:11" ht="15.75" customHeight="1">
      <c r="A491" s="12"/>
      <c r="B491" s="13"/>
      <c r="C491" s="13"/>
      <c r="D491" s="130"/>
      <c r="E491" s="13"/>
      <c r="F491" s="15"/>
      <c r="G491" s="130"/>
      <c r="H491" s="13"/>
      <c r="I491" s="15"/>
      <c r="J491" s="130"/>
      <c r="K491" s="13"/>
    </row>
    <row r="492" spans="1:11" ht="15.75" customHeight="1">
      <c r="A492" s="12"/>
      <c r="B492" s="13"/>
      <c r="C492" s="13"/>
      <c r="D492" s="130"/>
      <c r="E492" s="13"/>
      <c r="F492" s="15"/>
      <c r="G492" s="130"/>
      <c r="H492" s="13"/>
      <c r="I492" s="15"/>
      <c r="J492" s="130"/>
      <c r="K492" s="13"/>
    </row>
    <row r="493" spans="1:11" ht="15.75" customHeight="1">
      <c r="A493" s="12"/>
      <c r="B493" s="13"/>
      <c r="C493" s="13"/>
      <c r="D493" s="130"/>
      <c r="E493" s="13"/>
      <c r="F493" s="15"/>
      <c r="G493" s="130"/>
      <c r="H493" s="13"/>
      <c r="I493" s="15"/>
      <c r="J493" s="130"/>
      <c r="K493" s="13"/>
    </row>
    <row r="494" spans="1:11" ht="15.75" customHeight="1">
      <c r="A494" s="12"/>
      <c r="B494" s="13"/>
      <c r="C494" s="13"/>
      <c r="D494" s="130"/>
      <c r="E494" s="13"/>
      <c r="F494" s="15"/>
      <c r="G494" s="130"/>
      <c r="H494" s="13"/>
      <c r="I494" s="15"/>
      <c r="J494" s="130"/>
      <c r="K494" s="13"/>
    </row>
    <row r="495" spans="1:11" ht="15.75" customHeight="1"/>
    <row r="496" spans="1:11"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74F791EC-E4E6-470D-8412-D1BF12F369C7}" filter="1" showAutoFilter="1">
      <pageMargins left="0.7" right="0.7" top="0.75" bottom="0.75" header="0.3" footer="0.3"/>
      <autoFilter ref="C1:C494" xr:uid="{9CECD3C6-17DB-494F-B1BB-2E4C5CD7E4F4}"/>
      <extLst>
        <ext uri="GoogleSheetsCustomDataVersion1">
          <go:sheetsCustomData xmlns:go="http://customooxmlschemas.google.com/" filterViewId="1544954813"/>
        </ext>
      </extLst>
    </customSheetView>
    <customSheetView guid="{E1D333C5-548C-48D4-937D-3C61B930B050}" filter="1" showAutoFilter="1">
      <pageMargins left="0.7" right="0.7" top="0.75" bottom="0.75" header="0.3" footer="0.3"/>
      <autoFilter ref="A1:C294" xr:uid="{9E4C9BDB-78AE-9E44-9F6E-CE4F669CE7FF}"/>
      <extLst>
        <ext uri="GoogleSheetsCustomDataVersion1">
          <go:sheetsCustomData xmlns:go="http://customooxmlschemas.google.com/" filterViewId="1281806270"/>
        </ext>
      </extLst>
    </customSheetView>
  </customSheetViews>
  <conditionalFormatting sqref="C2:C343">
    <cfRule type="containsText" dxfId="8" priority="1" operator="containsText" text="Annotations are missing">
      <formula>NOT(ISERROR(SEARCH(("Annotations are missing"),(C2))))</formula>
    </cfRule>
  </conditionalFormatting>
  <conditionalFormatting sqref="K2:K294">
    <cfRule type="containsText" dxfId="7" priority="2" operator="containsText" text="3">
      <formula>NOT(ISERROR(SEARCH(("3"),(K2))))</formula>
    </cfRule>
  </conditionalFormatting>
  <conditionalFormatting sqref="K2:K294">
    <cfRule type="containsText" dxfId="6" priority="3" operator="containsText" text="0">
      <formula>NOT(ISERROR(SEARCH(("0"),(K2))))</formula>
    </cfRule>
  </conditionalFormatting>
  <conditionalFormatting sqref="K2:K294">
    <cfRule type="containsText" dxfId="5" priority="4" operator="containsText" text="2">
      <formula>NOT(ISERROR(SEARCH(("2"),(K2))))</formula>
    </cfRule>
  </conditionalFormatting>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K1000"/>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 customHeight="1"/>
  <cols>
    <col min="1" max="1" width="31.6640625" customWidth="1"/>
    <col min="2" max="2" width="14.1640625" customWidth="1"/>
    <col min="3" max="6" width="14.5" customWidth="1"/>
  </cols>
  <sheetData>
    <row r="1" spans="1:11" ht="15.75" customHeight="1">
      <c r="A1" s="174"/>
      <c r="B1" s="131"/>
      <c r="C1" s="176" t="s">
        <v>1231</v>
      </c>
      <c r="D1" s="177"/>
      <c r="E1" s="177"/>
      <c r="F1" s="178"/>
      <c r="G1" s="132"/>
      <c r="H1" s="132"/>
      <c r="I1" s="132"/>
      <c r="J1" s="132"/>
      <c r="K1" s="133"/>
    </row>
    <row r="2" spans="1:11" ht="15.75" customHeight="1">
      <c r="A2" s="175"/>
      <c r="B2" s="134" t="s">
        <v>1232</v>
      </c>
      <c r="C2" s="135">
        <v>44215</v>
      </c>
      <c r="D2" s="136">
        <v>44216</v>
      </c>
      <c r="E2" s="136">
        <v>44217</v>
      </c>
      <c r="F2" s="137">
        <v>44218</v>
      </c>
      <c r="G2" s="138">
        <v>44221</v>
      </c>
      <c r="H2" s="138">
        <v>44222</v>
      </c>
      <c r="I2" s="138">
        <v>44223</v>
      </c>
      <c r="J2" s="138">
        <v>44224</v>
      </c>
      <c r="K2" s="139">
        <v>44225</v>
      </c>
    </row>
    <row r="3" spans="1:11" ht="15.75" customHeight="1">
      <c r="A3" s="131" t="s">
        <v>7</v>
      </c>
      <c r="B3" s="140">
        <f t="shared" ref="B3:B23" si="0">SUM(C3:K3)</f>
        <v>78</v>
      </c>
      <c r="C3" s="141"/>
      <c r="D3" s="140">
        <v>9</v>
      </c>
      <c r="E3" s="140">
        <v>24</v>
      </c>
      <c r="F3" s="142">
        <v>19</v>
      </c>
      <c r="G3" s="140">
        <f>16+1+1</f>
        <v>18</v>
      </c>
      <c r="H3" s="140">
        <v>3</v>
      </c>
      <c r="I3" s="140">
        <v>3</v>
      </c>
      <c r="J3" s="140">
        <v>2</v>
      </c>
      <c r="K3" s="143">
        <v>0</v>
      </c>
    </row>
    <row r="4" spans="1:11" ht="15.75" customHeight="1">
      <c r="A4" s="131" t="s">
        <v>10</v>
      </c>
      <c r="B4" s="140">
        <f t="shared" si="0"/>
        <v>65</v>
      </c>
      <c r="C4" s="141"/>
      <c r="D4" s="140">
        <v>6</v>
      </c>
      <c r="E4" s="140">
        <f>2+0+20</f>
        <v>22</v>
      </c>
      <c r="F4" s="142">
        <v>8</v>
      </c>
      <c r="G4" s="140">
        <f>8+2+11</f>
        <v>21</v>
      </c>
      <c r="H4" s="140">
        <v>1</v>
      </c>
      <c r="I4" s="140">
        <v>3</v>
      </c>
      <c r="J4" s="140">
        <v>4</v>
      </c>
      <c r="K4" s="143">
        <v>0</v>
      </c>
    </row>
    <row r="5" spans="1:11" ht="15.75" customHeight="1">
      <c r="A5" s="131" t="s">
        <v>12</v>
      </c>
      <c r="B5" s="140">
        <f t="shared" si="0"/>
        <v>56</v>
      </c>
      <c r="C5" s="141"/>
      <c r="D5" s="140">
        <v>6</v>
      </c>
      <c r="E5" s="140">
        <v>13</v>
      </c>
      <c r="F5" s="142">
        <v>14</v>
      </c>
      <c r="G5" s="140">
        <f>5+13</f>
        <v>18</v>
      </c>
      <c r="H5" s="140">
        <v>0</v>
      </c>
      <c r="I5" s="140">
        <v>4</v>
      </c>
      <c r="J5" s="140">
        <v>0</v>
      </c>
      <c r="K5" s="143">
        <v>1</v>
      </c>
    </row>
    <row r="6" spans="1:11" ht="15.75" customHeight="1">
      <c r="A6" s="131" t="s">
        <v>16</v>
      </c>
      <c r="B6" s="140">
        <f t="shared" si="0"/>
        <v>8</v>
      </c>
      <c r="C6" s="141"/>
      <c r="D6" s="140">
        <v>1</v>
      </c>
      <c r="E6" s="140">
        <v>2</v>
      </c>
      <c r="F6" s="142">
        <v>5</v>
      </c>
      <c r="G6" s="140">
        <v>0</v>
      </c>
      <c r="H6" s="140">
        <v>0</v>
      </c>
      <c r="I6" s="140">
        <v>0</v>
      </c>
      <c r="J6" s="140">
        <v>0</v>
      </c>
      <c r="K6" s="143">
        <v>0</v>
      </c>
    </row>
    <row r="7" spans="1:11" ht="15.75" customHeight="1">
      <c r="A7" s="131" t="s">
        <v>18</v>
      </c>
      <c r="B7" s="140">
        <f t="shared" si="0"/>
        <v>57</v>
      </c>
      <c r="C7" s="141">
        <v>1</v>
      </c>
      <c r="D7" s="140">
        <v>9</v>
      </c>
      <c r="E7" s="140">
        <v>21</v>
      </c>
      <c r="F7" s="144">
        <v>0</v>
      </c>
      <c r="G7" s="140">
        <v>21</v>
      </c>
      <c r="H7" s="140">
        <v>4</v>
      </c>
      <c r="I7" s="140">
        <v>0</v>
      </c>
      <c r="J7" s="140">
        <v>1</v>
      </c>
      <c r="K7" s="143">
        <v>0</v>
      </c>
    </row>
    <row r="8" spans="1:11" ht="15.75" customHeight="1">
      <c r="A8" s="131" t="s">
        <v>20</v>
      </c>
      <c r="B8" s="140">
        <f t="shared" si="0"/>
        <v>62</v>
      </c>
      <c r="C8" s="141"/>
      <c r="D8" s="140">
        <f>3+2</f>
        <v>5</v>
      </c>
      <c r="E8" s="140">
        <f>21+1</f>
        <v>22</v>
      </c>
      <c r="F8" s="142">
        <f>11+1</f>
        <v>12</v>
      </c>
      <c r="G8" s="140">
        <f>SUM(4+15+2)</f>
        <v>21</v>
      </c>
      <c r="H8" s="140">
        <v>0</v>
      </c>
      <c r="I8" s="140">
        <v>2</v>
      </c>
      <c r="J8" s="140">
        <v>0</v>
      </c>
      <c r="K8" s="143">
        <v>0</v>
      </c>
    </row>
    <row r="9" spans="1:11" ht="15.75" customHeight="1">
      <c r="A9" s="131" t="s">
        <v>62</v>
      </c>
      <c r="B9" s="140">
        <f t="shared" si="0"/>
        <v>40</v>
      </c>
      <c r="C9" s="141"/>
      <c r="D9" s="140">
        <f>2+4+1</f>
        <v>7</v>
      </c>
      <c r="E9" s="140">
        <f>10</f>
        <v>10</v>
      </c>
      <c r="F9" s="142">
        <v>14</v>
      </c>
      <c r="G9" s="140">
        <v>7</v>
      </c>
      <c r="H9" s="140">
        <v>0</v>
      </c>
      <c r="I9" s="140">
        <v>2</v>
      </c>
      <c r="J9" s="140">
        <v>0</v>
      </c>
      <c r="K9" s="143">
        <v>0</v>
      </c>
    </row>
    <row r="10" spans="1:11" ht="15.75" customHeight="1">
      <c r="A10" s="131" t="s">
        <v>24</v>
      </c>
      <c r="B10" s="140">
        <f t="shared" si="0"/>
        <v>56</v>
      </c>
      <c r="C10" s="141"/>
      <c r="D10" s="140">
        <v>8</v>
      </c>
      <c r="E10" s="140">
        <v>8</v>
      </c>
      <c r="F10" s="142">
        <v>12</v>
      </c>
      <c r="G10" s="140">
        <f>3+8+7</f>
        <v>18</v>
      </c>
      <c r="H10" s="140">
        <v>0</v>
      </c>
      <c r="I10" s="140">
        <v>8</v>
      </c>
      <c r="J10" s="140">
        <v>2</v>
      </c>
      <c r="K10" s="143">
        <v>0</v>
      </c>
    </row>
    <row r="11" spans="1:11" ht="15.75" customHeight="1">
      <c r="A11" s="131" t="s">
        <v>28</v>
      </c>
      <c r="B11" s="140">
        <f t="shared" si="0"/>
        <v>62</v>
      </c>
      <c r="C11" s="141">
        <v>4</v>
      </c>
      <c r="D11" s="140">
        <f>1+3+2</f>
        <v>6</v>
      </c>
      <c r="E11" s="140">
        <f>8+7</f>
        <v>15</v>
      </c>
      <c r="F11" s="142">
        <f>6+1</f>
        <v>7</v>
      </c>
      <c r="G11" s="140">
        <v>25</v>
      </c>
      <c r="H11" s="140">
        <v>1</v>
      </c>
      <c r="I11" s="140">
        <v>4</v>
      </c>
      <c r="J11" s="140">
        <v>0</v>
      </c>
      <c r="K11" s="143">
        <v>0</v>
      </c>
    </row>
    <row r="12" spans="1:11" ht="15.75" customHeight="1">
      <c r="A12" s="131" t="s">
        <v>30</v>
      </c>
      <c r="B12" s="140">
        <f t="shared" si="0"/>
        <v>83</v>
      </c>
      <c r="C12" s="141">
        <v>0</v>
      </c>
      <c r="D12" s="140">
        <v>10</v>
      </c>
      <c r="E12" s="140">
        <v>12</v>
      </c>
      <c r="F12" s="142">
        <v>20</v>
      </c>
      <c r="G12" s="140">
        <v>32</v>
      </c>
      <c r="H12" s="140">
        <v>6</v>
      </c>
      <c r="I12" s="140">
        <v>3</v>
      </c>
      <c r="J12" s="140">
        <v>0</v>
      </c>
      <c r="K12" s="143">
        <v>0</v>
      </c>
    </row>
    <row r="13" spans="1:11" ht="15.75" customHeight="1">
      <c r="A13" s="131" t="s">
        <v>36</v>
      </c>
      <c r="B13" s="140">
        <f t="shared" si="0"/>
        <v>67</v>
      </c>
      <c r="C13" s="141"/>
      <c r="D13" s="140">
        <f>2+4</f>
        <v>6</v>
      </c>
      <c r="E13" s="140">
        <f>1+21</f>
        <v>22</v>
      </c>
      <c r="F13" s="142">
        <v>10</v>
      </c>
      <c r="G13" s="140">
        <v>26</v>
      </c>
      <c r="H13" s="140">
        <v>2</v>
      </c>
      <c r="I13" s="140">
        <v>1</v>
      </c>
      <c r="J13" s="140">
        <v>0</v>
      </c>
      <c r="K13" s="143">
        <v>0</v>
      </c>
    </row>
    <row r="14" spans="1:11" ht="15.75" customHeight="1">
      <c r="A14" s="131" t="s">
        <v>38</v>
      </c>
      <c r="B14" s="140">
        <f t="shared" si="0"/>
        <v>32</v>
      </c>
      <c r="C14" s="141"/>
      <c r="D14" s="140">
        <v>4</v>
      </c>
      <c r="E14" s="140">
        <v>10</v>
      </c>
      <c r="F14" s="142">
        <v>8</v>
      </c>
      <c r="G14" s="140">
        <v>10</v>
      </c>
      <c r="H14" s="140">
        <v>0</v>
      </c>
      <c r="I14" s="140">
        <v>0</v>
      </c>
      <c r="J14" s="140">
        <v>0</v>
      </c>
      <c r="K14" s="143">
        <v>0</v>
      </c>
    </row>
    <row r="15" spans="1:11" ht="15.75" customHeight="1">
      <c r="A15" s="131" t="s">
        <v>40</v>
      </c>
      <c r="B15" s="140">
        <f t="shared" si="0"/>
        <v>75</v>
      </c>
      <c r="C15" s="141"/>
      <c r="D15" s="140">
        <v>8</v>
      </c>
      <c r="E15" s="140">
        <v>20</v>
      </c>
      <c r="F15" s="142">
        <v>13</v>
      </c>
      <c r="G15" s="140">
        <f>4+3+16</f>
        <v>23</v>
      </c>
      <c r="H15" s="140">
        <v>3</v>
      </c>
      <c r="I15" s="140">
        <v>6</v>
      </c>
      <c r="J15" s="140">
        <v>2</v>
      </c>
      <c r="K15" s="143">
        <v>0</v>
      </c>
    </row>
    <row r="16" spans="1:11" ht="15.75" customHeight="1">
      <c r="A16" s="131" t="s">
        <v>1233</v>
      </c>
      <c r="B16" s="140">
        <f t="shared" si="0"/>
        <v>63</v>
      </c>
      <c r="C16" s="141"/>
      <c r="D16" s="140">
        <v>10</v>
      </c>
      <c r="E16" s="140">
        <v>20</v>
      </c>
      <c r="F16" s="142">
        <v>15</v>
      </c>
      <c r="G16" s="140">
        <v>11</v>
      </c>
      <c r="H16" s="140">
        <v>5</v>
      </c>
      <c r="I16" s="140">
        <v>2</v>
      </c>
      <c r="J16" s="140">
        <v>0</v>
      </c>
      <c r="K16" s="143">
        <v>0</v>
      </c>
    </row>
    <row r="17" spans="1:11" ht="15.75" customHeight="1">
      <c r="A17" s="131" t="s">
        <v>44</v>
      </c>
      <c r="B17" s="140">
        <f t="shared" si="0"/>
        <v>57</v>
      </c>
      <c r="C17" s="141"/>
      <c r="D17" s="140">
        <f>8+1+1</f>
        <v>10</v>
      </c>
      <c r="E17" s="140">
        <f>24</f>
        <v>24</v>
      </c>
      <c r="F17" s="142">
        <v>16</v>
      </c>
      <c r="G17" s="140">
        <v>6</v>
      </c>
      <c r="H17" s="140">
        <v>0</v>
      </c>
      <c r="I17" s="140">
        <v>1</v>
      </c>
      <c r="J17" s="140">
        <v>0</v>
      </c>
      <c r="K17" s="143">
        <v>0</v>
      </c>
    </row>
    <row r="18" spans="1:11" ht="15.75" customHeight="1">
      <c r="A18" s="131" t="s">
        <v>46</v>
      </c>
      <c r="B18" s="140">
        <f t="shared" si="0"/>
        <v>62</v>
      </c>
      <c r="C18" s="141"/>
      <c r="D18" s="140">
        <f>10+2</f>
        <v>12</v>
      </c>
      <c r="E18" s="140">
        <v>10</v>
      </c>
      <c r="F18" s="142">
        <f>18+3</f>
        <v>21</v>
      </c>
      <c r="G18" s="140">
        <v>17</v>
      </c>
      <c r="H18" s="140">
        <v>0</v>
      </c>
      <c r="I18" s="140">
        <v>2</v>
      </c>
      <c r="J18" s="140">
        <v>0</v>
      </c>
      <c r="K18" s="143">
        <v>0</v>
      </c>
    </row>
    <row r="19" spans="1:11" ht="15.75" customHeight="1">
      <c r="A19" s="131" t="s">
        <v>49</v>
      </c>
      <c r="B19" s="140">
        <f t="shared" si="0"/>
        <v>0</v>
      </c>
      <c r="C19" s="141"/>
      <c r="D19" s="140"/>
      <c r="E19" s="140"/>
      <c r="F19" s="142"/>
      <c r="G19" s="140">
        <v>0</v>
      </c>
      <c r="H19" s="140">
        <v>0</v>
      </c>
      <c r="I19" s="140">
        <v>0</v>
      </c>
      <c r="J19" s="140">
        <v>0</v>
      </c>
      <c r="K19" s="143">
        <v>0</v>
      </c>
    </row>
    <row r="20" spans="1:11" ht="15.75" customHeight="1">
      <c r="A20" s="131" t="s">
        <v>51</v>
      </c>
      <c r="B20" s="140">
        <f t="shared" si="0"/>
        <v>24</v>
      </c>
      <c r="C20" s="141"/>
      <c r="D20" s="140">
        <v>5</v>
      </c>
      <c r="E20" s="140">
        <v>6</v>
      </c>
      <c r="F20" s="142">
        <v>8</v>
      </c>
      <c r="G20" s="140">
        <v>5</v>
      </c>
      <c r="H20" s="140">
        <v>0</v>
      </c>
      <c r="I20" s="140">
        <v>0</v>
      </c>
      <c r="J20" s="140">
        <v>0</v>
      </c>
      <c r="K20" s="143">
        <v>0</v>
      </c>
    </row>
    <row r="21" spans="1:11" ht="15.75" customHeight="1">
      <c r="A21" s="131" t="s">
        <v>53</v>
      </c>
      <c r="B21" s="140">
        <f t="shared" si="0"/>
        <v>33</v>
      </c>
      <c r="C21" s="141"/>
      <c r="D21" s="140">
        <f>3+3</f>
        <v>6</v>
      </c>
      <c r="E21" s="140">
        <v>8</v>
      </c>
      <c r="F21" s="142">
        <v>7</v>
      </c>
      <c r="G21" s="140">
        <v>7</v>
      </c>
      <c r="H21" s="140">
        <v>4</v>
      </c>
      <c r="I21" s="140">
        <v>1</v>
      </c>
      <c r="J21" s="140">
        <v>0</v>
      </c>
      <c r="K21" s="143">
        <v>0</v>
      </c>
    </row>
    <row r="22" spans="1:11" ht="15.75" customHeight="1">
      <c r="A22" s="131" t="s">
        <v>55</v>
      </c>
      <c r="B22" s="140">
        <f t="shared" si="0"/>
        <v>44</v>
      </c>
      <c r="C22" s="141"/>
      <c r="D22" s="140">
        <v>7</v>
      </c>
      <c r="E22" s="140">
        <v>15</v>
      </c>
      <c r="F22" s="142">
        <v>13</v>
      </c>
      <c r="G22" s="140">
        <v>8</v>
      </c>
      <c r="H22" s="140">
        <v>1</v>
      </c>
      <c r="I22" s="140">
        <v>0</v>
      </c>
      <c r="J22" s="140">
        <v>0</v>
      </c>
      <c r="K22" s="143">
        <v>0</v>
      </c>
    </row>
    <row r="23" spans="1:11" ht="15.75" customHeight="1">
      <c r="A23" s="131" t="s">
        <v>57</v>
      </c>
      <c r="B23" s="140">
        <f t="shared" si="0"/>
        <v>26</v>
      </c>
      <c r="C23" s="141"/>
      <c r="D23" s="140">
        <v>5</v>
      </c>
      <c r="E23" s="140">
        <v>10</v>
      </c>
      <c r="F23" s="142">
        <v>5</v>
      </c>
      <c r="G23" s="140">
        <v>5</v>
      </c>
      <c r="H23" s="140">
        <v>0</v>
      </c>
      <c r="I23" s="140">
        <v>1</v>
      </c>
      <c r="J23" s="140"/>
      <c r="K23" s="143">
        <v>0</v>
      </c>
    </row>
    <row r="24" spans="1:11" ht="15.75" customHeight="1">
      <c r="A24" s="145" t="s">
        <v>1234</v>
      </c>
      <c r="B24" s="179"/>
      <c r="C24" s="146">
        <f t="shared" ref="C24:K24" si="1">SUM(C3:C23)</f>
        <v>5</v>
      </c>
      <c r="D24" s="146">
        <f t="shared" si="1"/>
        <v>140</v>
      </c>
      <c r="E24" s="146">
        <f t="shared" si="1"/>
        <v>294</v>
      </c>
      <c r="F24" s="146">
        <f t="shared" si="1"/>
        <v>227</v>
      </c>
      <c r="G24" s="147">
        <f t="shared" si="1"/>
        <v>299</v>
      </c>
      <c r="H24" s="147">
        <f t="shared" si="1"/>
        <v>30</v>
      </c>
      <c r="I24" s="147">
        <f t="shared" si="1"/>
        <v>43</v>
      </c>
      <c r="J24" s="147">
        <f t="shared" si="1"/>
        <v>11</v>
      </c>
      <c r="K24" s="148">
        <f t="shared" si="1"/>
        <v>1</v>
      </c>
    </row>
    <row r="25" spans="1:11" ht="15.75" customHeight="1">
      <c r="A25" s="145" t="s">
        <v>1235</v>
      </c>
      <c r="B25" s="175"/>
      <c r="C25" s="180">
        <f>SUM(C24,D24,E24,F24)</f>
        <v>666</v>
      </c>
      <c r="D25" s="181"/>
      <c r="E25" s="181"/>
      <c r="F25" s="182"/>
      <c r="G25" s="183">
        <f>SUM(G24:K24)</f>
        <v>384</v>
      </c>
      <c r="H25" s="184"/>
      <c r="I25" s="184"/>
      <c r="J25" s="184"/>
      <c r="K25" s="185"/>
    </row>
    <row r="26" spans="1:11" ht="15.75" customHeight="1"/>
    <row r="27" spans="1:11" ht="15.75" customHeight="1"/>
    <row r="28" spans="1:11" ht="15.75" customHeight="1"/>
    <row r="29" spans="1:11" ht="15.75" customHeight="1"/>
    <row r="30" spans="1:11" ht="15.75" customHeight="1"/>
    <row r="31" spans="1:11" ht="15.75" customHeight="1"/>
    <row r="32" spans="1:1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1:A2"/>
    <mergeCell ref="C1:F1"/>
    <mergeCell ref="B24:B25"/>
    <mergeCell ref="C25:F25"/>
    <mergeCell ref="G25:K25"/>
  </mergeCell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I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33.6640625" customWidth="1"/>
    <col min="2" max="2" width="16.5" customWidth="1"/>
    <col min="3" max="4" width="31.5" customWidth="1"/>
    <col min="5" max="5" width="23.83203125" customWidth="1"/>
    <col min="6" max="6" width="32.6640625" customWidth="1"/>
    <col min="7" max="7" width="33" customWidth="1"/>
    <col min="8" max="8" width="16.83203125" customWidth="1"/>
  </cols>
  <sheetData>
    <row r="1" spans="1:9" ht="15.75" customHeight="1">
      <c r="A1" s="12" t="s">
        <v>1236</v>
      </c>
      <c r="B1" s="11" t="s">
        <v>1237</v>
      </c>
      <c r="C1" s="11" t="s">
        <v>1238</v>
      </c>
      <c r="D1" s="11" t="s">
        <v>1239</v>
      </c>
      <c r="E1" s="11" t="s">
        <v>1240</v>
      </c>
      <c r="F1" s="11" t="s">
        <v>1241</v>
      </c>
      <c r="G1" s="11" t="s">
        <v>1242</v>
      </c>
      <c r="H1" s="11" t="s">
        <v>1243</v>
      </c>
      <c r="I1" s="11" t="s">
        <v>1244</v>
      </c>
    </row>
    <row r="2" spans="1:9" ht="15.75" customHeight="1">
      <c r="A2" s="186" t="s">
        <v>1245</v>
      </c>
      <c r="B2" s="14" t="s">
        <v>1246</v>
      </c>
      <c r="C2" s="14">
        <v>293</v>
      </c>
      <c r="D2" s="149">
        <f>G2/3</f>
        <v>77.333333333333329</v>
      </c>
      <c r="E2" s="14">
        <f>C2*3</f>
        <v>879</v>
      </c>
      <c r="F2" s="14">
        <f>SUM(C4,C5,C6,C7)</f>
        <v>647</v>
      </c>
      <c r="G2" s="14">
        <f>E2-F2</f>
        <v>232</v>
      </c>
      <c r="H2" s="14" t="s">
        <v>1247</v>
      </c>
      <c r="I2" s="150" t="s">
        <v>1248</v>
      </c>
    </row>
    <row r="3" spans="1:9" ht="15.75" customHeight="1">
      <c r="A3" s="175"/>
      <c r="B3" s="151" t="s">
        <v>378</v>
      </c>
      <c r="C3" s="151" t="s">
        <v>1249</v>
      </c>
      <c r="D3" s="11"/>
      <c r="E3" s="41"/>
      <c r="F3" s="41"/>
      <c r="G3" s="41"/>
      <c r="H3" s="41"/>
      <c r="I3" s="41"/>
    </row>
    <row r="4" spans="1:9" ht="15.75" customHeight="1">
      <c r="A4" s="175"/>
      <c r="B4" s="152">
        <v>44215</v>
      </c>
      <c r="C4" s="153">
        <v>5</v>
      </c>
      <c r="D4" s="14"/>
      <c r="E4" s="41"/>
      <c r="F4" s="41"/>
      <c r="G4" s="41"/>
      <c r="H4" s="41"/>
      <c r="I4" s="41"/>
    </row>
    <row r="5" spans="1:9" ht="15.75" customHeight="1">
      <c r="A5" s="175"/>
      <c r="B5" s="154">
        <v>44216</v>
      </c>
      <c r="C5" s="155">
        <v>122</v>
      </c>
      <c r="D5" s="14"/>
      <c r="E5" s="41"/>
      <c r="F5" s="41"/>
      <c r="G5" s="41"/>
      <c r="H5" s="41"/>
      <c r="I5" s="41"/>
    </row>
    <row r="6" spans="1:9" ht="15.75" customHeight="1">
      <c r="A6" s="175"/>
      <c r="B6" s="154">
        <v>44217</v>
      </c>
      <c r="C6" s="155">
        <f>133+61+100</f>
        <v>294</v>
      </c>
      <c r="D6" s="14"/>
      <c r="E6" s="41"/>
      <c r="F6" s="41"/>
      <c r="G6" s="41"/>
      <c r="H6" s="41"/>
      <c r="I6" s="41"/>
    </row>
    <row r="7" spans="1:9" ht="15.75" customHeight="1">
      <c r="A7" s="175"/>
      <c r="B7" s="156">
        <v>44218</v>
      </c>
      <c r="C7" s="157">
        <v>226</v>
      </c>
      <c r="D7" s="14"/>
      <c r="E7" s="41"/>
      <c r="F7" s="41"/>
      <c r="G7" s="41"/>
      <c r="H7" s="41"/>
      <c r="I7" s="41"/>
    </row>
    <row r="8" spans="1:9" ht="15.75" customHeight="1">
      <c r="A8" s="175"/>
      <c r="B8" s="152">
        <v>44221</v>
      </c>
      <c r="C8" s="153">
        <f>78+115+109</f>
        <v>302</v>
      </c>
      <c r="D8" s="41"/>
      <c r="E8" s="41"/>
      <c r="F8" s="41"/>
      <c r="G8" s="41"/>
      <c r="H8" s="41"/>
      <c r="I8" s="41"/>
    </row>
    <row r="9" spans="1:9" ht="15.75" customHeight="1">
      <c r="A9" s="175"/>
      <c r="B9" s="154">
        <v>44222</v>
      </c>
      <c r="C9" s="155">
        <f>16+9+8</f>
        <v>33</v>
      </c>
      <c r="D9" s="41"/>
      <c r="E9" s="41"/>
      <c r="F9" s="41"/>
      <c r="G9" s="41"/>
      <c r="H9" s="41"/>
      <c r="I9" s="41"/>
    </row>
    <row r="10" spans="1:9" ht="15.75" customHeight="1">
      <c r="A10" s="175"/>
      <c r="B10" s="154">
        <v>44223</v>
      </c>
      <c r="C10" s="155">
        <v>44</v>
      </c>
      <c r="D10" s="41"/>
      <c r="E10" s="41"/>
      <c r="F10" s="41"/>
      <c r="G10" s="41"/>
      <c r="H10" s="41"/>
      <c r="I10" s="41"/>
    </row>
    <row r="11" spans="1:9" ht="15.75" customHeight="1">
      <c r="A11" s="175"/>
      <c r="B11" s="154">
        <v>44224</v>
      </c>
      <c r="C11" s="155">
        <v>11</v>
      </c>
      <c r="D11" s="41"/>
      <c r="E11" s="41"/>
      <c r="F11" s="41"/>
      <c r="G11" s="41"/>
      <c r="H11" s="41"/>
      <c r="I11" s="41"/>
    </row>
    <row r="12" spans="1:9" ht="15.75" customHeight="1">
      <c r="A12" s="175"/>
      <c r="B12" s="156">
        <v>44225</v>
      </c>
      <c r="C12" s="157">
        <v>1</v>
      </c>
      <c r="D12" s="41"/>
      <c r="E12" s="41"/>
      <c r="F12" s="41"/>
      <c r="G12" s="41"/>
      <c r="H12" s="41"/>
      <c r="I12" s="41"/>
    </row>
    <row r="13" spans="1:9" ht="15.75" customHeight="1">
      <c r="A13" s="175"/>
      <c r="B13" s="39">
        <v>44228</v>
      </c>
      <c r="C13" s="14">
        <v>1</v>
      </c>
      <c r="D13" s="41"/>
      <c r="E13" s="41"/>
      <c r="F13" s="41"/>
      <c r="G13" s="41"/>
      <c r="H13" s="41"/>
      <c r="I13" s="41"/>
    </row>
    <row r="14" spans="1:9" ht="15.75" customHeight="1">
      <c r="A14" s="175"/>
      <c r="B14" s="39">
        <v>44229</v>
      </c>
      <c r="C14" s="14">
        <v>125</v>
      </c>
      <c r="D14" s="14"/>
      <c r="E14" s="14"/>
      <c r="F14" s="14"/>
      <c r="G14" s="14"/>
      <c r="H14" s="41"/>
      <c r="I14" s="41"/>
    </row>
    <row r="15" spans="1:9" ht="15.75" customHeight="1">
      <c r="A15" s="187"/>
      <c r="B15" s="158">
        <v>44230</v>
      </c>
      <c r="C15" s="53"/>
      <c r="D15" s="53"/>
      <c r="E15" s="53"/>
      <c r="F15" s="53"/>
      <c r="G15" s="53"/>
      <c r="H15" s="159"/>
      <c r="I15" s="159"/>
    </row>
    <row r="16" spans="1:9" ht="15.75" customHeight="1">
      <c r="A16" s="188" t="s">
        <v>1236</v>
      </c>
      <c r="B16" s="11" t="s">
        <v>1237</v>
      </c>
      <c r="C16" s="11" t="s">
        <v>1238</v>
      </c>
      <c r="D16" s="11" t="s">
        <v>1239</v>
      </c>
      <c r="E16" s="11" t="s">
        <v>1240</v>
      </c>
      <c r="F16" s="11" t="s">
        <v>1241</v>
      </c>
      <c r="G16" s="11" t="s">
        <v>1242</v>
      </c>
      <c r="H16" s="11" t="s">
        <v>1243</v>
      </c>
      <c r="I16" s="11" t="s">
        <v>1244</v>
      </c>
    </row>
    <row r="17" spans="1:9" ht="15.75" customHeight="1">
      <c r="A17" s="189"/>
      <c r="B17" s="14" t="s">
        <v>1246</v>
      </c>
      <c r="C17" s="14">
        <v>2500</v>
      </c>
      <c r="D17" s="149" t="e">
        <f>G17/3</f>
        <v>#REF!</v>
      </c>
      <c r="E17" s="14">
        <f>C17*3</f>
        <v>7500</v>
      </c>
      <c r="F17" s="14" t="e">
        <f>SUM(C19,#REF!,#REF!,#REF!)</f>
        <v>#REF!</v>
      </c>
      <c r="G17" s="14" t="e">
        <f>E17-F17</f>
        <v>#REF!</v>
      </c>
      <c r="H17" s="14" t="s">
        <v>1247</v>
      </c>
      <c r="I17" s="150" t="s">
        <v>1248</v>
      </c>
    </row>
    <row r="18" spans="1:9" ht="15.75" customHeight="1">
      <c r="A18" s="160" t="s">
        <v>1250</v>
      </c>
      <c r="B18" s="39">
        <v>44231</v>
      </c>
      <c r="C18" s="14"/>
      <c r="D18" s="41"/>
      <c r="E18" s="41"/>
      <c r="F18" s="41"/>
      <c r="G18" s="41"/>
      <c r="H18" s="41"/>
      <c r="I18" s="41"/>
    </row>
    <row r="19" spans="1:9" ht="15.75" customHeight="1">
      <c r="B19" s="14"/>
      <c r="C19" s="14"/>
      <c r="D19" s="41"/>
      <c r="E19" s="41"/>
      <c r="F19" s="41"/>
      <c r="G19" s="41"/>
      <c r="H19" s="41"/>
      <c r="I19" s="41"/>
    </row>
    <row r="20" spans="1:9" ht="15.75" customHeight="1"/>
    <row r="21" spans="1:9" ht="15.75" customHeight="1"/>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2:A15"/>
    <mergeCell ref="A16:A17"/>
  </mergeCells>
  <conditionalFormatting sqref="B2 B17">
    <cfRule type="containsText" dxfId="4" priority="1" operator="containsText" text="In Progress">
      <formula>NOT(ISERROR(SEARCH(("In Progress"),(B2))))</formula>
    </cfRule>
  </conditionalFormatting>
  <conditionalFormatting sqref="B2 B17">
    <cfRule type="containsText" dxfId="3" priority="2" operator="containsText" text="Complete">
      <formula>NOT(ISERROR(SEARCH(("Complete"),(B2))))</formula>
    </cfRule>
  </conditionalFormatting>
  <dataValidations count="1">
    <dataValidation type="list" allowBlank="1" showErrorMessage="1" sqref="B2 B17" xr:uid="{00000000-0002-0000-0E00-000000000000}">
      <formula1>"In Progress,Completed,Yet To Begin"</formula1>
    </dataValidation>
  </dataValidations>
  <hyperlinks>
    <hyperlink ref="A2" r:id="rId1" xr:uid="{00000000-0004-0000-0E00-000000000000}"/>
    <hyperlink ref="I2" location="Annotator 2!A1" display="2-294" xr:uid="{00000000-0004-0000-0E00-000001000000}"/>
    <hyperlink ref="I17" location="Annotator 2!A1" display="2-294" xr:uid="{00000000-0004-0000-0E00-000002000000}"/>
    <hyperlink ref="A18" r:id="rId2" xr:uid="{00000000-0004-0000-0E00-000003000000}"/>
  </hyperlinks>
  <pageMargins left="0.7" right="0.7" top="0.75" bottom="0.75" header="0" footer="0"/>
  <pageSetup orientation="landscape"/>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6AA84F"/>
    <outlinePr summaryBelow="0" summaryRight="0"/>
  </sheetPr>
  <dimension ref="A1:B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9.5" customWidth="1"/>
    <col min="2" max="6" width="14.5" customWidth="1"/>
  </cols>
  <sheetData>
    <row r="1" spans="1:2" ht="15.75" customHeight="1">
      <c r="A1" s="11" t="s">
        <v>1209</v>
      </c>
      <c r="B1" s="11" t="s">
        <v>70</v>
      </c>
    </row>
    <row r="2" spans="1:2" ht="15.75" customHeight="1">
      <c r="A2" s="14" t="s">
        <v>73</v>
      </c>
      <c r="B2" s="14" t="s">
        <v>1246</v>
      </c>
    </row>
    <row r="3" spans="1:2" ht="15.75" customHeight="1">
      <c r="A3" s="14" t="s">
        <v>75</v>
      </c>
      <c r="B3" s="14" t="s">
        <v>1251</v>
      </c>
    </row>
    <row r="4" spans="1:2" ht="15.75" customHeight="1">
      <c r="A4" s="14" t="s">
        <v>76</v>
      </c>
      <c r="B4" s="14" t="s">
        <v>1252</v>
      </c>
    </row>
    <row r="5" spans="1:2" ht="15.75" customHeight="1">
      <c r="A5" s="14" t="s">
        <v>77</v>
      </c>
      <c r="B5" s="14" t="s">
        <v>1252</v>
      </c>
    </row>
    <row r="6" spans="1:2" ht="15.75" customHeight="1">
      <c r="A6" s="14" t="s">
        <v>78</v>
      </c>
      <c r="B6" s="14" t="s">
        <v>1252</v>
      </c>
    </row>
    <row r="7" spans="1:2" ht="15.75" customHeight="1">
      <c r="A7" s="14" t="s">
        <v>79</v>
      </c>
      <c r="B7" s="14" t="s">
        <v>1246</v>
      </c>
    </row>
    <row r="8" spans="1:2" ht="15.75" customHeight="1">
      <c r="A8" s="14" t="s">
        <v>80</v>
      </c>
      <c r="B8" s="14" t="s">
        <v>1252</v>
      </c>
    </row>
    <row r="9" spans="1:2" ht="15.75" customHeight="1">
      <c r="A9" s="14" t="s">
        <v>81</v>
      </c>
      <c r="B9" s="14" t="s">
        <v>1251</v>
      </c>
    </row>
    <row r="10" spans="1:2" ht="15.75" customHeight="1">
      <c r="A10" s="14" t="s">
        <v>82</v>
      </c>
      <c r="B10" s="14" t="s">
        <v>1246</v>
      </c>
    </row>
    <row r="11" spans="1:2" ht="15.75" customHeight="1">
      <c r="A11" s="14" t="s">
        <v>83</v>
      </c>
      <c r="B11" s="14" t="s">
        <v>1246</v>
      </c>
    </row>
    <row r="12" spans="1:2" ht="15.75" customHeight="1">
      <c r="A12" s="14" t="s">
        <v>84</v>
      </c>
      <c r="B12" s="14" t="s">
        <v>1246</v>
      </c>
    </row>
    <row r="13" spans="1:2" ht="15.75" customHeight="1">
      <c r="A13" s="14" t="s">
        <v>85</v>
      </c>
      <c r="B13" s="14" t="s">
        <v>1251</v>
      </c>
    </row>
    <row r="14" spans="1:2" ht="15.75" customHeight="1">
      <c r="A14" s="14" t="s">
        <v>86</v>
      </c>
      <c r="B14" s="14" t="s">
        <v>1246</v>
      </c>
    </row>
    <row r="15" spans="1:2" ht="15.75" customHeight="1">
      <c r="A15" s="14" t="s">
        <v>87</v>
      </c>
      <c r="B15" s="14" t="s">
        <v>1246</v>
      </c>
    </row>
    <row r="16" spans="1:2" ht="15.75" customHeight="1">
      <c r="A16" s="14" t="s">
        <v>88</v>
      </c>
      <c r="B16" s="14" t="s">
        <v>1246</v>
      </c>
    </row>
    <row r="17" spans="1:2" ht="15.75" customHeight="1">
      <c r="A17" s="14" t="s">
        <v>89</v>
      </c>
      <c r="B17" s="14" t="s">
        <v>1246</v>
      </c>
    </row>
    <row r="18" spans="1:2" ht="15.75" customHeight="1">
      <c r="A18" s="14" t="s">
        <v>91</v>
      </c>
      <c r="B18" s="14" t="s">
        <v>1246</v>
      </c>
    </row>
    <row r="19" spans="1:2" ht="15.75" customHeight="1">
      <c r="A19" s="14" t="s">
        <v>92</v>
      </c>
      <c r="B19" s="14" t="s">
        <v>1252</v>
      </c>
    </row>
    <row r="20" spans="1:2" ht="15.75" customHeight="1">
      <c r="A20" s="14" t="s">
        <v>93</v>
      </c>
      <c r="B20" s="14" t="s">
        <v>1251</v>
      </c>
    </row>
    <row r="21" spans="1:2" ht="15.75" customHeight="1">
      <c r="A21" s="14" t="s">
        <v>95</v>
      </c>
      <c r="B21" s="14" t="s">
        <v>1246</v>
      </c>
    </row>
    <row r="22" spans="1:2" ht="15.75" customHeight="1">
      <c r="A22" s="14" t="s">
        <v>96</v>
      </c>
      <c r="B22" s="14" t="s">
        <v>1252</v>
      </c>
    </row>
    <row r="23" spans="1:2" ht="15.75" customHeight="1">
      <c r="A23" s="14" t="s">
        <v>97</v>
      </c>
      <c r="B23" s="14" t="s">
        <v>1251</v>
      </c>
    </row>
    <row r="24" spans="1:2" ht="15.75" customHeight="1">
      <c r="A24" s="14" t="s">
        <v>99</v>
      </c>
      <c r="B24" s="14" t="s">
        <v>1251</v>
      </c>
    </row>
    <row r="25" spans="1:2" ht="15.75" customHeight="1">
      <c r="A25" s="14" t="s">
        <v>101</v>
      </c>
      <c r="B25" s="14" t="s">
        <v>1246</v>
      </c>
    </row>
    <row r="26" spans="1:2" ht="15.75" customHeight="1">
      <c r="A26" s="14" t="s">
        <v>102</v>
      </c>
      <c r="B26" s="14" t="s">
        <v>1252</v>
      </c>
    </row>
    <row r="27" spans="1:2" ht="15.75" customHeight="1">
      <c r="A27" s="14" t="s">
        <v>103</v>
      </c>
      <c r="B27" s="14" t="s">
        <v>1251</v>
      </c>
    </row>
    <row r="28" spans="1:2" ht="15.75" customHeight="1">
      <c r="A28" s="14" t="s">
        <v>105</v>
      </c>
      <c r="B28" s="14" t="s">
        <v>1246</v>
      </c>
    </row>
    <row r="29" spans="1:2" ht="15.75" customHeight="1">
      <c r="A29" s="14" t="s">
        <v>106</v>
      </c>
      <c r="B29" s="14" t="s">
        <v>1252</v>
      </c>
    </row>
    <row r="30" spans="1:2" ht="15.75" customHeight="1">
      <c r="A30" s="14" t="s">
        <v>107</v>
      </c>
      <c r="B30" s="14" t="s">
        <v>1252</v>
      </c>
    </row>
    <row r="31" spans="1:2" ht="15.75" customHeight="1">
      <c r="A31" s="14" t="s">
        <v>108</v>
      </c>
      <c r="B31" s="14" t="s">
        <v>1246</v>
      </c>
    </row>
    <row r="32" spans="1:2" ht="15.75" customHeight="1">
      <c r="A32" s="14" t="s">
        <v>109</v>
      </c>
      <c r="B32" s="14" t="s">
        <v>1252</v>
      </c>
    </row>
    <row r="33" spans="1:2" ht="15.75" customHeight="1">
      <c r="A33" s="14" t="s">
        <v>110</v>
      </c>
      <c r="B33" s="14" t="s">
        <v>1252</v>
      </c>
    </row>
    <row r="34" spans="1:2" ht="15.75" customHeight="1">
      <c r="A34" s="14" t="s">
        <v>111</v>
      </c>
      <c r="B34" s="14" t="s">
        <v>1246</v>
      </c>
    </row>
    <row r="35" spans="1:2" ht="15.75" customHeight="1">
      <c r="A35" s="14" t="s">
        <v>112</v>
      </c>
      <c r="B35" s="14" t="s">
        <v>1252</v>
      </c>
    </row>
    <row r="36" spans="1:2" ht="15.75" customHeight="1">
      <c r="A36" s="14" t="s">
        <v>113</v>
      </c>
      <c r="B36" s="14" t="s">
        <v>1246</v>
      </c>
    </row>
    <row r="37" spans="1:2" ht="15.75" customHeight="1">
      <c r="A37" s="14" t="s">
        <v>114</v>
      </c>
      <c r="B37" s="14" t="s">
        <v>1246</v>
      </c>
    </row>
    <row r="38" spans="1:2" ht="15.75" customHeight="1">
      <c r="A38" s="14" t="s">
        <v>115</v>
      </c>
      <c r="B38" s="14" t="s">
        <v>1246</v>
      </c>
    </row>
    <row r="39" spans="1:2" ht="15.75" customHeight="1">
      <c r="A39" s="14" t="s">
        <v>116</v>
      </c>
      <c r="B39" s="14" t="s">
        <v>1251</v>
      </c>
    </row>
    <row r="40" spans="1:2" ht="15.75" customHeight="1">
      <c r="A40" s="14" t="s">
        <v>117</v>
      </c>
      <c r="B40" s="14" t="s">
        <v>1251</v>
      </c>
    </row>
    <row r="41" spans="1:2" ht="15.75" customHeight="1">
      <c r="A41" s="14" t="s">
        <v>118</v>
      </c>
      <c r="B41" s="14" t="s">
        <v>1252</v>
      </c>
    </row>
    <row r="42" spans="1:2" ht="15.75" customHeight="1">
      <c r="A42" s="14" t="s">
        <v>119</v>
      </c>
      <c r="B42" s="14" t="s">
        <v>1251</v>
      </c>
    </row>
    <row r="43" spans="1:2" ht="15.75" customHeight="1">
      <c r="A43" s="14" t="s">
        <v>120</v>
      </c>
      <c r="B43" s="14" t="s">
        <v>1251</v>
      </c>
    </row>
    <row r="44" spans="1:2" ht="15.75" customHeight="1">
      <c r="A44" s="14" t="s">
        <v>121</v>
      </c>
      <c r="B44" s="14" t="s">
        <v>1251</v>
      </c>
    </row>
    <row r="45" spans="1:2" ht="15.75" customHeight="1">
      <c r="A45" s="14" t="s">
        <v>122</v>
      </c>
      <c r="B45" s="14" t="s">
        <v>1252</v>
      </c>
    </row>
    <row r="46" spans="1:2" ht="15.75" customHeight="1">
      <c r="A46" s="14" t="s">
        <v>123</v>
      </c>
      <c r="B46" s="14" t="s">
        <v>1252</v>
      </c>
    </row>
    <row r="47" spans="1:2" ht="15.75" customHeight="1">
      <c r="A47" s="14" t="s">
        <v>124</v>
      </c>
      <c r="B47" s="14" t="s">
        <v>1252</v>
      </c>
    </row>
    <row r="48" spans="1:2" ht="15.75" customHeight="1">
      <c r="A48" s="14" t="s">
        <v>125</v>
      </c>
      <c r="B48" s="14" t="s">
        <v>1252</v>
      </c>
    </row>
    <row r="49" spans="1:2" ht="15.75" customHeight="1">
      <c r="A49" s="14" t="s">
        <v>126</v>
      </c>
      <c r="B49" s="14" t="s">
        <v>1252</v>
      </c>
    </row>
    <row r="50" spans="1:2" ht="15.75" customHeight="1">
      <c r="A50" s="14" t="s">
        <v>127</v>
      </c>
      <c r="B50" s="14" t="s">
        <v>1251</v>
      </c>
    </row>
    <row r="51" spans="1:2" ht="15.75" customHeight="1">
      <c r="A51" s="14" t="s">
        <v>128</v>
      </c>
      <c r="B51" s="14" t="s">
        <v>1246</v>
      </c>
    </row>
    <row r="52" spans="1:2" ht="15.75" customHeight="1">
      <c r="A52" s="14" t="s">
        <v>129</v>
      </c>
      <c r="B52" s="14" t="s">
        <v>1246</v>
      </c>
    </row>
    <row r="53" spans="1:2" ht="15.75" customHeight="1">
      <c r="A53" s="14" t="s">
        <v>130</v>
      </c>
      <c r="B53" s="14" t="s">
        <v>1246</v>
      </c>
    </row>
    <row r="54" spans="1:2" ht="15.75" customHeight="1">
      <c r="A54" s="14" t="s">
        <v>131</v>
      </c>
      <c r="B54" s="14" t="s">
        <v>1246</v>
      </c>
    </row>
    <row r="55" spans="1:2" ht="15.75" customHeight="1">
      <c r="A55" s="14" t="s">
        <v>132</v>
      </c>
      <c r="B55" s="14" t="s">
        <v>1251</v>
      </c>
    </row>
    <row r="56" spans="1:2" ht="15.75" customHeight="1">
      <c r="A56" s="14" t="s">
        <v>133</v>
      </c>
      <c r="B56" s="14" t="s">
        <v>1251</v>
      </c>
    </row>
    <row r="57" spans="1:2" ht="15.75" customHeight="1">
      <c r="A57" s="14" t="s">
        <v>134</v>
      </c>
      <c r="B57" s="14" t="s">
        <v>1251</v>
      </c>
    </row>
    <row r="58" spans="1:2" ht="15.75" customHeight="1">
      <c r="A58" s="14" t="s">
        <v>135</v>
      </c>
      <c r="B58" s="14" t="s">
        <v>1251</v>
      </c>
    </row>
    <row r="59" spans="1:2" ht="15.75" customHeight="1">
      <c r="A59" s="14" t="s">
        <v>136</v>
      </c>
      <c r="B59" s="14" t="s">
        <v>1252</v>
      </c>
    </row>
    <row r="60" spans="1:2" ht="15.75" customHeight="1">
      <c r="A60" s="14" t="s">
        <v>137</v>
      </c>
      <c r="B60" s="14" t="s">
        <v>1246</v>
      </c>
    </row>
    <row r="61" spans="1:2" ht="15.75" customHeight="1">
      <c r="A61" s="14" t="s">
        <v>138</v>
      </c>
      <c r="B61" s="14" t="s">
        <v>1251</v>
      </c>
    </row>
    <row r="62" spans="1:2" ht="15.75" customHeight="1">
      <c r="A62" s="14" t="s">
        <v>139</v>
      </c>
      <c r="B62" s="14" t="s">
        <v>1251</v>
      </c>
    </row>
    <row r="63" spans="1:2" ht="15.75" customHeight="1">
      <c r="A63" s="14" t="s">
        <v>140</v>
      </c>
      <c r="B63" s="14" t="s">
        <v>1246</v>
      </c>
    </row>
    <row r="64" spans="1:2" ht="15.75" customHeight="1">
      <c r="A64" s="14" t="s">
        <v>141</v>
      </c>
      <c r="B64" s="14" t="s">
        <v>1251</v>
      </c>
    </row>
    <row r="65" spans="1:2" ht="15.75" customHeight="1">
      <c r="A65" s="14" t="s">
        <v>142</v>
      </c>
      <c r="B65" s="14" t="s">
        <v>1251</v>
      </c>
    </row>
    <row r="66" spans="1:2" ht="15.75" customHeight="1">
      <c r="A66" s="14" t="s">
        <v>143</v>
      </c>
      <c r="B66" s="14" t="s">
        <v>1251</v>
      </c>
    </row>
    <row r="67" spans="1:2" ht="15.75" customHeight="1">
      <c r="A67" s="14" t="s">
        <v>144</v>
      </c>
      <c r="B67" s="14" t="s">
        <v>1246</v>
      </c>
    </row>
    <row r="68" spans="1:2" ht="15.75" customHeight="1">
      <c r="A68" s="14" t="s">
        <v>145</v>
      </c>
      <c r="B68" s="14" t="s">
        <v>1246</v>
      </c>
    </row>
    <row r="69" spans="1:2" ht="15.75" customHeight="1">
      <c r="A69" s="14" t="s">
        <v>146</v>
      </c>
      <c r="B69" s="14" t="s">
        <v>1246</v>
      </c>
    </row>
    <row r="70" spans="1:2" ht="15.75" customHeight="1">
      <c r="A70" s="14" t="s">
        <v>147</v>
      </c>
      <c r="B70" s="14" t="s">
        <v>1251</v>
      </c>
    </row>
    <row r="71" spans="1:2" ht="15.75" customHeight="1">
      <c r="A71" s="14" t="s">
        <v>148</v>
      </c>
      <c r="B71" s="14" t="s">
        <v>1246</v>
      </c>
    </row>
    <row r="72" spans="1:2" ht="15.75" customHeight="1">
      <c r="A72" s="14" t="s">
        <v>149</v>
      </c>
      <c r="B72" s="14" t="s">
        <v>1251</v>
      </c>
    </row>
    <row r="73" spans="1:2" ht="15.75" customHeight="1">
      <c r="A73" s="14" t="s">
        <v>150</v>
      </c>
      <c r="B73" s="14" t="s">
        <v>1251</v>
      </c>
    </row>
    <row r="74" spans="1:2" ht="15.75" customHeight="1">
      <c r="A74" s="14" t="s">
        <v>151</v>
      </c>
      <c r="B74" s="14" t="s">
        <v>1251</v>
      </c>
    </row>
    <row r="75" spans="1:2" ht="15.75" customHeight="1">
      <c r="A75" s="14" t="s">
        <v>152</v>
      </c>
      <c r="B75" s="14" t="s">
        <v>1251</v>
      </c>
    </row>
    <row r="76" spans="1:2" ht="15.75" customHeight="1">
      <c r="A76" s="14" t="s">
        <v>153</v>
      </c>
      <c r="B76" s="14" t="s">
        <v>1251</v>
      </c>
    </row>
    <row r="77" spans="1:2" ht="15.75" customHeight="1">
      <c r="A77" s="14" t="s">
        <v>154</v>
      </c>
      <c r="B77" s="14" t="s">
        <v>1246</v>
      </c>
    </row>
    <row r="78" spans="1:2" ht="15.75" customHeight="1">
      <c r="A78" s="14" t="s">
        <v>155</v>
      </c>
      <c r="B78" s="14" t="s">
        <v>1246</v>
      </c>
    </row>
    <row r="79" spans="1:2" ht="15.75" customHeight="1">
      <c r="A79" s="14" t="s">
        <v>156</v>
      </c>
      <c r="B79" s="14" t="s">
        <v>1251</v>
      </c>
    </row>
    <row r="80" spans="1:2" ht="15.75" customHeight="1">
      <c r="A80" s="14" t="s">
        <v>157</v>
      </c>
      <c r="B80" s="14" t="s">
        <v>1251</v>
      </c>
    </row>
    <row r="81" spans="1:2" ht="15.75" customHeight="1">
      <c r="A81" s="14" t="s">
        <v>158</v>
      </c>
      <c r="B81" s="14" t="s">
        <v>1246</v>
      </c>
    </row>
    <row r="82" spans="1:2" ht="15.75" customHeight="1">
      <c r="A82" s="14" t="s">
        <v>159</v>
      </c>
      <c r="B82" s="14" t="s">
        <v>1251</v>
      </c>
    </row>
    <row r="83" spans="1:2" ht="15.75" customHeight="1">
      <c r="A83" s="14" t="s">
        <v>160</v>
      </c>
      <c r="B83" s="14" t="s">
        <v>1246</v>
      </c>
    </row>
    <row r="84" spans="1:2" ht="15.75" customHeight="1">
      <c r="A84" s="14" t="s">
        <v>161</v>
      </c>
      <c r="B84" s="14" t="s">
        <v>1251</v>
      </c>
    </row>
    <row r="85" spans="1:2" ht="15.75" customHeight="1">
      <c r="A85" s="14" t="s">
        <v>162</v>
      </c>
      <c r="B85" s="14" t="s">
        <v>1251</v>
      </c>
    </row>
    <row r="86" spans="1:2" ht="15.75" customHeight="1">
      <c r="A86" s="14" t="s">
        <v>163</v>
      </c>
      <c r="B86" s="14" t="s">
        <v>1246</v>
      </c>
    </row>
    <row r="87" spans="1:2" ht="15.75" customHeight="1">
      <c r="A87" s="14" t="s">
        <v>164</v>
      </c>
      <c r="B87" s="14" t="s">
        <v>1251</v>
      </c>
    </row>
    <row r="88" spans="1:2" ht="15.75" customHeight="1">
      <c r="A88" s="14" t="s">
        <v>165</v>
      </c>
      <c r="B88" s="14" t="s">
        <v>1246</v>
      </c>
    </row>
    <row r="89" spans="1:2" ht="15.75" customHeight="1">
      <c r="A89" s="14" t="s">
        <v>166</v>
      </c>
      <c r="B89" s="14" t="s">
        <v>1251</v>
      </c>
    </row>
    <row r="90" spans="1:2" ht="15.75" customHeight="1">
      <c r="A90" s="14" t="s">
        <v>167</v>
      </c>
      <c r="B90" s="14" t="s">
        <v>1251</v>
      </c>
    </row>
    <row r="91" spans="1:2" ht="15.75" customHeight="1">
      <c r="A91" s="14" t="s">
        <v>168</v>
      </c>
      <c r="B91" s="14" t="s">
        <v>1251</v>
      </c>
    </row>
    <row r="92" spans="1:2" ht="15.75" customHeight="1">
      <c r="A92" s="14" t="s">
        <v>169</v>
      </c>
      <c r="B92" s="14" t="s">
        <v>1251</v>
      </c>
    </row>
    <row r="93" spans="1:2" ht="15.75" customHeight="1">
      <c r="A93" s="14" t="s">
        <v>170</v>
      </c>
      <c r="B93" s="14" t="s">
        <v>1251</v>
      </c>
    </row>
    <row r="94" spans="1:2" ht="15.75" customHeight="1">
      <c r="A94" s="14" t="s">
        <v>171</v>
      </c>
      <c r="B94" s="14" t="s">
        <v>1251</v>
      </c>
    </row>
    <row r="95" spans="1:2" ht="15.75" customHeight="1">
      <c r="A95" s="14" t="s">
        <v>172</v>
      </c>
      <c r="B95" s="14" t="s">
        <v>1251</v>
      </c>
    </row>
    <row r="96" spans="1:2" ht="15.75" customHeight="1">
      <c r="A96" s="14" t="s">
        <v>173</v>
      </c>
      <c r="B96" s="14" t="s">
        <v>1251</v>
      </c>
    </row>
    <row r="97" spans="1:2" ht="15.75" customHeight="1">
      <c r="A97" s="14" t="s">
        <v>174</v>
      </c>
      <c r="B97" s="14" t="s">
        <v>1251</v>
      </c>
    </row>
    <row r="98" spans="1:2" ht="15.75" customHeight="1">
      <c r="A98" s="14" t="s">
        <v>175</v>
      </c>
      <c r="B98" s="14" t="s">
        <v>1251</v>
      </c>
    </row>
    <row r="99" spans="1:2" ht="15.75" customHeight="1">
      <c r="A99" s="14" t="s">
        <v>176</v>
      </c>
      <c r="B99" s="14" t="s">
        <v>1251</v>
      </c>
    </row>
    <row r="100" spans="1:2" ht="15.75" customHeight="1">
      <c r="A100" s="14" t="s">
        <v>177</v>
      </c>
      <c r="B100" s="14" t="s">
        <v>1251</v>
      </c>
    </row>
    <row r="101" spans="1:2" ht="15.75" customHeight="1">
      <c r="A101" s="14" t="s">
        <v>178</v>
      </c>
      <c r="B101" s="14" t="s">
        <v>1246</v>
      </c>
    </row>
    <row r="102" spans="1:2" ht="15.75" customHeight="1">
      <c r="A102" s="14" t="s">
        <v>179</v>
      </c>
      <c r="B102" s="14" t="s">
        <v>1251</v>
      </c>
    </row>
    <row r="103" spans="1:2" ht="15.75" customHeight="1">
      <c r="A103" s="14" t="s">
        <v>180</v>
      </c>
      <c r="B103" s="14" t="s">
        <v>1251</v>
      </c>
    </row>
    <row r="104" spans="1:2" ht="15.75" customHeight="1">
      <c r="A104" s="14" t="s">
        <v>181</v>
      </c>
      <c r="B104" s="14" t="s">
        <v>1246</v>
      </c>
    </row>
    <row r="105" spans="1:2" ht="15.75" customHeight="1">
      <c r="A105" s="14" t="s">
        <v>182</v>
      </c>
      <c r="B105" s="14" t="s">
        <v>1251</v>
      </c>
    </row>
    <row r="106" spans="1:2" ht="15.75" customHeight="1">
      <c r="A106" s="14" t="s">
        <v>183</v>
      </c>
      <c r="B106" s="14" t="s">
        <v>1251</v>
      </c>
    </row>
    <row r="107" spans="1:2" ht="15.75" customHeight="1">
      <c r="A107" s="14" t="s">
        <v>184</v>
      </c>
      <c r="B107" s="14" t="s">
        <v>1246</v>
      </c>
    </row>
    <row r="108" spans="1:2" ht="15.75" customHeight="1">
      <c r="A108" s="14" t="s">
        <v>185</v>
      </c>
      <c r="B108" s="14" t="s">
        <v>1251</v>
      </c>
    </row>
    <row r="109" spans="1:2" ht="15.75" customHeight="1">
      <c r="A109" s="14" t="s">
        <v>186</v>
      </c>
      <c r="B109" s="14" t="s">
        <v>1251</v>
      </c>
    </row>
    <row r="110" spans="1:2" ht="15.75" customHeight="1">
      <c r="A110" s="14" t="s">
        <v>187</v>
      </c>
      <c r="B110" s="14" t="s">
        <v>1251</v>
      </c>
    </row>
    <row r="111" spans="1:2" ht="15.75" customHeight="1">
      <c r="A111" s="14" t="s">
        <v>188</v>
      </c>
      <c r="B111" s="14" t="s">
        <v>1251</v>
      </c>
    </row>
    <row r="112" spans="1:2" ht="15.75" customHeight="1">
      <c r="A112" s="14" t="s">
        <v>189</v>
      </c>
      <c r="B112" s="14" t="s">
        <v>1251</v>
      </c>
    </row>
    <row r="113" spans="1:2" ht="15.75" customHeight="1">
      <c r="A113" s="14" t="s">
        <v>190</v>
      </c>
      <c r="B113" s="14" t="s">
        <v>1251</v>
      </c>
    </row>
    <row r="114" spans="1:2" ht="15.75" customHeight="1">
      <c r="A114" s="14" t="s">
        <v>191</v>
      </c>
      <c r="B114" s="14" t="s">
        <v>1251</v>
      </c>
    </row>
    <row r="115" spans="1:2" ht="15.75" customHeight="1">
      <c r="A115" s="14" t="s">
        <v>192</v>
      </c>
      <c r="B115" s="14" t="s">
        <v>1251</v>
      </c>
    </row>
    <row r="116" spans="1:2" ht="15.75" customHeight="1">
      <c r="A116" s="14" t="s">
        <v>193</v>
      </c>
      <c r="B116" s="14" t="s">
        <v>1251</v>
      </c>
    </row>
    <row r="117" spans="1:2" ht="15.75" customHeight="1">
      <c r="A117" s="14" t="s">
        <v>194</v>
      </c>
      <c r="B117" s="14" t="s">
        <v>1251</v>
      </c>
    </row>
    <row r="118" spans="1:2" ht="15.75" customHeight="1">
      <c r="A118" s="14" t="s">
        <v>195</v>
      </c>
      <c r="B118" s="14" t="s">
        <v>1251</v>
      </c>
    </row>
    <row r="119" spans="1:2" ht="15.75" customHeight="1">
      <c r="A119" s="14" t="s">
        <v>196</v>
      </c>
      <c r="B119" s="14" t="s">
        <v>1251</v>
      </c>
    </row>
    <row r="120" spans="1:2" ht="15.75" customHeight="1">
      <c r="A120" s="14" t="s">
        <v>197</v>
      </c>
      <c r="B120" s="14" t="s">
        <v>1251</v>
      </c>
    </row>
    <row r="121" spans="1:2" ht="15.75" customHeight="1">
      <c r="A121" s="14" t="s">
        <v>198</v>
      </c>
      <c r="B121" s="14" t="s">
        <v>1251</v>
      </c>
    </row>
    <row r="122" spans="1:2" ht="15.75" customHeight="1">
      <c r="A122" s="14" t="s">
        <v>199</v>
      </c>
      <c r="B122" s="14" t="s">
        <v>1246</v>
      </c>
    </row>
    <row r="123" spans="1:2" ht="15.75" customHeight="1">
      <c r="A123" s="14" t="s">
        <v>200</v>
      </c>
      <c r="B123" s="14" t="s">
        <v>1246</v>
      </c>
    </row>
    <row r="124" spans="1:2" ht="15.75" customHeight="1">
      <c r="A124" s="14" t="s">
        <v>201</v>
      </c>
      <c r="B124" s="14" t="s">
        <v>1251</v>
      </c>
    </row>
    <row r="125" spans="1:2" ht="15.75" customHeight="1">
      <c r="A125" s="14" t="s">
        <v>202</v>
      </c>
      <c r="B125" s="14" t="s">
        <v>1251</v>
      </c>
    </row>
    <row r="126" spans="1:2" ht="15.75" customHeight="1">
      <c r="A126" s="14" t="s">
        <v>203</v>
      </c>
      <c r="B126" s="14" t="s">
        <v>1251</v>
      </c>
    </row>
    <row r="127" spans="1:2" ht="15.75" customHeight="1">
      <c r="A127" s="14" t="s">
        <v>204</v>
      </c>
      <c r="B127" s="14" t="s">
        <v>1251</v>
      </c>
    </row>
    <row r="128" spans="1:2" ht="15.75" customHeight="1">
      <c r="A128" s="14" t="s">
        <v>205</v>
      </c>
      <c r="B128" s="14" t="s">
        <v>1251</v>
      </c>
    </row>
    <row r="129" spans="1:2" ht="15.75" customHeight="1">
      <c r="A129" s="14" t="s">
        <v>206</v>
      </c>
      <c r="B129" s="14" t="s">
        <v>1251</v>
      </c>
    </row>
    <row r="130" spans="1:2" ht="15.75" customHeight="1">
      <c r="A130" s="14" t="s">
        <v>207</v>
      </c>
      <c r="B130" s="14" t="s">
        <v>1251</v>
      </c>
    </row>
    <row r="131" spans="1:2" ht="15.75" customHeight="1">
      <c r="A131" s="14" t="s">
        <v>208</v>
      </c>
      <c r="B131" s="14" t="s">
        <v>1251</v>
      </c>
    </row>
    <row r="132" spans="1:2" ht="15.75" customHeight="1">
      <c r="A132" s="14" t="s">
        <v>209</v>
      </c>
      <c r="B132" s="14" t="s">
        <v>1251</v>
      </c>
    </row>
    <row r="133" spans="1:2" ht="15.75" customHeight="1">
      <c r="A133" s="14" t="s">
        <v>210</v>
      </c>
      <c r="B133" s="14" t="s">
        <v>1251</v>
      </c>
    </row>
    <row r="134" spans="1:2" ht="15.75" customHeight="1">
      <c r="A134" s="14" t="s">
        <v>211</v>
      </c>
      <c r="B134" s="14" t="s">
        <v>1251</v>
      </c>
    </row>
    <row r="135" spans="1:2" ht="15.75" customHeight="1">
      <c r="A135" s="14" t="s">
        <v>212</v>
      </c>
      <c r="B135" s="14" t="s">
        <v>1251</v>
      </c>
    </row>
    <row r="136" spans="1:2" ht="15.75" customHeight="1">
      <c r="A136" s="14" t="s">
        <v>213</v>
      </c>
      <c r="B136" s="14" t="s">
        <v>1251</v>
      </c>
    </row>
    <row r="137" spans="1:2" ht="15.75" customHeight="1">
      <c r="A137" s="14" t="s">
        <v>214</v>
      </c>
      <c r="B137" s="14" t="s">
        <v>1246</v>
      </c>
    </row>
    <row r="138" spans="1:2" ht="15.75" customHeight="1">
      <c r="A138" s="14" t="s">
        <v>215</v>
      </c>
      <c r="B138" s="14" t="s">
        <v>1251</v>
      </c>
    </row>
    <row r="139" spans="1:2" ht="15.75" customHeight="1">
      <c r="A139" s="14" t="s">
        <v>216</v>
      </c>
      <c r="B139" s="14" t="s">
        <v>1251</v>
      </c>
    </row>
    <row r="140" spans="1:2" ht="15.75" customHeight="1">
      <c r="A140" s="14" t="s">
        <v>217</v>
      </c>
      <c r="B140" s="14" t="s">
        <v>1251</v>
      </c>
    </row>
    <row r="141" spans="1:2" ht="15.75" customHeight="1">
      <c r="A141" s="14" t="s">
        <v>218</v>
      </c>
      <c r="B141" s="14" t="s">
        <v>1251</v>
      </c>
    </row>
    <row r="142" spans="1:2" ht="15.75" customHeight="1">
      <c r="A142" s="14" t="s">
        <v>219</v>
      </c>
      <c r="B142" s="14" t="s">
        <v>1246</v>
      </c>
    </row>
    <row r="143" spans="1:2" ht="15.75" customHeight="1">
      <c r="A143" s="14" t="s">
        <v>220</v>
      </c>
      <c r="B143" s="14" t="s">
        <v>1251</v>
      </c>
    </row>
    <row r="144" spans="1:2" ht="15.75" customHeight="1">
      <c r="A144" s="14" t="s">
        <v>221</v>
      </c>
      <c r="B144" s="14" t="s">
        <v>1251</v>
      </c>
    </row>
    <row r="145" spans="1:2" ht="15.75" customHeight="1">
      <c r="A145" s="14" t="s">
        <v>222</v>
      </c>
      <c r="B145" s="14" t="s">
        <v>1251</v>
      </c>
    </row>
    <row r="146" spans="1:2" ht="15.75" customHeight="1">
      <c r="A146" s="14" t="s">
        <v>223</v>
      </c>
      <c r="B146" s="14" t="s">
        <v>1251</v>
      </c>
    </row>
    <row r="147" spans="1:2" ht="15.75" customHeight="1">
      <c r="A147" s="14" t="s">
        <v>224</v>
      </c>
      <c r="B147" s="14" t="s">
        <v>1251</v>
      </c>
    </row>
    <row r="148" spans="1:2" ht="15.75" customHeight="1">
      <c r="A148" s="14" t="s">
        <v>225</v>
      </c>
      <c r="B148" s="14" t="s">
        <v>1251</v>
      </c>
    </row>
    <row r="149" spans="1:2" ht="15.75" customHeight="1">
      <c r="A149" s="14" t="s">
        <v>226</v>
      </c>
      <c r="B149" s="14" t="s">
        <v>1251</v>
      </c>
    </row>
    <row r="150" spans="1:2" ht="15.75" customHeight="1">
      <c r="A150" s="14" t="s">
        <v>227</v>
      </c>
      <c r="B150" s="14" t="s">
        <v>1251</v>
      </c>
    </row>
    <row r="151" spans="1:2" ht="15.75" customHeight="1">
      <c r="A151" s="14" t="s">
        <v>228</v>
      </c>
      <c r="B151" s="14" t="s">
        <v>1251</v>
      </c>
    </row>
    <row r="152" spans="1:2" ht="15.75" customHeight="1">
      <c r="A152" s="14" t="s">
        <v>229</v>
      </c>
      <c r="B152" s="14" t="s">
        <v>1251</v>
      </c>
    </row>
    <row r="153" spans="1:2" ht="15.75" customHeight="1">
      <c r="A153" s="14" t="s">
        <v>230</v>
      </c>
      <c r="B153" s="14" t="s">
        <v>1251</v>
      </c>
    </row>
    <row r="154" spans="1:2" ht="15.75" customHeight="1">
      <c r="A154" s="14" t="s">
        <v>231</v>
      </c>
      <c r="B154" s="14" t="s">
        <v>1246</v>
      </c>
    </row>
    <row r="155" spans="1:2" ht="15.75" customHeight="1">
      <c r="A155" s="14" t="s">
        <v>232</v>
      </c>
      <c r="B155" s="14" t="s">
        <v>1251</v>
      </c>
    </row>
    <row r="156" spans="1:2" ht="15.75" customHeight="1">
      <c r="A156" s="14" t="s">
        <v>233</v>
      </c>
      <c r="B156" s="14" t="s">
        <v>1246</v>
      </c>
    </row>
    <row r="157" spans="1:2" ht="15.75" customHeight="1">
      <c r="A157" s="14" t="s">
        <v>234</v>
      </c>
      <c r="B157" s="14" t="s">
        <v>1251</v>
      </c>
    </row>
    <row r="158" spans="1:2" ht="15.75" customHeight="1">
      <c r="A158" s="14" t="s">
        <v>235</v>
      </c>
      <c r="B158" s="14" t="s">
        <v>1246</v>
      </c>
    </row>
    <row r="159" spans="1:2" ht="15.75" customHeight="1">
      <c r="A159" s="14" t="s">
        <v>236</v>
      </c>
      <c r="B159" s="14" t="s">
        <v>1251</v>
      </c>
    </row>
    <row r="160" spans="1:2" ht="15.75" customHeight="1">
      <c r="A160" s="14" t="s">
        <v>237</v>
      </c>
      <c r="B160" s="14" t="s">
        <v>1251</v>
      </c>
    </row>
    <row r="161" spans="1:2" ht="15.75" customHeight="1">
      <c r="A161" s="14" t="s">
        <v>238</v>
      </c>
      <c r="B161" s="14" t="s">
        <v>1251</v>
      </c>
    </row>
    <row r="162" spans="1:2" ht="15.75" customHeight="1">
      <c r="A162" s="14" t="s">
        <v>239</v>
      </c>
      <c r="B162" s="14" t="s">
        <v>1251</v>
      </c>
    </row>
    <row r="163" spans="1:2" ht="15.75" customHeight="1">
      <c r="A163" s="14" t="s">
        <v>240</v>
      </c>
      <c r="B163" s="14" t="s">
        <v>1251</v>
      </c>
    </row>
    <row r="164" spans="1:2" ht="15.75" customHeight="1">
      <c r="A164" s="14" t="s">
        <v>241</v>
      </c>
      <c r="B164" s="14" t="s">
        <v>1251</v>
      </c>
    </row>
    <row r="165" spans="1:2" ht="15.75" customHeight="1">
      <c r="A165" s="14" t="s">
        <v>242</v>
      </c>
      <c r="B165" s="14" t="s">
        <v>1251</v>
      </c>
    </row>
    <row r="166" spans="1:2" ht="15.75" customHeight="1">
      <c r="A166" s="14" t="s">
        <v>243</v>
      </c>
      <c r="B166" s="14" t="s">
        <v>1246</v>
      </c>
    </row>
    <row r="167" spans="1:2" ht="15.75" customHeight="1">
      <c r="A167" s="14" t="s">
        <v>244</v>
      </c>
      <c r="B167" s="14" t="s">
        <v>1246</v>
      </c>
    </row>
    <row r="168" spans="1:2" ht="15.75" customHeight="1">
      <c r="A168" s="14" t="s">
        <v>245</v>
      </c>
      <c r="B168" s="14" t="s">
        <v>1251</v>
      </c>
    </row>
    <row r="169" spans="1:2" ht="15.75" customHeight="1">
      <c r="A169" s="14" t="s">
        <v>246</v>
      </c>
      <c r="B169" s="14" t="s">
        <v>1251</v>
      </c>
    </row>
    <row r="170" spans="1:2" ht="15.75" customHeight="1">
      <c r="A170" s="14" t="s">
        <v>247</v>
      </c>
      <c r="B170" s="14" t="s">
        <v>1251</v>
      </c>
    </row>
    <row r="171" spans="1:2" ht="15.75" customHeight="1">
      <c r="A171" s="14" t="s">
        <v>248</v>
      </c>
      <c r="B171" s="14" t="s">
        <v>1251</v>
      </c>
    </row>
    <row r="172" spans="1:2" ht="15.75" customHeight="1">
      <c r="A172" s="14" t="s">
        <v>249</v>
      </c>
      <c r="B172" s="14" t="s">
        <v>1251</v>
      </c>
    </row>
    <row r="173" spans="1:2" ht="15.75" customHeight="1">
      <c r="A173" s="14" t="s">
        <v>250</v>
      </c>
      <c r="B173" s="14" t="s">
        <v>1251</v>
      </c>
    </row>
    <row r="174" spans="1:2" ht="15.75" customHeight="1">
      <c r="A174" s="14" t="s">
        <v>251</v>
      </c>
      <c r="B174" s="14" t="s">
        <v>1251</v>
      </c>
    </row>
    <row r="175" spans="1:2" ht="15.75" customHeight="1">
      <c r="A175" s="14" t="s">
        <v>252</v>
      </c>
      <c r="B175" s="14" t="s">
        <v>1246</v>
      </c>
    </row>
    <row r="176" spans="1:2" ht="15.75" customHeight="1">
      <c r="A176" s="14" t="s">
        <v>253</v>
      </c>
      <c r="B176" s="14" t="s">
        <v>1251</v>
      </c>
    </row>
    <row r="177" spans="1:2" ht="15.75" customHeight="1">
      <c r="A177" s="14" t="s">
        <v>254</v>
      </c>
      <c r="B177" s="14" t="s">
        <v>1251</v>
      </c>
    </row>
    <row r="178" spans="1:2" ht="15.75" customHeight="1">
      <c r="A178" s="14" t="s">
        <v>255</v>
      </c>
      <c r="B178" s="14" t="s">
        <v>1251</v>
      </c>
    </row>
    <row r="179" spans="1:2" ht="15.75" customHeight="1">
      <c r="A179" s="14" t="s">
        <v>256</v>
      </c>
      <c r="B179" s="14" t="s">
        <v>1251</v>
      </c>
    </row>
    <row r="180" spans="1:2" ht="15.75" customHeight="1">
      <c r="A180" s="14" t="s">
        <v>257</v>
      </c>
      <c r="B180" s="14" t="s">
        <v>1251</v>
      </c>
    </row>
    <row r="181" spans="1:2" ht="15.75" customHeight="1">
      <c r="A181" s="14" t="s">
        <v>258</v>
      </c>
      <c r="B181" s="14" t="s">
        <v>1251</v>
      </c>
    </row>
    <row r="182" spans="1:2" ht="15.75" customHeight="1">
      <c r="A182" s="14" t="s">
        <v>259</v>
      </c>
      <c r="B182" s="14" t="s">
        <v>1251</v>
      </c>
    </row>
    <row r="183" spans="1:2" ht="15.75" customHeight="1">
      <c r="A183" s="14" t="s">
        <v>260</v>
      </c>
      <c r="B183" s="14" t="s">
        <v>1251</v>
      </c>
    </row>
    <row r="184" spans="1:2" ht="15.75" customHeight="1">
      <c r="A184" s="14" t="s">
        <v>261</v>
      </c>
      <c r="B184" s="14" t="s">
        <v>1251</v>
      </c>
    </row>
    <row r="185" spans="1:2" ht="15.75" customHeight="1">
      <c r="A185" s="14" t="s">
        <v>262</v>
      </c>
      <c r="B185" s="14" t="s">
        <v>1251</v>
      </c>
    </row>
    <row r="186" spans="1:2" ht="15.75" customHeight="1">
      <c r="A186" s="14" t="s">
        <v>263</v>
      </c>
      <c r="B186" s="14" t="s">
        <v>1251</v>
      </c>
    </row>
    <row r="187" spans="1:2" ht="15.75" customHeight="1">
      <c r="A187" s="14" t="s">
        <v>264</v>
      </c>
      <c r="B187" s="14" t="s">
        <v>1251</v>
      </c>
    </row>
    <row r="188" spans="1:2" ht="15.75" customHeight="1">
      <c r="A188" s="14" t="s">
        <v>265</v>
      </c>
      <c r="B188" s="14" t="s">
        <v>1246</v>
      </c>
    </row>
    <row r="189" spans="1:2" ht="15.75" customHeight="1">
      <c r="A189" s="14" t="s">
        <v>266</v>
      </c>
      <c r="B189" s="14" t="s">
        <v>1246</v>
      </c>
    </row>
    <row r="190" spans="1:2" ht="15.75" customHeight="1">
      <c r="A190" s="14" t="s">
        <v>267</v>
      </c>
      <c r="B190" s="14" t="s">
        <v>1246</v>
      </c>
    </row>
    <row r="191" spans="1:2" ht="15.75" customHeight="1">
      <c r="A191" s="14" t="s">
        <v>268</v>
      </c>
      <c r="B191" s="14" t="s">
        <v>1246</v>
      </c>
    </row>
    <row r="192" spans="1:2" ht="15.75" customHeight="1">
      <c r="A192" s="14" t="s">
        <v>269</v>
      </c>
      <c r="B192" s="14" t="s">
        <v>1246</v>
      </c>
    </row>
    <row r="193" spans="1:2" ht="15.75" customHeight="1">
      <c r="A193" s="14" t="s">
        <v>270</v>
      </c>
      <c r="B193" s="14" t="s">
        <v>1246</v>
      </c>
    </row>
    <row r="194" spans="1:2" ht="15.75" customHeight="1">
      <c r="A194" s="14" t="s">
        <v>271</v>
      </c>
      <c r="B194" s="14" t="s">
        <v>1251</v>
      </c>
    </row>
    <row r="195" spans="1:2" ht="15.75" customHeight="1">
      <c r="A195" s="14" t="s">
        <v>272</v>
      </c>
      <c r="B195" s="14" t="s">
        <v>1251</v>
      </c>
    </row>
    <row r="196" spans="1:2" ht="15.75" customHeight="1">
      <c r="A196" s="14" t="s">
        <v>273</v>
      </c>
      <c r="B196" s="14" t="s">
        <v>1246</v>
      </c>
    </row>
    <row r="197" spans="1:2" ht="15.75" customHeight="1">
      <c r="A197" s="14" t="s">
        <v>274</v>
      </c>
      <c r="B197" s="14" t="s">
        <v>1251</v>
      </c>
    </row>
    <row r="198" spans="1:2" ht="15.75" customHeight="1">
      <c r="A198" s="14" t="s">
        <v>275</v>
      </c>
      <c r="B198" s="14" t="s">
        <v>1251</v>
      </c>
    </row>
    <row r="199" spans="1:2" ht="15.75" customHeight="1">
      <c r="A199" s="14" t="s">
        <v>276</v>
      </c>
      <c r="B199" s="14" t="s">
        <v>1246</v>
      </c>
    </row>
    <row r="200" spans="1:2" ht="15.75" customHeight="1">
      <c r="A200" s="14" t="s">
        <v>277</v>
      </c>
      <c r="B200" s="14" t="s">
        <v>1251</v>
      </c>
    </row>
    <row r="201" spans="1:2" ht="15.75" customHeight="1">
      <c r="A201" s="14" t="s">
        <v>278</v>
      </c>
      <c r="B201" s="14" t="s">
        <v>1251</v>
      </c>
    </row>
    <row r="202" spans="1:2" ht="15.75" customHeight="1">
      <c r="A202" s="14" t="s">
        <v>279</v>
      </c>
      <c r="B202" s="14" t="s">
        <v>1246</v>
      </c>
    </row>
    <row r="203" spans="1:2" ht="15.75" customHeight="1">
      <c r="A203" s="14" t="s">
        <v>280</v>
      </c>
      <c r="B203" s="14" t="s">
        <v>1246</v>
      </c>
    </row>
    <row r="204" spans="1:2" ht="15.75" customHeight="1">
      <c r="A204" s="14" t="s">
        <v>281</v>
      </c>
      <c r="B204" s="14" t="s">
        <v>1246</v>
      </c>
    </row>
    <row r="205" spans="1:2" ht="15.75" customHeight="1">
      <c r="A205" s="14" t="s">
        <v>282</v>
      </c>
      <c r="B205" s="14" t="s">
        <v>1251</v>
      </c>
    </row>
    <row r="206" spans="1:2" ht="15.75" customHeight="1">
      <c r="A206" s="14" t="s">
        <v>283</v>
      </c>
      <c r="B206" s="14" t="s">
        <v>1251</v>
      </c>
    </row>
    <row r="207" spans="1:2" ht="15.75" customHeight="1">
      <c r="A207" s="161" t="s">
        <v>284</v>
      </c>
      <c r="B207" s="14" t="s">
        <v>1251</v>
      </c>
    </row>
    <row r="208" spans="1:2" ht="15.75" customHeight="1">
      <c r="A208" s="161" t="s">
        <v>1223</v>
      </c>
      <c r="B208" s="14" t="s">
        <v>1251</v>
      </c>
    </row>
    <row r="209" spans="1:2" ht="15.75" customHeight="1">
      <c r="A209" s="161" t="s">
        <v>1224</v>
      </c>
      <c r="B209" s="14" t="s">
        <v>1251</v>
      </c>
    </row>
    <row r="210" spans="1:2" ht="15.75" customHeight="1">
      <c r="A210" s="161" t="s">
        <v>1225</v>
      </c>
      <c r="B210" s="14" t="s">
        <v>1251</v>
      </c>
    </row>
    <row r="211" spans="1:2" ht="15.75" customHeight="1">
      <c r="A211" s="161" t="s">
        <v>1226</v>
      </c>
      <c r="B211" s="14" t="s">
        <v>1251</v>
      </c>
    </row>
    <row r="212" spans="1:2" ht="15.75" customHeight="1">
      <c r="A212" s="161" t="s">
        <v>1227</v>
      </c>
      <c r="B212" s="14" t="s">
        <v>1246</v>
      </c>
    </row>
    <row r="213" spans="1:2" ht="15.75" customHeight="1">
      <c r="A213" s="14" t="s">
        <v>285</v>
      </c>
      <c r="B213" s="14" t="s">
        <v>1251</v>
      </c>
    </row>
    <row r="214" spans="1:2" ht="15.75" customHeight="1">
      <c r="A214" s="14" t="s">
        <v>286</v>
      </c>
      <c r="B214" s="14" t="s">
        <v>1251</v>
      </c>
    </row>
    <row r="215" spans="1:2" ht="15.75" customHeight="1">
      <c r="A215" s="14" t="s">
        <v>287</v>
      </c>
      <c r="B215" s="14" t="s">
        <v>1251</v>
      </c>
    </row>
    <row r="216" spans="1:2" ht="15.75" customHeight="1">
      <c r="A216" s="14" t="s">
        <v>288</v>
      </c>
      <c r="B216" s="14" t="s">
        <v>1251</v>
      </c>
    </row>
    <row r="217" spans="1:2" ht="15.75" customHeight="1">
      <c r="A217" s="14" t="s">
        <v>289</v>
      </c>
      <c r="B217" s="14" t="s">
        <v>1251</v>
      </c>
    </row>
    <row r="218" spans="1:2" ht="15.75" customHeight="1">
      <c r="A218" s="14" t="s">
        <v>290</v>
      </c>
      <c r="B218" s="14" t="s">
        <v>1251</v>
      </c>
    </row>
    <row r="219" spans="1:2" ht="15.75" customHeight="1">
      <c r="A219" s="14" t="s">
        <v>291</v>
      </c>
      <c r="B219" s="14" t="s">
        <v>1246</v>
      </c>
    </row>
    <row r="220" spans="1:2" ht="15.75" customHeight="1">
      <c r="A220" s="14" t="s">
        <v>292</v>
      </c>
      <c r="B220" s="14" t="s">
        <v>1251</v>
      </c>
    </row>
    <row r="221" spans="1:2" ht="15.75" customHeight="1">
      <c r="A221" s="14" t="s">
        <v>293</v>
      </c>
      <c r="B221" s="14" t="s">
        <v>1251</v>
      </c>
    </row>
    <row r="222" spans="1:2" ht="15.75" customHeight="1">
      <c r="A222" s="14" t="s">
        <v>294</v>
      </c>
      <c r="B222" s="14" t="s">
        <v>1246</v>
      </c>
    </row>
    <row r="223" spans="1:2" ht="15.75" customHeight="1">
      <c r="A223" s="14" t="s">
        <v>295</v>
      </c>
      <c r="B223" s="14" t="s">
        <v>1251</v>
      </c>
    </row>
    <row r="224" spans="1:2" ht="15.75" customHeight="1">
      <c r="A224" s="14" t="s">
        <v>296</v>
      </c>
      <c r="B224" s="14" t="s">
        <v>1251</v>
      </c>
    </row>
    <row r="225" spans="1:2" ht="15.75" customHeight="1">
      <c r="A225" s="14" t="s">
        <v>297</v>
      </c>
      <c r="B225" s="14" t="s">
        <v>1251</v>
      </c>
    </row>
    <row r="226" spans="1:2" ht="15.75" customHeight="1">
      <c r="A226" s="14" t="s">
        <v>298</v>
      </c>
      <c r="B226" s="14" t="s">
        <v>1246</v>
      </c>
    </row>
    <row r="227" spans="1:2" ht="15.75" customHeight="1">
      <c r="A227" s="14" t="s">
        <v>299</v>
      </c>
      <c r="B227" s="14" t="s">
        <v>1246</v>
      </c>
    </row>
    <row r="228" spans="1:2" ht="15.75" customHeight="1">
      <c r="A228" s="14" t="s">
        <v>300</v>
      </c>
      <c r="B228" s="14" t="s">
        <v>1246</v>
      </c>
    </row>
    <row r="229" spans="1:2" ht="15.75" customHeight="1">
      <c r="A229" s="14" t="s">
        <v>301</v>
      </c>
      <c r="B229" s="14" t="s">
        <v>1246</v>
      </c>
    </row>
    <row r="230" spans="1:2" ht="15.75" customHeight="1">
      <c r="A230" s="14" t="s">
        <v>302</v>
      </c>
      <c r="B230" s="14" t="s">
        <v>1246</v>
      </c>
    </row>
    <row r="231" spans="1:2" ht="15.75" customHeight="1">
      <c r="A231" s="14" t="s">
        <v>303</v>
      </c>
      <c r="B231" s="14" t="s">
        <v>1251</v>
      </c>
    </row>
    <row r="232" spans="1:2" ht="15.75" customHeight="1">
      <c r="A232" s="14" t="s">
        <v>304</v>
      </c>
      <c r="B232" s="14" t="s">
        <v>1251</v>
      </c>
    </row>
    <row r="233" spans="1:2" ht="15.75" customHeight="1">
      <c r="A233" s="14" t="s">
        <v>305</v>
      </c>
      <c r="B233" s="14" t="s">
        <v>1246</v>
      </c>
    </row>
    <row r="234" spans="1:2" ht="15.75" customHeight="1">
      <c r="A234" s="14" t="s">
        <v>306</v>
      </c>
      <c r="B234" s="14" t="s">
        <v>1251</v>
      </c>
    </row>
    <row r="235" spans="1:2" ht="15.75" customHeight="1">
      <c r="A235" s="14" t="s">
        <v>307</v>
      </c>
      <c r="B235" s="14" t="s">
        <v>1251</v>
      </c>
    </row>
    <row r="236" spans="1:2" ht="15.75" customHeight="1">
      <c r="A236" s="14" t="s">
        <v>308</v>
      </c>
      <c r="B236" s="14" t="s">
        <v>1246</v>
      </c>
    </row>
    <row r="237" spans="1:2" ht="15.75" customHeight="1">
      <c r="A237" s="14" t="s">
        <v>309</v>
      </c>
      <c r="B237" s="14" t="s">
        <v>1251</v>
      </c>
    </row>
    <row r="238" spans="1:2" ht="15.75" customHeight="1">
      <c r="A238" s="14" t="s">
        <v>310</v>
      </c>
      <c r="B238" s="14" t="s">
        <v>1251</v>
      </c>
    </row>
    <row r="239" spans="1:2" ht="15.75" customHeight="1">
      <c r="A239" s="14" t="s">
        <v>311</v>
      </c>
      <c r="B239" s="14" t="s">
        <v>1251</v>
      </c>
    </row>
    <row r="240" spans="1:2" ht="15.75" customHeight="1">
      <c r="A240" s="14" t="s">
        <v>312</v>
      </c>
      <c r="B240" s="14" t="s">
        <v>1251</v>
      </c>
    </row>
    <row r="241" spans="1:2" ht="15.75" customHeight="1">
      <c r="A241" s="14" t="s">
        <v>313</v>
      </c>
      <c r="B241" s="14" t="s">
        <v>1251</v>
      </c>
    </row>
    <row r="242" spans="1:2" ht="15.75" customHeight="1">
      <c r="A242" s="14" t="s">
        <v>314</v>
      </c>
      <c r="B242" s="14" t="s">
        <v>1251</v>
      </c>
    </row>
    <row r="243" spans="1:2" ht="15.75" customHeight="1">
      <c r="A243" s="14" t="s">
        <v>315</v>
      </c>
      <c r="B243" s="14" t="s">
        <v>1246</v>
      </c>
    </row>
    <row r="244" spans="1:2" ht="15.75" customHeight="1">
      <c r="A244" s="14" t="s">
        <v>316</v>
      </c>
      <c r="B244" s="14" t="s">
        <v>1251</v>
      </c>
    </row>
    <row r="245" spans="1:2" ht="15.75" customHeight="1">
      <c r="A245" s="14" t="s">
        <v>317</v>
      </c>
      <c r="B245" s="14" t="s">
        <v>1246</v>
      </c>
    </row>
    <row r="246" spans="1:2" ht="15.75" customHeight="1">
      <c r="A246" s="14" t="s">
        <v>318</v>
      </c>
      <c r="B246" s="14" t="s">
        <v>1251</v>
      </c>
    </row>
    <row r="247" spans="1:2" ht="15.75" customHeight="1">
      <c r="A247" s="14" t="s">
        <v>319</v>
      </c>
      <c r="B247" s="14" t="s">
        <v>1251</v>
      </c>
    </row>
    <row r="248" spans="1:2" ht="15.75" customHeight="1">
      <c r="A248" s="14" t="s">
        <v>320</v>
      </c>
      <c r="B248" s="14" t="s">
        <v>1251</v>
      </c>
    </row>
    <row r="249" spans="1:2" ht="15.75" customHeight="1">
      <c r="A249" s="14" t="s">
        <v>321</v>
      </c>
      <c r="B249" s="14" t="s">
        <v>1246</v>
      </c>
    </row>
    <row r="250" spans="1:2" ht="15.75" customHeight="1">
      <c r="A250" s="14" t="s">
        <v>322</v>
      </c>
      <c r="B250" s="14" t="s">
        <v>1251</v>
      </c>
    </row>
    <row r="251" spans="1:2" ht="15.75" customHeight="1">
      <c r="A251" s="14" t="s">
        <v>323</v>
      </c>
      <c r="B251" s="14" t="s">
        <v>1251</v>
      </c>
    </row>
    <row r="252" spans="1:2" ht="15.75" customHeight="1">
      <c r="A252" s="14" t="s">
        <v>324</v>
      </c>
      <c r="B252" s="14" t="s">
        <v>1251</v>
      </c>
    </row>
    <row r="253" spans="1:2" ht="15.75" customHeight="1">
      <c r="A253" s="14" t="s">
        <v>325</v>
      </c>
      <c r="B253" s="14" t="s">
        <v>1246</v>
      </c>
    </row>
    <row r="254" spans="1:2" ht="15.75" customHeight="1">
      <c r="A254" s="14" t="s">
        <v>326</v>
      </c>
      <c r="B254" s="14" t="s">
        <v>1251</v>
      </c>
    </row>
    <row r="255" spans="1:2" ht="15.75" customHeight="1">
      <c r="A255" s="14" t="s">
        <v>327</v>
      </c>
      <c r="B255" s="14" t="s">
        <v>1251</v>
      </c>
    </row>
    <row r="256" spans="1:2" ht="15.75" customHeight="1">
      <c r="A256" s="14" t="s">
        <v>328</v>
      </c>
      <c r="B256" s="14" t="s">
        <v>1251</v>
      </c>
    </row>
    <row r="257" spans="1:2" ht="15.75" customHeight="1">
      <c r="A257" s="14" t="s">
        <v>329</v>
      </c>
      <c r="B257" s="14" t="s">
        <v>1251</v>
      </c>
    </row>
    <row r="258" spans="1:2" ht="15.75" customHeight="1">
      <c r="A258" s="14" t="s">
        <v>330</v>
      </c>
      <c r="B258" s="14" t="s">
        <v>1251</v>
      </c>
    </row>
    <row r="259" spans="1:2" ht="15.75" customHeight="1">
      <c r="A259" s="14" t="s">
        <v>331</v>
      </c>
      <c r="B259" s="14" t="s">
        <v>1251</v>
      </c>
    </row>
    <row r="260" spans="1:2" ht="15.75" customHeight="1">
      <c r="A260" s="14" t="s">
        <v>332</v>
      </c>
      <c r="B260" s="14" t="s">
        <v>1251</v>
      </c>
    </row>
    <row r="261" spans="1:2" ht="15.75" customHeight="1">
      <c r="A261" s="14" t="s">
        <v>333</v>
      </c>
      <c r="B261" s="14" t="s">
        <v>1246</v>
      </c>
    </row>
    <row r="262" spans="1:2" ht="15.75" customHeight="1">
      <c r="A262" s="14" t="s">
        <v>334</v>
      </c>
      <c r="B262" s="14" t="s">
        <v>1251</v>
      </c>
    </row>
    <row r="263" spans="1:2" ht="15.75" customHeight="1">
      <c r="A263" s="14" t="s">
        <v>335</v>
      </c>
      <c r="B263" s="14" t="s">
        <v>1251</v>
      </c>
    </row>
    <row r="264" spans="1:2" ht="15.75" customHeight="1">
      <c r="A264" s="14" t="s">
        <v>336</v>
      </c>
      <c r="B264" s="14" t="s">
        <v>1251</v>
      </c>
    </row>
    <row r="265" spans="1:2" ht="15.75" customHeight="1">
      <c r="A265" s="14" t="s">
        <v>337</v>
      </c>
      <c r="B265" s="14" t="s">
        <v>1251</v>
      </c>
    </row>
    <row r="266" spans="1:2" ht="15.75" customHeight="1">
      <c r="A266" s="14" t="s">
        <v>338</v>
      </c>
      <c r="B266" s="14" t="s">
        <v>1251</v>
      </c>
    </row>
    <row r="267" spans="1:2" ht="15.75" customHeight="1">
      <c r="A267" s="14" t="s">
        <v>339</v>
      </c>
      <c r="B267" s="14" t="s">
        <v>1251</v>
      </c>
    </row>
    <row r="268" spans="1:2" ht="15.75" customHeight="1">
      <c r="A268" s="14" t="s">
        <v>340</v>
      </c>
      <c r="B268" s="14" t="s">
        <v>1251</v>
      </c>
    </row>
    <row r="269" spans="1:2" ht="15.75" customHeight="1">
      <c r="A269" s="14" t="s">
        <v>341</v>
      </c>
      <c r="B269" s="14" t="s">
        <v>1251</v>
      </c>
    </row>
    <row r="270" spans="1:2" ht="15.75" customHeight="1">
      <c r="A270" s="14" t="s">
        <v>342</v>
      </c>
      <c r="B270" s="14" t="s">
        <v>1251</v>
      </c>
    </row>
    <row r="271" spans="1:2" ht="15.75" customHeight="1">
      <c r="A271" s="14" t="s">
        <v>343</v>
      </c>
      <c r="B271" s="14" t="s">
        <v>1251</v>
      </c>
    </row>
    <row r="272" spans="1:2" ht="15.75" customHeight="1">
      <c r="A272" s="14" t="s">
        <v>344</v>
      </c>
      <c r="B272" s="14" t="s">
        <v>1251</v>
      </c>
    </row>
    <row r="273" spans="1:2" ht="15.75" customHeight="1">
      <c r="A273" s="14" t="s">
        <v>345</v>
      </c>
      <c r="B273" s="14" t="s">
        <v>1251</v>
      </c>
    </row>
    <row r="274" spans="1:2" ht="15.75" customHeight="1">
      <c r="A274" s="14" t="s">
        <v>346</v>
      </c>
      <c r="B274" s="14" t="s">
        <v>1251</v>
      </c>
    </row>
    <row r="275" spans="1:2" ht="15.75" customHeight="1">
      <c r="A275" s="14" t="s">
        <v>347</v>
      </c>
      <c r="B275" s="14" t="s">
        <v>1251</v>
      </c>
    </row>
    <row r="276" spans="1:2" ht="15.75" customHeight="1">
      <c r="A276" s="14" t="s">
        <v>348</v>
      </c>
      <c r="B276" s="14" t="s">
        <v>1251</v>
      </c>
    </row>
    <row r="277" spans="1:2" ht="15.75" customHeight="1">
      <c r="A277" s="14" t="s">
        <v>349</v>
      </c>
      <c r="B277" s="14" t="s">
        <v>1246</v>
      </c>
    </row>
    <row r="278" spans="1:2" ht="15.75" customHeight="1">
      <c r="A278" s="14" t="s">
        <v>350</v>
      </c>
      <c r="B278" s="14" t="s">
        <v>1251</v>
      </c>
    </row>
    <row r="279" spans="1:2" ht="15.75" customHeight="1">
      <c r="A279" s="14" t="s">
        <v>351</v>
      </c>
      <c r="B279" s="14" t="s">
        <v>1251</v>
      </c>
    </row>
    <row r="280" spans="1:2" ht="15.75" customHeight="1">
      <c r="A280" s="14" t="s">
        <v>352</v>
      </c>
      <c r="B280" s="14" t="s">
        <v>1251</v>
      </c>
    </row>
    <row r="281" spans="1:2" ht="15.75" customHeight="1">
      <c r="A281" s="14" t="s">
        <v>353</v>
      </c>
      <c r="B281" s="14" t="s">
        <v>1251</v>
      </c>
    </row>
    <row r="282" spans="1:2" ht="15.75" customHeight="1">
      <c r="A282" s="14" t="s">
        <v>354</v>
      </c>
      <c r="B282" s="14" t="s">
        <v>1251</v>
      </c>
    </row>
    <row r="283" spans="1:2" ht="15.75" customHeight="1">
      <c r="A283" s="14" t="s">
        <v>355</v>
      </c>
      <c r="B283" s="14" t="s">
        <v>1251</v>
      </c>
    </row>
    <row r="284" spans="1:2" ht="15.75" customHeight="1">
      <c r="A284" s="14" t="s">
        <v>356</v>
      </c>
      <c r="B284" s="14" t="s">
        <v>1251</v>
      </c>
    </row>
    <row r="285" spans="1:2" ht="15.75" customHeight="1">
      <c r="A285" s="14" t="s">
        <v>357</v>
      </c>
      <c r="B285" s="14" t="s">
        <v>1251</v>
      </c>
    </row>
    <row r="286" spans="1:2" ht="15.75" customHeight="1">
      <c r="A286" s="14" t="s">
        <v>358</v>
      </c>
      <c r="B286" s="14" t="s">
        <v>1251</v>
      </c>
    </row>
    <row r="287" spans="1:2" ht="15.75" customHeight="1">
      <c r="A287" s="14" t="s">
        <v>359</v>
      </c>
      <c r="B287" s="14" t="s">
        <v>1251</v>
      </c>
    </row>
    <row r="288" spans="1:2" ht="15.75" customHeight="1">
      <c r="A288" s="14" t="s">
        <v>360</v>
      </c>
      <c r="B288" s="14" t="s">
        <v>1251</v>
      </c>
    </row>
    <row r="289" spans="1:2" ht="15.75" customHeight="1">
      <c r="A289" s="14" t="s">
        <v>361</v>
      </c>
      <c r="B289" s="14" t="s">
        <v>1251</v>
      </c>
    </row>
    <row r="290" spans="1:2" ht="15.75" customHeight="1">
      <c r="A290" s="14" t="s">
        <v>362</v>
      </c>
      <c r="B290" s="14" t="s">
        <v>1251</v>
      </c>
    </row>
    <row r="291" spans="1:2" ht="15.75" customHeight="1">
      <c r="A291" s="14" t="s">
        <v>363</v>
      </c>
      <c r="B291" s="14" t="s">
        <v>1251</v>
      </c>
    </row>
    <row r="292" spans="1:2" ht="15.75" customHeight="1">
      <c r="A292" s="14" t="s">
        <v>364</v>
      </c>
      <c r="B292" s="14" t="s">
        <v>1251</v>
      </c>
    </row>
    <row r="293" spans="1:2" ht="15.75" customHeight="1">
      <c r="A293" s="14" t="s">
        <v>365</v>
      </c>
      <c r="B293" s="14" t="s">
        <v>1251</v>
      </c>
    </row>
    <row r="294" spans="1:2" ht="15.75" customHeight="1">
      <c r="A294" s="14" t="s">
        <v>366</v>
      </c>
      <c r="B294" s="14" t="s">
        <v>1251</v>
      </c>
    </row>
    <row r="295" spans="1:2" ht="15.75" customHeight="1">
      <c r="A295" s="14"/>
      <c r="B295" s="14"/>
    </row>
    <row r="296" spans="1:2" ht="15.75" customHeight="1">
      <c r="A296" s="14"/>
      <c r="B296" s="14"/>
    </row>
    <row r="297" spans="1:2" ht="15.75" customHeight="1">
      <c r="A297" s="14"/>
      <c r="B297" s="14"/>
    </row>
    <row r="298" spans="1:2" ht="15.75" customHeight="1">
      <c r="A298" s="14"/>
      <c r="B298" s="14"/>
    </row>
    <row r="299" spans="1:2" ht="15.75" customHeight="1">
      <c r="A299" s="14"/>
      <c r="B299" s="14"/>
    </row>
    <row r="300" spans="1:2" ht="15.75" customHeight="1">
      <c r="A300" s="14"/>
      <c r="B300" s="14"/>
    </row>
    <row r="301" spans="1:2" ht="15.75" customHeight="1">
      <c r="A301" s="14"/>
      <c r="B301" s="14"/>
    </row>
    <row r="302" spans="1:2" ht="15.75" customHeight="1">
      <c r="A302" s="14"/>
      <c r="B302" s="14"/>
    </row>
    <row r="303" spans="1:2" ht="15.75" customHeight="1">
      <c r="A303" s="14"/>
      <c r="B303" s="14"/>
    </row>
    <row r="304" spans="1:2" ht="15.75" customHeight="1">
      <c r="A304" s="14"/>
      <c r="B304" s="14"/>
    </row>
    <row r="305" spans="1:2" ht="15.75" customHeight="1">
      <c r="A305" s="14"/>
      <c r="B305" s="14"/>
    </row>
    <row r="306" spans="1:2" ht="15.75" customHeight="1">
      <c r="A306" s="14"/>
      <c r="B306" s="14"/>
    </row>
    <row r="307" spans="1:2" ht="15.75" customHeight="1">
      <c r="A307" s="14"/>
      <c r="B307" s="14"/>
    </row>
    <row r="308" spans="1:2" ht="15.75" customHeight="1">
      <c r="A308" s="14"/>
      <c r="B308" s="14"/>
    </row>
    <row r="309" spans="1:2" ht="15.75" customHeight="1">
      <c r="A309" s="14"/>
      <c r="B309" s="14"/>
    </row>
    <row r="310" spans="1:2" ht="15.75" customHeight="1">
      <c r="A310" s="14"/>
      <c r="B310" s="14"/>
    </row>
    <row r="311" spans="1:2" ht="15.75" customHeight="1">
      <c r="A311" s="14"/>
      <c r="B311" s="14"/>
    </row>
    <row r="312" spans="1:2" ht="15.75" customHeight="1">
      <c r="A312" s="14"/>
      <c r="B312" s="14"/>
    </row>
    <row r="313" spans="1:2" ht="15.75" customHeight="1">
      <c r="A313" s="14"/>
      <c r="B313" s="14"/>
    </row>
    <row r="314" spans="1:2" ht="15.75" customHeight="1">
      <c r="A314" s="14"/>
      <c r="B314" s="14"/>
    </row>
    <row r="315" spans="1:2" ht="15.75" customHeight="1">
      <c r="A315" s="14"/>
      <c r="B315" s="14"/>
    </row>
    <row r="316" spans="1:2" ht="15.75" customHeight="1">
      <c r="A316" s="14"/>
      <c r="B316" s="14"/>
    </row>
    <row r="317" spans="1:2" ht="15.75" customHeight="1">
      <c r="A317" s="14"/>
      <c r="B317" s="14"/>
    </row>
    <row r="318" spans="1:2" ht="15.75" customHeight="1">
      <c r="A318" s="14"/>
      <c r="B318" s="14"/>
    </row>
    <row r="319" spans="1:2" ht="15.75" customHeight="1">
      <c r="A319" s="14"/>
      <c r="B319" s="14"/>
    </row>
    <row r="320" spans="1:2" ht="15.75" customHeight="1">
      <c r="A320" s="14"/>
      <c r="B320" s="14"/>
    </row>
    <row r="321" spans="1:2" ht="15.75" customHeight="1">
      <c r="A321" s="14"/>
      <c r="B321" s="14"/>
    </row>
    <row r="322" spans="1:2" ht="15.75" customHeight="1">
      <c r="A322" s="14"/>
      <c r="B322" s="14"/>
    </row>
    <row r="323" spans="1:2" ht="15.75" customHeight="1">
      <c r="A323" s="14"/>
      <c r="B323" s="14"/>
    </row>
    <row r="324" spans="1:2" ht="15.75" customHeight="1">
      <c r="A324" s="14"/>
      <c r="B324" s="14"/>
    </row>
    <row r="325" spans="1:2" ht="15.75" customHeight="1">
      <c r="A325" s="14"/>
      <c r="B325" s="14"/>
    </row>
    <row r="326" spans="1:2" ht="15.75" customHeight="1">
      <c r="A326" s="14"/>
      <c r="B326" s="14"/>
    </row>
    <row r="327" spans="1:2" ht="15.75" customHeight="1">
      <c r="A327" s="14"/>
      <c r="B327" s="14"/>
    </row>
    <row r="328" spans="1:2" ht="15.75" customHeight="1">
      <c r="A328" s="14"/>
      <c r="B328" s="14"/>
    </row>
    <row r="329" spans="1:2" ht="15.75" customHeight="1">
      <c r="A329" s="14"/>
      <c r="B329" s="14"/>
    </row>
    <row r="330" spans="1:2" ht="15.75" customHeight="1">
      <c r="A330" s="14"/>
      <c r="B330" s="14"/>
    </row>
    <row r="331" spans="1:2" ht="15.75" customHeight="1">
      <c r="A331" s="14"/>
      <c r="B331" s="14"/>
    </row>
    <row r="332" spans="1:2" ht="15.75" customHeight="1">
      <c r="A332" s="14"/>
      <c r="B332" s="14"/>
    </row>
    <row r="333" spans="1:2" ht="15.75" customHeight="1">
      <c r="A333" s="14"/>
      <c r="B333" s="14"/>
    </row>
    <row r="334" spans="1:2" ht="15.75" customHeight="1">
      <c r="A334" s="14"/>
      <c r="B334" s="14"/>
    </row>
    <row r="335" spans="1:2" ht="15.75" customHeight="1">
      <c r="A335" s="14"/>
      <c r="B335" s="14"/>
    </row>
    <row r="336" spans="1:2" ht="15.75" customHeight="1">
      <c r="A336" s="14"/>
      <c r="B336" s="14"/>
    </row>
    <row r="337" spans="1:2" ht="15.75" customHeight="1">
      <c r="A337" s="14"/>
      <c r="B337" s="14"/>
    </row>
    <row r="338" spans="1:2" ht="15.75" customHeight="1">
      <c r="A338" s="14"/>
      <c r="B338" s="14"/>
    </row>
    <row r="339" spans="1:2" ht="15.75" customHeight="1">
      <c r="A339" s="14"/>
      <c r="B339" s="14"/>
    </row>
    <row r="340" spans="1:2" ht="15.75" customHeight="1">
      <c r="A340" s="14"/>
      <c r="B340" s="14"/>
    </row>
    <row r="341" spans="1:2" ht="15.75" customHeight="1">
      <c r="A341" s="14"/>
      <c r="B341" s="14"/>
    </row>
    <row r="342" spans="1:2" ht="15.75" customHeight="1">
      <c r="A342" s="14"/>
      <c r="B342" s="14"/>
    </row>
    <row r="343" spans="1:2" ht="15.75" customHeight="1">
      <c r="A343" s="14"/>
      <c r="B343" s="14"/>
    </row>
    <row r="344" spans="1:2" ht="15.75" customHeight="1">
      <c r="A344" s="14"/>
      <c r="B344" s="14"/>
    </row>
    <row r="345" spans="1:2" ht="15.75" customHeight="1">
      <c r="A345" s="14"/>
      <c r="B345" s="14"/>
    </row>
    <row r="346" spans="1:2" ht="15.75" customHeight="1">
      <c r="A346" s="14"/>
      <c r="B346" s="14"/>
    </row>
    <row r="347" spans="1:2" ht="15.75" customHeight="1">
      <c r="A347" s="14"/>
      <c r="B347" s="14"/>
    </row>
    <row r="348" spans="1:2" ht="15.75" customHeight="1">
      <c r="A348" s="14"/>
      <c r="B348" s="14"/>
    </row>
    <row r="349" spans="1:2" ht="15.75" customHeight="1">
      <c r="A349" s="14"/>
      <c r="B349" s="14"/>
    </row>
    <row r="350" spans="1:2" ht="15.75" customHeight="1">
      <c r="A350" s="14"/>
      <c r="B350" s="14"/>
    </row>
    <row r="351" spans="1:2" ht="15.75" customHeight="1">
      <c r="A351" s="14"/>
      <c r="B351" s="14"/>
    </row>
    <row r="352" spans="1:2" ht="15.75" customHeight="1">
      <c r="A352" s="14"/>
      <c r="B352" s="14"/>
    </row>
    <row r="353" spans="1:2" ht="15.75" customHeight="1">
      <c r="A353" s="14"/>
      <c r="B353" s="14"/>
    </row>
    <row r="354" spans="1:2" ht="15.75" customHeight="1">
      <c r="A354" s="14"/>
      <c r="B354" s="14"/>
    </row>
    <row r="355" spans="1:2" ht="15.75" customHeight="1">
      <c r="A355" s="14"/>
      <c r="B355" s="14"/>
    </row>
    <row r="356" spans="1:2" ht="15.75" customHeight="1">
      <c r="A356" s="14"/>
      <c r="B356" s="14"/>
    </row>
    <row r="357" spans="1:2" ht="15.75" customHeight="1">
      <c r="A357" s="14"/>
      <c r="B357" s="14"/>
    </row>
    <row r="358" spans="1:2" ht="15.75" customHeight="1">
      <c r="A358" s="14"/>
      <c r="B358" s="14"/>
    </row>
    <row r="359" spans="1:2" ht="15.75" customHeight="1">
      <c r="A359" s="14"/>
      <c r="B359" s="14"/>
    </row>
    <row r="360" spans="1:2" ht="15.75" customHeight="1">
      <c r="A360" s="14"/>
      <c r="B360" s="14"/>
    </row>
    <row r="361" spans="1:2" ht="15.75" customHeight="1">
      <c r="A361" s="14"/>
      <c r="B361" s="14"/>
    </row>
    <row r="362" spans="1:2" ht="15.75" customHeight="1">
      <c r="A362" s="14"/>
      <c r="B362" s="14"/>
    </row>
    <row r="363" spans="1:2" ht="15.75" customHeight="1">
      <c r="A363" s="14"/>
      <c r="B363" s="14"/>
    </row>
    <row r="364" spans="1:2" ht="15.75" customHeight="1">
      <c r="A364" s="14"/>
      <c r="B364" s="14"/>
    </row>
    <row r="365" spans="1:2" ht="15.75" customHeight="1">
      <c r="A365" s="14"/>
      <c r="B365" s="14"/>
    </row>
    <row r="366" spans="1:2" ht="15.75" customHeight="1">
      <c r="A366" s="14"/>
      <c r="B366" s="14"/>
    </row>
    <row r="367" spans="1:2" ht="15.75" customHeight="1">
      <c r="A367" s="14"/>
      <c r="B367" s="14"/>
    </row>
    <row r="368" spans="1:2" ht="15.75" customHeight="1">
      <c r="A368" s="14"/>
      <c r="B368" s="14"/>
    </row>
    <row r="369" spans="1:2" ht="15.75" customHeight="1">
      <c r="A369" s="14"/>
      <c r="B369" s="14"/>
    </row>
    <row r="370" spans="1:2" ht="15.75" customHeight="1">
      <c r="A370" s="14"/>
      <c r="B370" s="14"/>
    </row>
    <row r="371" spans="1:2" ht="15.75" customHeight="1">
      <c r="A371" s="14"/>
      <c r="B371" s="14"/>
    </row>
    <row r="372" spans="1:2" ht="15.75" customHeight="1">
      <c r="A372" s="14"/>
      <c r="B372" s="14"/>
    </row>
    <row r="373" spans="1:2" ht="15.75" customHeight="1">
      <c r="A373" s="14"/>
      <c r="B373" s="14"/>
    </row>
    <row r="374" spans="1:2" ht="15.75" customHeight="1">
      <c r="A374" s="14"/>
      <c r="B374" s="14"/>
    </row>
    <row r="375" spans="1:2" ht="15.75" customHeight="1">
      <c r="A375" s="14"/>
      <c r="B375" s="14"/>
    </row>
    <row r="376" spans="1:2" ht="15.75" customHeight="1">
      <c r="A376" s="14"/>
      <c r="B376" s="14"/>
    </row>
    <row r="377" spans="1:2" ht="15.75" customHeight="1">
      <c r="A377" s="14"/>
      <c r="B377" s="14"/>
    </row>
    <row r="378" spans="1:2" ht="15.75" customHeight="1">
      <c r="A378" s="14"/>
      <c r="B378" s="14"/>
    </row>
    <row r="379" spans="1:2" ht="15.75" customHeight="1">
      <c r="A379" s="14"/>
      <c r="B379" s="14"/>
    </row>
    <row r="380" spans="1:2" ht="15.75" customHeight="1">
      <c r="A380" s="14"/>
      <c r="B380" s="14"/>
    </row>
    <row r="381" spans="1:2" ht="15.75" customHeight="1">
      <c r="A381" s="14"/>
      <c r="B381" s="14"/>
    </row>
    <row r="382" spans="1:2" ht="15.75" customHeight="1">
      <c r="A382" s="14"/>
      <c r="B382" s="14"/>
    </row>
    <row r="383" spans="1:2" ht="15.75" customHeight="1">
      <c r="A383" s="14"/>
      <c r="B383" s="14"/>
    </row>
    <row r="384" spans="1:2" ht="15.75" customHeight="1">
      <c r="A384" s="14"/>
      <c r="B384" s="14"/>
    </row>
    <row r="385" spans="1:2" ht="15.75" customHeight="1">
      <c r="A385" s="14"/>
      <c r="B385" s="14"/>
    </row>
    <row r="386" spans="1:2" ht="15.75" customHeight="1">
      <c r="A386" s="14"/>
      <c r="B386" s="14"/>
    </row>
    <row r="387" spans="1:2" ht="15.75" customHeight="1">
      <c r="A387" s="14"/>
      <c r="B387" s="14"/>
    </row>
    <row r="388" spans="1:2" ht="15.75" customHeight="1">
      <c r="A388" s="14"/>
      <c r="B388" s="14"/>
    </row>
    <row r="389" spans="1:2" ht="15.75" customHeight="1">
      <c r="A389" s="14"/>
      <c r="B389" s="14"/>
    </row>
    <row r="390" spans="1:2" ht="15.75" customHeight="1">
      <c r="A390" s="14"/>
      <c r="B390" s="14"/>
    </row>
    <row r="391" spans="1:2" ht="15.75" customHeight="1">
      <c r="A391" s="14"/>
      <c r="B391" s="14"/>
    </row>
    <row r="392" spans="1:2" ht="15.75" customHeight="1">
      <c r="A392" s="14"/>
      <c r="B392" s="14"/>
    </row>
    <row r="393" spans="1:2" ht="15.75" customHeight="1">
      <c r="A393" s="14"/>
      <c r="B393" s="14"/>
    </row>
    <row r="394" spans="1:2" ht="15.75" customHeight="1">
      <c r="A394" s="14"/>
      <c r="B394" s="14"/>
    </row>
    <row r="395" spans="1:2" ht="15.75" customHeight="1">
      <c r="A395" s="14"/>
      <c r="B395" s="14"/>
    </row>
    <row r="396" spans="1:2" ht="15.75" customHeight="1">
      <c r="A396" s="14"/>
      <c r="B396" s="14"/>
    </row>
    <row r="397" spans="1:2" ht="15.75" customHeight="1">
      <c r="A397" s="14"/>
      <c r="B397" s="14"/>
    </row>
    <row r="398" spans="1:2" ht="15.75" customHeight="1">
      <c r="A398" s="14"/>
      <c r="B398" s="14"/>
    </row>
    <row r="399" spans="1:2" ht="15.75" customHeight="1">
      <c r="A399" s="14"/>
      <c r="B399" s="14"/>
    </row>
    <row r="400" spans="1:2" ht="15.75" customHeight="1">
      <c r="A400" s="14"/>
      <c r="B400" s="14"/>
    </row>
    <row r="401" spans="1:2" ht="15.75" customHeight="1">
      <c r="A401" s="14"/>
      <c r="B401" s="14"/>
    </row>
    <row r="402" spans="1:2" ht="15.75" customHeight="1">
      <c r="A402" s="14"/>
      <c r="B402" s="14"/>
    </row>
    <row r="403" spans="1:2" ht="15.75" customHeight="1">
      <c r="A403" s="14"/>
      <c r="B403" s="14"/>
    </row>
    <row r="404" spans="1:2" ht="15.75" customHeight="1">
      <c r="A404" s="14"/>
      <c r="B404" s="14"/>
    </row>
    <row r="405" spans="1:2" ht="15.75" customHeight="1">
      <c r="A405" s="14"/>
      <c r="B405" s="14"/>
    </row>
    <row r="406" spans="1:2" ht="15.75" customHeight="1">
      <c r="A406" s="14"/>
      <c r="B406" s="14"/>
    </row>
    <row r="407" spans="1:2" ht="15.75" customHeight="1">
      <c r="A407" s="14"/>
      <c r="B407" s="14"/>
    </row>
    <row r="408" spans="1:2" ht="15.75" customHeight="1">
      <c r="A408" s="14"/>
      <c r="B408" s="14"/>
    </row>
    <row r="409" spans="1:2" ht="15.75" customHeight="1">
      <c r="A409" s="14"/>
      <c r="B409" s="14"/>
    </row>
    <row r="410" spans="1:2" ht="15.75" customHeight="1">
      <c r="A410" s="14"/>
      <c r="B410" s="14"/>
    </row>
    <row r="411" spans="1:2" ht="15.75" customHeight="1">
      <c r="A411" s="14"/>
      <c r="B411" s="14"/>
    </row>
    <row r="412" spans="1:2" ht="15.75" customHeight="1">
      <c r="A412" s="14"/>
      <c r="B412" s="14"/>
    </row>
    <row r="413" spans="1:2" ht="15.75" customHeight="1">
      <c r="A413" s="14"/>
      <c r="B413" s="14"/>
    </row>
    <row r="414" spans="1:2" ht="15.75" customHeight="1">
      <c r="A414" s="14"/>
      <c r="B414" s="14"/>
    </row>
    <row r="415" spans="1:2" ht="15.75" customHeight="1">
      <c r="A415" s="14"/>
      <c r="B415" s="14"/>
    </row>
    <row r="416" spans="1:2" ht="15.75" customHeight="1">
      <c r="A416" s="14"/>
      <c r="B416" s="14"/>
    </row>
    <row r="417" spans="1:2" ht="15.75" customHeight="1">
      <c r="A417" s="14"/>
      <c r="B417" s="14"/>
    </row>
    <row r="418" spans="1:2" ht="15.75" customHeight="1">
      <c r="A418" s="14"/>
      <c r="B418" s="14"/>
    </row>
    <row r="419" spans="1:2" ht="15.75" customHeight="1">
      <c r="A419" s="14"/>
      <c r="B419" s="14"/>
    </row>
    <row r="420" spans="1:2" ht="15.75" customHeight="1">
      <c r="A420" s="14"/>
      <c r="B420" s="14"/>
    </row>
    <row r="421" spans="1:2" ht="15.75" customHeight="1">
      <c r="A421" s="14"/>
      <c r="B421" s="14"/>
    </row>
    <row r="422" spans="1:2" ht="15.75" customHeight="1">
      <c r="A422" s="14"/>
      <c r="B422" s="14"/>
    </row>
    <row r="423" spans="1:2" ht="15.75" customHeight="1">
      <c r="A423" s="14"/>
      <c r="B423" s="14"/>
    </row>
    <row r="424" spans="1:2" ht="15.75" customHeight="1">
      <c r="A424" s="14"/>
      <c r="B424" s="14"/>
    </row>
    <row r="425" spans="1:2" ht="15.75" customHeight="1">
      <c r="A425" s="14"/>
      <c r="B425" s="14"/>
    </row>
    <row r="426" spans="1:2" ht="15.75" customHeight="1">
      <c r="A426" s="14"/>
      <c r="B426" s="14"/>
    </row>
    <row r="427" spans="1:2" ht="15.75" customHeight="1">
      <c r="A427" s="14"/>
      <c r="B427" s="14"/>
    </row>
    <row r="428" spans="1:2" ht="15.75" customHeight="1">
      <c r="A428" s="14"/>
      <c r="B428" s="14"/>
    </row>
    <row r="429" spans="1:2" ht="15.75" customHeight="1">
      <c r="A429" s="14"/>
      <c r="B429" s="14"/>
    </row>
    <row r="430" spans="1:2" ht="15.75" customHeight="1">
      <c r="A430" s="14"/>
      <c r="B430" s="14"/>
    </row>
    <row r="431" spans="1:2" ht="15.75" customHeight="1">
      <c r="A431" s="14"/>
      <c r="B431" s="14"/>
    </row>
    <row r="432" spans="1:2" ht="15.75" customHeight="1">
      <c r="A432" s="14"/>
      <c r="B432" s="14"/>
    </row>
    <row r="433" spans="1:2" ht="15.75" customHeight="1">
      <c r="A433" s="14"/>
      <c r="B433" s="14"/>
    </row>
    <row r="434" spans="1:2" ht="15.75" customHeight="1">
      <c r="A434" s="14"/>
      <c r="B434" s="14"/>
    </row>
    <row r="435" spans="1:2" ht="15.75" customHeight="1">
      <c r="A435" s="14"/>
      <c r="B435" s="14"/>
    </row>
    <row r="436" spans="1:2" ht="15.75" customHeight="1">
      <c r="A436" s="14"/>
      <c r="B436" s="14"/>
    </row>
    <row r="437" spans="1:2" ht="15.75" customHeight="1">
      <c r="A437" s="14"/>
      <c r="B437" s="14"/>
    </row>
    <row r="438" spans="1:2" ht="15.75" customHeight="1">
      <c r="A438" s="14"/>
      <c r="B438" s="14"/>
    </row>
    <row r="439" spans="1:2" ht="15.75" customHeight="1">
      <c r="A439" s="14"/>
      <c r="B439" s="14"/>
    </row>
    <row r="440" spans="1:2" ht="15.75" customHeight="1">
      <c r="A440" s="14"/>
      <c r="B440" s="14"/>
    </row>
    <row r="441" spans="1:2" ht="15.75" customHeight="1">
      <c r="A441" s="14"/>
      <c r="B441" s="14"/>
    </row>
    <row r="442" spans="1:2" ht="15.75" customHeight="1">
      <c r="A442" s="14"/>
      <c r="B442" s="14"/>
    </row>
    <row r="443" spans="1:2" ht="15.75" customHeight="1">
      <c r="A443" s="14"/>
      <c r="B443" s="14"/>
    </row>
    <row r="444" spans="1:2" ht="15.75" customHeight="1">
      <c r="A444" s="14"/>
      <c r="B444" s="14"/>
    </row>
    <row r="445" spans="1:2" ht="15.75" customHeight="1">
      <c r="A445" s="14"/>
      <c r="B445" s="14"/>
    </row>
    <row r="446" spans="1:2" ht="15.75" customHeight="1">
      <c r="A446" s="14"/>
      <c r="B446" s="14"/>
    </row>
    <row r="447" spans="1:2" ht="15.75" customHeight="1">
      <c r="A447" s="14"/>
      <c r="B447" s="14"/>
    </row>
    <row r="448" spans="1:2" ht="15.75" customHeight="1">
      <c r="A448" s="14"/>
      <c r="B448" s="14"/>
    </row>
    <row r="449" spans="1:2" ht="15.75" customHeight="1">
      <c r="A449" s="14"/>
      <c r="B449" s="14"/>
    </row>
    <row r="450" spans="1:2" ht="15.75" customHeight="1">
      <c r="A450" s="14"/>
      <c r="B450" s="14"/>
    </row>
    <row r="451" spans="1:2" ht="15.75" customHeight="1">
      <c r="A451" s="14"/>
      <c r="B451" s="14"/>
    </row>
    <row r="452" spans="1:2" ht="15.75" customHeight="1">
      <c r="A452" s="14"/>
      <c r="B452" s="14"/>
    </row>
    <row r="453" spans="1:2" ht="15.75" customHeight="1">
      <c r="A453" s="14"/>
      <c r="B453" s="14"/>
    </row>
    <row r="454" spans="1:2" ht="15.75" customHeight="1">
      <c r="A454" s="14"/>
      <c r="B454" s="14"/>
    </row>
    <row r="455" spans="1:2" ht="15.75" customHeight="1">
      <c r="A455" s="14"/>
      <c r="B455" s="14"/>
    </row>
    <row r="456" spans="1:2" ht="15.75" customHeight="1">
      <c r="A456" s="14"/>
      <c r="B456" s="14"/>
    </row>
    <row r="457" spans="1:2" ht="15.75" customHeight="1">
      <c r="A457" s="14"/>
      <c r="B457" s="14"/>
    </row>
    <row r="458" spans="1:2" ht="15.75" customHeight="1">
      <c r="A458" s="14"/>
      <c r="B458" s="14"/>
    </row>
    <row r="459" spans="1:2" ht="15.75" customHeight="1">
      <c r="A459" s="14"/>
      <c r="B459" s="14"/>
    </row>
    <row r="460" spans="1:2" ht="15.75" customHeight="1">
      <c r="A460" s="14"/>
      <c r="B460" s="14"/>
    </row>
    <row r="461" spans="1:2" ht="15.75" customHeight="1">
      <c r="A461" s="14"/>
      <c r="B461" s="14"/>
    </row>
    <row r="462" spans="1:2" ht="15.75" customHeight="1">
      <c r="A462" s="14"/>
      <c r="B462" s="14"/>
    </row>
    <row r="463" spans="1:2" ht="15.75" customHeight="1">
      <c r="A463" s="14"/>
      <c r="B463" s="14"/>
    </row>
    <row r="464" spans="1:2" ht="15.75" customHeight="1">
      <c r="A464" s="14"/>
      <c r="B464" s="14"/>
    </row>
    <row r="465" spans="1:2" ht="15.75" customHeight="1">
      <c r="A465" s="14"/>
      <c r="B465" s="14"/>
    </row>
    <row r="466" spans="1:2" ht="15.75" customHeight="1">
      <c r="A466" s="14"/>
      <c r="B466" s="14"/>
    </row>
    <row r="467" spans="1:2" ht="15.75" customHeight="1">
      <c r="A467" s="14"/>
      <c r="B467" s="14"/>
    </row>
    <row r="468" spans="1:2" ht="15.75" customHeight="1">
      <c r="A468" s="14"/>
      <c r="B468" s="14"/>
    </row>
    <row r="469" spans="1:2" ht="15.75" customHeight="1">
      <c r="A469" s="14"/>
      <c r="B469" s="14"/>
    </row>
    <row r="470" spans="1:2" ht="15.75" customHeight="1">
      <c r="A470" s="14"/>
      <c r="B470" s="14"/>
    </row>
    <row r="471" spans="1:2" ht="15.75" customHeight="1">
      <c r="A471" s="14"/>
      <c r="B471" s="14"/>
    </row>
    <row r="472" spans="1:2" ht="15.75" customHeight="1">
      <c r="A472" s="14"/>
      <c r="B472" s="14"/>
    </row>
    <row r="473" spans="1:2" ht="15.75" customHeight="1">
      <c r="A473" s="14"/>
      <c r="B473" s="14"/>
    </row>
    <row r="474" spans="1:2" ht="15.75" customHeight="1">
      <c r="A474" s="14"/>
      <c r="B474" s="14"/>
    </row>
    <row r="475" spans="1:2" ht="15.75" customHeight="1">
      <c r="A475" s="14"/>
      <c r="B475" s="14"/>
    </row>
    <row r="476" spans="1:2" ht="15.75" customHeight="1">
      <c r="A476" s="14"/>
      <c r="B476" s="14"/>
    </row>
    <row r="477" spans="1:2" ht="15.75" customHeight="1">
      <c r="A477" s="14"/>
      <c r="B477" s="14"/>
    </row>
    <row r="478" spans="1:2" ht="15.75" customHeight="1">
      <c r="A478" s="14"/>
      <c r="B478" s="14"/>
    </row>
    <row r="479" spans="1:2" ht="15.75" customHeight="1">
      <c r="A479" s="14"/>
      <c r="B479" s="14"/>
    </row>
    <row r="480" spans="1:2" ht="15.75" customHeight="1">
      <c r="A480" s="14"/>
      <c r="B480" s="14"/>
    </row>
    <row r="481" spans="1:2" ht="15.75" customHeight="1">
      <c r="A481" s="14"/>
      <c r="B481" s="14"/>
    </row>
    <row r="482" spans="1:2" ht="15.75" customHeight="1">
      <c r="A482" s="14"/>
      <c r="B482" s="14"/>
    </row>
    <row r="483" spans="1:2" ht="15.75" customHeight="1">
      <c r="A483" s="14"/>
      <c r="B483" s="14"/>
    </row>
    <row r="484" spans="1:2" ht="15.75" customHeight="1">
      <c r="A484" s="14"/>
      <c r="B484" s="14"/>
    </row>
    <row r="485" spans="1:2" ht="15.75" customHeight="1">
      <c r="A485" s="14"/>
      <c r="B485" s="14"/>
    </row>
    <row r="486" spans="1:2" ht="15.75" customHeight="1">
      <c r="A486" s="14"/>
      <c r="B486" s="14"/>
    </row>
    <row r="487" spans="1:2" ht="15.75" customHeight="1">
      <c r="A487" s="14"/>
      <c r="B487" s="14"/>
    </row>
    <row r="488" spans="1:2" ht="15.75" customHeight="1">
      <c r="A488" s="14"/>
      <c r="B488" s="14"/>
    </row>
    <row r="489" spans="1:2" ht="15.75" customHeight="1">
      <c r="A489" s="14"/>
      <c r="B489" s="14"/>
    </row>
    <row r="490" spans="1:2" ht="15.75" customHeight="1">
      <c r="A490" s="14"/>
      <c r="B490" s="14"/>
    </row>
    <row r="491" spans="1:2" ht="15.75" customHeight="1">
      <c r="A491" s="14"/>
      <c r="B491" s="14"/>
    </row>
    <row r="492" spans="1:2" ht="15.75" customHeight="1">
      <c r="A492" s="14"/>
      <c r="B492" s="14"/>
    </row>
    <row r="493" spans="1:2" ht="15.75" customHeight="1">
      <c r="A493" s="14"/>
      <c r="B493" s="14"/>
    </row>
    <row r="494" spans="1:2" ht="15.75" customHeight="1">
      <c r="A494" s="14"/>
      <c r="B494" s="14"/>
    </row>
    <row r="495" spans="1:2" ht="15.75" customHeight="1">
      <c r="B495" s="104"/>
    </row>
    <row r="496" spans="1:2" ht="15.75" customHeight="1">
      <c r="B496" s="104"/>
    </row>
    <row r="497" spans="2:2" ht="15.75" customHeight="1">
      <c r="B497" s="104"/>
    </row>
    <row r="498" spans="2:2" ht="15.75" customHeight="1">
      <c r="B498" s="104"/>
    </row>
    <row r="499" spans="2:2" ht="15.75" customHeight="1">
      <c r="B499" s="104"/>
    </row>
    <row r="500" spans="2:2" ht="15.75" customHeight="1">
      <c r="B500" s="104"/>
    </row>
    <row r="501" spans="2:2" ht="15.75" customHeight="1">
      <c r="B501" s="104"/>
    </row>
    <row r="502" spans="2:2" ht="15.75" customHeight="1">
      <c r="B502" s="104"/>
    </row>
    <row r="503" spans="2:2" ht="15.75" customHeight="1">
      <c r="B503" s="104"/>
    </row>
    <row r="504" spans="2:2" ht="15.75" customHeight="1">
      <c r="B504" s="104"/>
    </row>
    <row r="505" spans="2:2" ht="15.75" customHeight="1">
      <c r="B505" s="104"/>
    </row>
    <row r="506" spans="2:2" ht="15.75" customHeight="1">
      <c r="B506" s="104"/>
    </row>
    <row r="507" spans="2:2" ht="15.75" customHeight="1">
      <c r="B507" s="104"/>
    </row>
    <row r="508" spans="2:2" ht="15.75" customHeight="1">
      <c r="B508" s="104"/>
    </row>
    <row r="509" spans="2:2" ht="15.75" customHeight="1">
      <c r="B509" s="104"/>
    </row>
    <row r="510" spans="2:2" ht="15.75" customHeight="1">
      <c r="B510" s="104"/>
    </row>
    <row r="511" spans="2:2" ht="15.75" customHeight="1">
      <c r="B511" s="104"/>
    </row>
    <row r="512" spans="2:2" ht="15.75" customHeight="1">
      <c r="B512" s="104"/>
    </row>
    <row r="513" spans="2:2" ht="15.75" customHeight="1">
      <c r="B513" s="104"/>
    </row>
    <row r="514" spans="2:2" ht="15.75" customHeight="1">
      <c r="B514" s="104"/>
    </row>
    <row r="515" spans="2:2" ht="15.75" customHeight="1">
      <c r="B515" s="104"/>
    </row>
    <row r="516" spans="2:2" ht="15.75" customHeight="1">
      <c r="B516" s="104"/>
    </row>
    <row r="517" spans="2:2" ht="15.75" customHeight="1">
      <c r="B517" s="104"/>
    </row>
    <row r="518" spans="2:2" ht="15.75" customHeight="1">
      <c r="B518" s="104"/>
    </row>
    <row r="519" spans="2:2" ht="15.75" customHeight="1">
      <c r="B519" s="104"/>
    </row>
    <row r="520" spans="2:2" ht="15.75" customHeight="1">
      <c r="B520" s="104"/>
    </row>
    <row r="521" spans="2:2" ht="15.75" customHeight="1">
      <c r="B521" s="104"/>
    </row>
    <row r="522" spans="2:2" ht="15.75" customHeight="1">
      <c r="B522" s="104"/>
    </row>
    <row r="523" spans="2:2" ht="15.75" customHeight="1">
      <c r="B523" s="104"/>
    </row>
    <row r="524" spans="2:2" ht="15.75" customHeight="1">
      <c r="B524" s="104"/>
    </row>
    <row r="525" spans="2:2" ht="15.75" customHeight="1">
      <c r="B525" s="104"/>
    </row>
    <row r="526" spans="2:2" ht="15.75" customHeight="1">
      <c r="B526" s="104"/>
    </row>
    <row r="527" spans="2:2" ht="15.75" customHeight="1">
      <c r="B527" s="104"/>
    </row>
    <row r="528" spans="2:2" ht="15.75" customHeight="1">
      <c r="B528" s="104"/>
    </row>
    <row r="529" spans="2:2" ht="15.75" customHeight="1">
      <c r="B529" s="104"/>
    </row>
    <row r="530" spans="2:2" ht="15.75" customHeight="1">
      <c r="B530" s="104"/>
    </row>
    <row r="531" spans="2:2" ht="15.75" customHeight="1">
      <c r="B531" s="104"/>
    </row>
    <row r="532" spans="2:2" ht="15.75" customHeight="1">
      <c r="B532" s="104"/>
    </row>
    <row r="533" spans="2:2" ht="15.75" customHeight="1">
      <c r="B533" s="104"/>
    </row>
    <row r="534" spans="2:2" ht="15.75" customHeight="1">
      <c r="B534" s="104"/>
    </row>
    <row r="535" spans="2:2" ht="15.75" customHeight="1">
      <c r="B535" s="104"/>
    </row>
    <row r="536" spans="2:2" ht="15.75" customHeight="1">
      <c r="B536" s="104"/>
    </row>
    <row r="537" spans="2:2" ht="15.75" customHeight="1">
      <c r="B537" s="104"/>
    </row>
    <row r="538" spans="2:2" ht="15.75" customHeight="1">
      <c r="B538" s="104"/>
    </row>
    <row r="539" spans="2:2" ht="15.75" customHeight="1">
      <c r="B539" s="104"/>
    </row>
    <row r="540" spans="2:2" ht="15.75" customHeight="1">
      <c r="B540" s="104"/>
    </row>
    <row r="541" spans="2:2" ht="15.75" customHeight="1">
      <c r="B541" s="104"/>
    </row>
    <row r="542" spans="2:2" ht="15.75" customHeight="1">
      <c r="B542" s="104"/>
    </row>
    <row r="543" spans="2:2" ht="15.75" customHeight="1">
      <c r="B543" s="104"/>
    </row>
    <row r="544" spans="2:2" ht="15.75" customHeight="1">
      <c r="B544" s="104"/>
    </row>
    <row r="545" spans="2:2" ht="15.75" customHeight="1">
      <c r="B545" s="104"/>
    </row>
    <row r="546" spans="2:2" ht="15.75" customHeight="1">
      <c r="B546" s="104"/>
    </row>
    <row r="547" spans="2:2" ht="15.75" customHeight="1">
      <c r="B547" s="104"/>
    </row>
    <row r="548" spans="2:2" ht="15.75" customHeight="1">
      <c r="B548" s="104"/>
    </row>
    <row r="549" spans="2:2" ht="15.75" customHeight="1">
      <c r="B549" s="104"/>
    </row>
    <row r="550" spans="2:2" ht="15.75" customHeight="1">
      <c r="B550" s="104"/>
    </row>
    <row r="551" spans="2:2" ht="15.75" customHeight="1">
      <c r="B551" s="104"/>
    </row>
    <row r="552" spans="2:2" ht="15.75" customHeight="1">
      <c r="B552" s="104"/>
    </row>
    <row r="553" spans="2:2" ht="15.75" customHeight="1">
      <c r="B553" s="104"/>
    </row>
    <row r="554" spans="2:2" ht="15.75" customHeight="1">
      <c r="B554" s="104"/>
    </row>
    <row r="555" spans="2:2" ht="15.75" customHeight="1">
      <c r="B555" s="104"/>
    </row>
    <row r="556" spans="2:2" ht="15.75" customHeight="1">
      <c r="B556" s="104"/>
    </row>
    <row r="557" spans="2:2" ht="15.75" customHeight="1">
      <c r="B557" s="104"/>
    </row>
    <row r="558" spans="2:2" ht="15.75" customHeight="1">
      <c r="B558" s="104"/>
    </row>
    <row r="559" spans="2:2" ht="15.75" customHeight="1">
      <c r="B559" s="104"/>
    </row>
    <row r="560" spans="2:2" ht="15.75" customHeight="1">
      <c r="B560" s="104"/>
    </row>
    <row r="561" spans="2:2" ht="15.75" customHeight="1">
      <c r="B561" s="104"/>
    </row>
    <row r="562" spans="2:2" ht="15.75" customHeight="1">
      <c r="B562" s="104"/>
    </row>
    <row r="563" spans="2:2" ht="15.75" customHeight="1">
      <c r="B563" s="104"/>
    </row>
    <row r="564" spans="2:2" ht="15.75" customHeight="1">
      <c r="B564" s="104"/>
    </row>
    <row r="565" spans="2:2" ht="15.75" customHeight="1">
      <c r="B565" s="104"/>
    </row>
    <row r="566" spans="2:2" ht="15.75" customHeight="1">
      <c r="B566" s="104"/>
    </row>
    <row r="567" spans="2:2" ht="15.75" customHeight="1">
      <c r="B567" s="104"/>
    </row>
    <row r="568" spans="2:2" ht="15.75" customHeight="1">
      <c r="B568" s="104"/>
    </row>
    <row r="569" spans="2:2" ht="15.75" customHeight="1">
      <c r="B569" s="104"/>
    </row>
    <row r="570" spans="2:2" ht="15.75" customHeight="1">
      <c r="B570" s="104"/>
    </row>
    <row r="571" spans="2:2" ht="15.75" customHeight="1">
      <c r="B571" s="104"/>
    </row>
    <row r="572" spans="2:2" ht="15.75" customHeight="1">
      <c r="B572" s="104"/>
    </row>
    <row r="573" spans="2:2" ht="15.75" customHeight="1">
      <c r="B573" s="104"/>
    </row>
    <row r="574" spans="2:2" ht="15.75" customHeight="1">
      <c r="B574" s="104"/>
    </row>
    <row r="575" spans="2:2" ht="15.75" customHeight="1">
      <c r="B575" s="104"/>
    </row>
    <row r="576" spans="2:2" ht="15.75" customHeight="1">
      <c r="B576" s="104"/>
    </row>
    <row r="577" spans="2:2" ht="15.75" customHeight="1">
      <c r="B577" s="104"/>
    </row>
    <row r="578" spans="2:2" ht="15.75" customHeight="1">
      <c r="B578" s="104"/>
    </row>
    <row r="579" spans="2:2" ht="15.75" customHeight="1">
      <c r="B579" s="104"/>
    </row>
    <row r="580" spans="2:2" ht="15.75" customHeight="1">
      <c r="B580" s="104"/>
    </row>
    <row r="581" spans="2:2" ht="15.75" customHeight="1">
      <c r="B581" s="104"/>
    </row>
    <row r="582" spans="2:2" ht="15.75" customHeight="1">
      <c r="B582" s="104"/>
    </row>
    <row r="583" spans="2:2" ht="15.75" customHeight="1">
      <c r="B583" s="104"/>
    </row>
    <row r="584" spans="2:2" ht="15.75" customHeight="1">
      <c r="B584" s="104"/>
    </row>
    <row r="585" spans="2:2" ht="15.75" customHeight="1">
      <c r="B585" s="104"/>
    </row>
    <row r="586" spans="2:2" ht="15.75" customHeight="1">
      <c r="B586" s="104"/>
    </row>
    <row r="587" spans="2:2" ht="15.75" customHeight="1">
      <c r="B587" s="104"/>
    </row>
    <row r="588" spans="2:2" ht="15.75" customHeight="1">
      <c r="B588" s="104"/>
    </row>
    <row r="589" spans="2:2" ht="15.75" customHeight="1">
      <c r="B589" s="104"/>
    </row>
    <row r="590" spans="2:2" ht="15.75" customHeight="1">
      <c r="B590" s="104"/>
    </row>
    <row r="591" spans="2:2" ht="15.75" customHeight="1">
      <c r="B591" s="104"/>
    </row>
    <row r="592" spans="2:2" ht="15.75" customHeight="1">
      <c r="B592" s="104"/>
    </row>
    <row r="593" spans="2:2" ht="15.75" customHeight="1">
      <c r="B593" s="104"/>
    </row>
    <row r="594" spans="2:2" ht="15.75" customHeight="1">
      <c r="B594" s="104"/>
    </row>
    <row r="595" spans="2:2" ht="15.75" customHeight="1">
      <c r="B595" s="104"/>
    </row>
    <row r="596" spans="2:2" ht="15.75" customHeight="1">
      <c r="B596" s="104"/>
    </row>
    <row r="597" spans="2:2" ht="15.75" customHeight="1">
      <c r="B597" s="104"/>
    </row>
    <row r="598" spans="2:2" ht="15.75" customHeight="1">
      <c r="B598" s="104"/>
    </row>
    <row r="599" spans="2:2" ht="15.75" customHeight="1">
      <c r="B599" s="104"/>
    </row>
    <row r="600" spans="2:2" ht="15.75" customHeight="1">
      <c r="B600" s="104"/>
    </row>
    <row r="601" spans="2:2" ht="15.75" customHeight="1">
      <c r="B601" s="104"/>
    </row>
    <row r="602" spans="2:2" ht="15.75" customHeight="1">
      <c r="B602" s="104"/>
    </row>
    <row r="603" spans="2:2" ht="15.75" customHeight="1">
      <c r="B603" s="104"/>
    </row>
    <row r="604" spans="2:2" ht="15.75" customHeight="1">
      <c r="B604" s="104"/>
    </row>
    <row r="605" spans="2:2" ht="15.75" customHeight="1">
      <c r="B605" s="104"/>
    </row>
    <row r="606" spans="2:2" ht="15.75" customHeight="1">
      <c r="B606" s="104"/>
    </row>
    <row r="607" spans="2:2" ht="15.75" customHeight="1">
      <c r="B607" s="104"/>
    </row>
    <row r="608" spans="2:2" ht="15.75" customHeight="1">
      <c r="B608" s="104"/>
    </row>
    <row r="609" spans="2:2" ht="15.75" customHeight="1">
      <c r="B609" s="104"/>
    </row>
    <row r="610" spans="2:2" ht="15.75" customHeight="1">
      <c r="B610" s="104"/>
    </row>
    <row r="611" spans="2:2" ht="15.75" customHeight="1">
      <c r="B611" s="104"/>
    </row>
    <row r="612" spans="2:2" ht="15.75" customHeight="1">
      <c r="B612" s="104"/>
    </row>
    <row r="613" spans="2:2" ht="15.75" customHeight="1">
      <c r="B613" s="104"/>
    </row>
    <row r="614" spans="2:2" ht="15.75" customHeight="1">
      <c r="B614" s="104"/>
    </row>
    <row r="615" spans="2:2" ht="15.75" customHeight="1">
      <c r="B615" s="104"/>
    </row>
    <row r="616" spans="2:2" ht="15.75" customHeight="1">
      <c r="B616" s="104"/>
    </row>
    <row r="617" spans="2:2" ht="15.75" customHeight="1">
      <c r="B617" s="104"/>
    </row>
    <row r="618" spans="2:2" ht="15.75" customHeight="1">
      <c r="B618" s="104"/>
    </row>
    <row r="619" spans="2:2" ht="15.75" customHeight="1">
      <c r="B619" s="104"/>
    </row>
    <row r="620" spans="2:2" ht="15.75" customHeight="1">
      <c r="B620" s="104"/>
    </row>
    <row r="621" spans="2:2" ht="15.75" customHeight="1">
      <c r="B621" s="104"/>
    </row>
    <row r="622" spans="2:2" ht="15.75" customHeight="1">
      <c r="B622" s="104"/>
    </row>
    <row r="623" spans="2:2" ht="15.75" customHeight="1">
      <c r="B623" s="104"/>
    </row>
    <row r="624" spans="2:2" ht="15.75" customHeight="1">
      <c r="B624" s="104"/>
    </row>
    <row r="625" spans="2:2" ht="15.75" customHeight="1">
      <c r="B625" s="104"/>
    </row>
    <row r="626" spans="2:2" ht="15.75" customHeight="1">
      <c r="B626" s="104"/>
    </row>
    <row r="627" spans="2:2" ht="15.75" customHeight="1">
      <c r="B627" s="104"/>
    </row>
    <row r="628" spans="2:2" ht="15.75" customHeight="1">
      <c r="B628" s="104"/>
    </row>
    <row r="629" spans="2:2" ht="15.75" customHeight="1">
      <c r="B629" s="104"/>
    </row>
    <row r="630" spans="2:2" ht="15.75" customHeight="1">
      <c r="B630" s="104"/>
    </row>
    <row r="631" spans="2:2" ht="15.75" customHeight="1">
      <c r="B631" s="104"/>
    </row>
    <row r="632" spans="2:2" ht="15.75" customHeight="1">
      <c r="B632" s="104"/>
    </row>
    <row r="633" spans="2:2" ht="15.75" customHeight="1">
      <c r="B633" s="104"/>
    </row>
    <row r="634" spans="2:2" ht="15.75" customHeight="1">
      <c r="B634" s="104"/>
    </row>
    <row r="635" spans="2:2" ht="15.75" customHeight="1">
      <c r="B635" s="104"/>
    </row>
    <row r="636" spans="2:2" ht="15.75" customHeight="1">
      <c r="B636" s="104"/>
    </row>
    <row r="637" spans="2:2" ht="15.75" customHeight="1">
      <c r="B637" s="104"/>
    </row>
    <row r="638" spans="2:2" ht="15.75" customHeight="1">
      <c r="B638" s="104"/>
    </row>
    <row r="639" spans="2:2" ht="15.75" customHeight="1">
      <c r="B639" s="104"/>
    </row>
    <row r="640" spans="2:2" ht="15.75" customHeight="1">
      <c r="B640" s="104"/>
    </row>
    <row r="641" spans="2:2" ht="15.75" customHeight="1">
      <c r="B641" s="104"/>
    </row>
    <row r="642" spans="2:2" ht="15.75" customHeight="1">
      <c r="B642" s="104"/>
    </row>
    <row r="643" spans="2:2" ht="15.75" customHeight="1">
      <c r="B643" s="104"/>
    </row>
    <row r="644" spans="2:2" ht="15.75" customHeight="1">
      <c r="B644" s="104"/>
    </row>
    <row r="645" spans="2:2" ht="15.75" customHeight="1">
      <c r="B645" s="104"/>
    </row>
    <row r="646" spans="2:2" ht="15.75" customHeight="1">
      <c r="B646" s="104"/>
    </row>
    <row r="647" spans="2:2" ht="15.75" customHeight="1">
      <c r="B647" s="104"/>
    </row>
    <row r="648" spans="2:2" ht="15.75" customHeight="1">
      <c r="B648" s="104"/>
    </row>
    <row r="649" spans="2:2" ht="15.75" customHeight="1">
      <c r="B649" s="104"/>
    </row>
    <row r="650" spans="2:2" ht="15.75" customHeight="1">
      <c r="B650" s="104"/>
    </row>
    <row r="651" spans="2:2" ht="15.75" customHeight="1">
      <c r="B651" s="104"/>
    </row>
    <row r="652" spans="2:2" ht="15.75" customHeight="1">
      <c r="B652" s="104"/>
    </row>
    <row r="653" spans="2:2" ht="15.75" customHeight="1">
      <c r="B653" s="104"/>
    </row>
    <row r="654" spans="2:2" ht="15.75" customHeight="1">
      <c r="B654" s="104"/>
    </row>
    <row r="655" spans="2:2" ht="15.75" customHeight="1">
      <c r="B655" s="104"/>
    </row>
    <row r="656" spans="2:2" ht="15.75" customHeight="1">
      <c r="B656" s="104"/>
    </row>
    <row r="657" spans="2:2" ht="15.75" customHeight="1">
      <c r="B657" s="104"/>
    </row>
    <row r="658" spans="2:2" ht="15.75" customHeight="1">
      <c r="B658" s="104"/>
    </row>
    <row r="659" spans="2:2" ht="15.75" customHeight="1">
      <c r="B659" s="104"/>
    </row>
    <row r="660" spans="2:2" ht="15.75" customHeight="1">
      <c r="B660" s="104"/>
    </row>
    <row r="661" spans="2:2" ht="15.75" customHeight="1">
      <c r="B661" s="104"/>
    </row>
    <row r="662" spans="2:2" ht="15.75" customHeight="1">
      <c r="B662" s="104"/>
    </row>
    <row r="663" spans="2:2" ht="15.75" customHeight="1">
      <c r="B663" s="104"/>
    </row>
    <row r="664" spans="2:2" ht="15.75" customHeight="1">
      <c r="B664" s="104"/>
    </row>
    <row r="665" spans="2:2" ht="15.75" customHeight="1">
      <c r="B665" s="104"/>
    </row>
    <row r="666" spans="2:2" ht="15.75" customHeight="1">
      <c r="B666" s="104"/>
    </row>
    <row r="667" spans="2:2" ht="15.75" customHeight="1">
      <c r="B667" s="104"/>
    </row>
    <row r="668" spans="2:2" ht="15.75" customHeight="1">
      <c r="B668" s="104"/>
    </row>
    <row r="669" spans="2:2" ht="15.75" customHeight="1">
      <c r="B669" s="104"/>
    </row>
    <row r="670" spans="2:2" ht="15.75" customHeight="1">
      <c r="B670" s="104"/>
    </row>
    <row r="671" spans="2:2" ht="15.75" customHeight="1">
      <c r="B671" s="104"/>
    </row>
    <row r="672" spans="2:2" ht="15.75" customHeight="1">
      <c r="B672" s="104"/>
    </row>
    <row r="673" spans="2:2" ht="15.75" customHeight="1">
      <c r="B673" s="104"/>
    </row>
    <row r="674" spans="2:2" ht="15.75" customHeight="1">
      <c r="B674" s="104"/>
    </row>
    <row r="675" spans="2:2" ht="15.75" customHeight="1">
      <c r="B675" s="104"/>
    </row>
    <row r="676" spans="2:2" ht="15.75" customHeight="1">
      <c r="B676" s="104"/>
    </row>
    <row r="677" spans="2:2" ht="15.75" customHeight="1">
      <c r="B677" s="104"/>
    </row>
    <row r="678" spans="2:2" ht="15.75" customHeight="1">
      <c r="B678" s="104"/>
    </row>
    <row r="679" spans="2:2" ht="15.75" customHeight="1">
      <c r="B679" s="104"/>
    </row>
    <row r="680" spans="2:2" ht="15.75" customHeight="1">
      <c r="B680" s="104"/>
    </row>
    <row r="681" spans="2:2" ht="15.75" customHeight="1">
      <c r="B681" s="104"/>
    </row>
    <row r="682" spans="2:2" ht="15.75" customHeight="1">
      <c r="B682" s="104"/>
    </row>
    <row r="683" spans="2:2" ht="15.75" customHeight="1">
      <c r="B683" s="104"/>
    </row>
    <row r="684" spans="2:2" ht="15.75" customHeight="1">
      <c r="B684" s="104"/>
    </row>
    <row r="685" spans="2:2" ht="15.75" customHeight="1">
      <c r="B685" s="104"/>
    </row>
    <row r="686" spans="2:2" ht="15.75" customHeight="1">
      <c r="B686" s="104"/>
    </row>
    <row r="687" spans="2:2" ht="15.75" customHeight="1">
      <c r="B687" s="104"/>
    </row>
    <row r="688" spans="2:2" ht="15.75" customHeight="1">
      <c r="B688" s="104"/>
    </row>
    <row r="689" spans="2:2" ht="15.75" customHeight="1">
      <c r="B689" s="104"/>
    </row>
    <row r="690" spans="2:2" ht="15.75" customHeight="1">
      <c r="B690" s="104"/>
    </row>
    <row r="691" spans="2:2" ht="15.75" customHeight="1">
      <c r="B691" s="104"/>
    </row>
    <row r="692" spans="2:2" ht="15.75" customHeight="1">
      <c r="B692" s="104"/>
    </row>
    <row r="693" spans="2:2" ht="15.75" customHeight="1">
      <c r="B693" s="104"/>
    </row>
    <row r="694" spans="2:2" ht="15.75" customHeight="1">
      <c r="B694" s="104"/>
    </row>
    <row r="695" spans="2:2" ht="15.75" customHeight="1">
      <c r="B695" s="104"/>
    </row>
    <row r="696" spans="2:2" ht="15.75" customHeight="1">
      <c r="B696" s="104"/>
    </row>
    <row r="697" spans="2:2" ht="15.75" customHeight="1">
      <c r="B697" s="104"/>
    </row>
    <row r="698" spans="2:2" ht="15.75" customHeight="1">
      <c r="B698" s="104"/>
    </row>
    <row r="699" spans="2:2" ht="15.75" customHeight="1">
      <c r="B699" s="104"/>
    </row>
    <row r="700" spans="2:2" ht="15.75" customHeight="1">
      <c r="B700" s="104"/>
    </row>
    <row r="701" spans="2:2" ht="15.75" customHeight="1">
      <c r="B701" s="104"/>
    </row>
    <row r="702" spans="2:2" ht="15.75" customHeight="1">
      <c r="B702" s="104"/>
    </row>
    <row r="703" spans="2:2" ht="15.75" customHeight="1">
      <c r="B703" s="104"/>
    </row>
    <row r="704" spans="2:2" ht="15.75" customHeight="1">
      <c r="B704" s="104"/>
    </row>
    <row r="705" spans="2:2" ht="15.75" customHeight="1">
      <c r="B705" s="104"/>
    </row>
    <row r="706" spans="2:2" ht="15.75" customHeight="1">
      <c r="B706" s="104"/>
    </row>
    <row r="707" spans="2:2" ht="15.75" customHeight="1">
      <c r="B707" s="104"/>
    </row>
    <row r="708" spans="2:2" ht="15.75" customHeight="1">
      <c r="B708" s="104"/>
    </row>
    <row r="709" spans="2:2" ht="15.75" customHeight="1">
      <c r="B709" s="104"/>
    </row>
    <row r="710" spans="2:2" ht="15.75" customHeight="1">
      <c r="B710" s="104"/>
    </row>
    <row r="711" spans="2:2" ht="15.75" customHeight="1">
      <c r="B711" s="104"/>
    </row>
    <row r="712" spans="2:2" ht="15.75" customHeight="1">
      <c r="B712" s="104"/>
    </row>
    <row r="713" spans="2:2" ht="15.75" customHeight="1">
      <c r="B713" s="104"/>
    </row>
    <row r="714" spans="2:2" ht="15.75" customHeight="1">
      <c r="B714" s="104"/>
    </row>
    <row r="715" spans="2:2" ht="15.75" customHeight="1">
      <c r="B715" s="104"/>
    </row>
    <row r="716" spans="2:2" ht="15.75" customHeight="1">
      <c r="B716" s="104"/>
    </row>
    <row r="717" spans="2:2" ht="15.75" customHeight="1">
      <c r="B717" s="104"/>
    </row>
    <row r="718" spans="2:2" ht="15.75" customHeight="1">
      <c r="B718" s="104"/>
    </row>
    <row r="719" spans="2:2" ht="15.75" customHeight="1">
      <c r="B719" s="104"/>
    </row>
    <row r="720" spans="2:2" ht="15.75" customHeight="1">
      <c r="B720" s="104"/>
    </row>
    <row r="721" spans="2:2" ht="15.75" customHeight="1">
      <c r="B721" s="104"/>
    </row>
    <row r="722" spans="2:2" ht="15.75" customHeight="1">
      <c r="B722" s="104"/>
    </row>
    <row r="723" spans="2:2" ht="15.75" customHeight="1">
      <c r="B723" s="104"/>
    </row>
    <row r="724" spans="2:2" ht="15.75" customHeight="1">
      <c r="B724" s="104"/>
    </row>
    <row r="725" spans="2:2" ht="15.75" customHeight="1">
      <c r="B725" s="104"/>
    </row>
    <row r="726" spans="2:2" ht="15.75" customHeight="1">
      <c r="B726" s="104"/>
    </row>
    <row r="727" spans="2:2" ht="15.75" customHeight="1">
      <c r="B727" s="104"/>
    </row>
    <row r="728" spans="2:2" ht="15.75" customHeight="1">
      <c r="B728" s="104"/>
    </row>
    <row r="729" spans="2:2" ht="15.75" customHeight="1">
      <c r="B729" s="104"/>
    </row>
    <row r="730" spans="2:2" ht="15.75" customHeight="1">
      <c r="B730" s="104"/>
    </row>
    <row r="731" spans="2:2" ht="15.75" customHeight="1">
      <c r="B731" s="104"/>
    </row>
    <row r="732" spans="2:2" ht="15.75" customHeight="1">
      <c r="B732" s="104"/>
    </row>
    <row r="733" spans="2:2" ht="15.75" customHeight="1">
      <c r="B733" s="104"/>
    </row>
    <row r="734" spans="2:2" ht="15.75" customHeight="1">
      <c r="B734" s="104"/>
    </row>
    <row r="735" spans="2:2" ht="15.75" customHeight="1">
      <c r="B735" s="104"/>
    </row>
    <row r="736" spans="2:2" ht="15.75" customHeight="1">
      <c r="B736" s="104"/>
    </row>
    <row r="737" spans="2:2" ht="15.75" customHeight="1">
      <c r="B737" s="104"/>
    </row>
    <row r="738" spans="2:2" ht="15.75" customHeight="1">
      <c r="B738" s="104"/>
    </row>
    <row r="739" spans="2:2" ht="15.75" customHeight="1">
      <c r="B739" s="104"/>
    </row>
    <row r="740" spans="2:2" ht="15.75" customHeight="1">
      <c r="B740" s="104"/>
    </row>
    <row r="741" spans="2:2" ht="15.75" customHeight="1">
      <c r="B741" s="104"/>
    </row>
    <row r="742" spans="2:2" ht="15.75" customHeight="1">
      <c r="B742" s="104"/>
    </row>
    <row r="743" spans="2:2" ht="15.75" customHeight="1">
      <c r="B743" s="104"/>
    </row>
    <row r="744" spans="2:2" ht="15.75" customHeight="1">
      <c r="B744" s="104"/>
    </row>
    <row r="745" spans="2:2" ht="15.75" customHeight="1">
      <c r="B745" s="104"/>
    </row>
    <row r="746" spans="2:2" ht="15.75" customHeight="1">
      <c r="B746" s="104"/>
    </row>
    <row r="747" spans="2:2" ht="15.75" customHeight="1">
      <c r="B747" s="104"/>
    </row>
    <row r="748" spans="2:2" ht="15.75" customHeight="1">
      <c r="B748" s="104"/>
    </row>
    <row r="749" spans="2:2" ht="15.75" customHeight="1">
      <c r="B749" s="104"/>
    </row>
    <row r="750" spans="2:2" ht="15.75" customHeight="1">
      <c r="B750" s="104"/>
    </row>
    <row r="751" spans="2:2" ht="15.75" customHeight="1">
      <c r="B751" s="104"/>
    </row>
    <row r="752" spans="2:2" ht="15.75" customHeight="1">
      <c r="B752" s="104"/>
    </row>
    <row r="753" spans="2:2" ht="15.75" customHeight="1">
      <c r="B753" s="104"/>
    </row>
    <row r="754" spans="2:2" ht="15.75" customHeight="1">
      <c r="B754" s="104"/>
    </row>
    <row r="755" spans="2:2" ht="15.75" customHeight="1">
      <c r="B755" s="104"/>
    </row>
    <row r="756" spans="2:2" ht="15.75" customHeight="1">
      <c r="B756" s="104"/>
    </row>
    <row r="757" spans="2:2" ht="15.75" customHeight="1">
      <c r="B757" s="104"/>
    </row>
    <row r="758" spans="2:2" ht="15.75" customHeight="1">
      <c r="B758" s="104"/>
    </row>
    <row r="759" spans="2:2" ht="15.75" customHeight="1">
      <c r="B759" s="104"/>
    </row>
    <row r="760" spans="2:2" ht="15.75" customHeight="1">
      <c r="B760" s="104"/>
    </row>
    <row r="761" spans="2:2" ht="15.75" customHeight="1">
      <c r="B761" s="104"/>
    </row>
    <row r="762" spans="2:2" ht="15.75" customHeight="1">
      <c r="B762" s="104"/>
    </row>
    <row r="763" spans="2:2" ht="15.75" customHeight="1">
      <c r="B763" s="104"/>
    </row>
    <row r="764" spans="2:2" ht="15.75" customHeight="1">
      <c r="B764" s="104"/>
    </row>
    <row r="765" spans="2:2" ht="15.75" customHeight="1">
      <c r="B765" s="104"/>
    </row>
    <row r="766" spans="2:2" ht="15.75" customHeight="1">
      <c r="B766" s="104"/>
    </row>
    <row r="767" spans="2:2" ht="15.75" customHeight="1">
      <c r="B767" s="104"/>
    </row>
    <row r="768" spans="2:2" ht="15.75" customHeight="1">
      <c r="B768" s="104"/>
    </row>
    <row r="769" spans="2:2" ht="15.75" customHeight="1">
      <c r="B769" s="104"/>
    </row>
    <row r="770" spans="2:2" ht="15.75" customHeight="1">
      <c r="B770" s="104"/>
    </row>
    <row r="771" spans="2:2" ht="15.75" customHeight="1">
      <c r="B771" s="104"/>
    </row>
    <row r="772" spans="2:2" ht="15.75" customHeight="1">
      <c r="B772" s="104"/>
    </row>
    <row r="773" spans="2:2" ht="15.75" customHeight="1">
      <c r="B773" s="104"/>
    </row>
    <row r="774" spans="2:2" ht="15.75" customHeight="1">
      <c r="B774" s="104"/>
    </row>
    <row r="775" spans="2:2" ht="15.75" customHeight="1">
      <c r="B775" s="104"/>
    </row>
    <row r="776" spans="2:2" ht="15.75" customHeight="1">
      <c r="B776" s="104"/>
    </row>
    <row r="777" spans="2:2" ht="15.75" customHeight="1">
      <c r="B777" s="104"/>
    </row>
    <row r="778" spans="2:2" ht="15.75" customHeight="1">
      <c r="B778" s="104"/>
    </row>
    <row r="779" spans="2:2" ht="15.75" customHeight="1">
      <c r="B779" s="104"/>
    </row>
    <row r="780" spans="2:2" ht="15.75" customHeight="1">
      <c r="B780" s="104"/>
    </row>
    <row r="781" spans="2:2" ht="15.75" customHeight="1">
      <c r="B781" s="104"/>
    </row>
    <row r="782" spans="2:2" ht="15.75" customHeight="1">
      <c r="B782" s="104"/>
    </row>
    <row r="783" spans="2:2" ht="15.75" customHeight="1">
      <c r="B783" s="104"/>
    </row>
    <row r="784" spans="2:2" ht="15.75" customHeight="1">
      <c r="B784" s="104"/>
    </row>
    <row r="785" spans="2:2" ht="15.75" customHeight="1">
      <c r="B785" s="104"/>
    </row>
    <row r="786" spans="2:2" ht="15.75" customHeight="1">
      <c r="B786" s="104"/>
    </row>
    <row r="787" spans="2:2" ht="15.75" customHeight="1">
      <c r="B787" s="104"/>
    </row>
    <row r="788" spans="2:2" ht="15.75" customHeight="1">
      <c r="B788" s="104"/>
    </row>
    <row r="789" spans="2:2" ht="15.75" customHeight="1">
      <c r="B789" s="104"/>
    </row>
    <row r="790" spans="2:2" ht="15.75" customHeight="1">
      <c r="B790" s="104"/>
    </row>
    <row r="791" spans="2:2" ht="15.75" customHeight="1">
      <c r="B791" s="104"/>
    </row>
    <row r="792" spans="2:2" ht="15.75" customHeight="1">
      <c r="B792" s="104"/>
    </row>
    <row r="793" spans="2:2" ht="15.75" customHeight="1">
      <c r="B793" s="104"/>
    </row>
    <row r="794" spans="2:2" ht="15.75" customHeight="1">
      <c r="B794" s="104"/>
    </row>
    <row r="795" spans="2:2" ht="15.75" customHeight="1">
      <c r="B795" s="104"/>
    </row>
    <row r="796" spans="2:2" ht="15.75" customHeight="1">
      <c r="B796" s="104"/>
    </row>
    <row r="797" spans="2:2" ht="15.75" customHeight="1">
      <c r="B797" s="104"/>
    </row>
    <row r="798" spans="2:2" ht="15.75" customHeight="1">
      <c r="B798" s="104"/>
    </row>
    <row r="799" spans="2:2" ht="15.75" customHeight="1">
      <c r="B799" s="104"/>
    </row>
    <row r="800" spans="2:2" ht="15.75" customHeight="1">
      <c r="B800" s="104"/>
    </row>
    <row r="801" spans="2:2" ht="15.75" customHeight="1">
      <c r="B801" s="104"/>
    </row>
    <row r="802" spans="2:2" ht="15.75" customHeight="1">
      <c r="B802" s="104"/>
    </row>
    <row r="803" spans="2:2" ht="15.75" customHeight="1">
      <c r="B803" s="104"/>
    </row>
    <row r="804" spans="2:2" ht="15.75" customHeight="1">
      <c r="B804" s="104"/>
    </row>
    <row r="805" spans="2:2" ht="15.75" customHeight="1">
      <c r="B805" s="104"/>
    </row>
    <row r="806" spans="2:2" ht="15.75" customHeight="1">
      <c r="B806" s="104"/>
    </row>
    <row r="807" spans="2:2" ht="15.75" customHeight="1">
      <c r="B807" s="104"/>
    </row>
    <row r="808" spans="2:2" ht="15.75" customHeight="1">
      <c r="B808" s="104"/>
    </row>
    <row r="809" spans="2:2" ht="15.75" customHeight="1">
      <c r="B809" s="104"/>
    </row>
    <row r="810" spans="2:2" ht="15.75" customHeight="1">
      <c r="B810" s="104"/>
    </row>
    <row r="811" spans="2:2" ht="15.75" customHeight="1">
      <c r="B811" s="104"/>
    </row>
    <row r="812" spans="2:2" ht="15.75" customHeight="1">
      <c r="B812" s="104"/>
    </row>
    <row r="813" spans="2:2" ht="15.75" customHeight="1">
      <c r="B813" s="104"/>
    </row>
    <row r="814" spans="2:2" ht="15.75" customHeight="1">
      <c r="B814" s="104"/>
    </row>
    <row r="815" spans="2:2" ht="15.75" customHeight="1">
      <c r="B815" s="104"/>
    </row>
    <row r="816" spans="2:2" ht="15.75" customHeight="1">
      <c r="B816" s="104"/>
    </row>
    <row r="817" spans="2:2" ht="15.75" customHeight="1">
      <c r="B817" s="104"/>
    </row>
    <row r="818" spans="2:2" ht="15.75" customHeight="1">
      <c r="B818" s="104"/>
    </row>
    <row r="819" spans="2:2" ht="15.75" customHeight="1">
      <c r="B819" s="104"/>
    </row>
    <row r="820" spans="2:2" ht="15.75" customHeight="1">
      <c r="B820" s="104"/>
    </row>
    <row r="821" spans="2:2" ht="15.75" customHeight="1">
      <c r="B821" s="104"/>
    </row>
    <row r="822" spans="2:2" ht="15.75" customHeight="1">
      <c r="B822" s="104"/>
    </row>
    <row r="823" spans="2:2" ht="15.75" customHeight="1">
      <c r="B823" s="104"/>
    </row>
    <row r="824" spans="2:2" ht="15.75" customHeight="1">
      <c r="B824" s="104"/>
    </row>
    <row r="825" spans="2:2" ht="15.75" customHeight="1">
      <c r="B825" s="104"/>
    </row>
    <row r="826" spans="2:2" ht="15.75" customHeight="1">
      <c r="B826" s="104"/>
    </row>
    <row r="827" spans="2:2" ht="15.75" customHeight="1">
      <c r="B827" s="104"/>
    </row>
    <row r="828" spans="2:2" ht="15.75" customHeight="1">
      <c r="B828" s="104"/>
    </row>
    <row r="829" spans="2:2" ht="15.75" customHeight="1">
      <c r="B829" s="104"/>
    </row>
    <row r="830" spans="2:2" ht="15.75" customHeight="1">
      <c r="B830" s="104"/>
    </row>
    <row r="831" spans="2:2" ht="15.75" customHeight="1">
      <c r="B831" s="104"/>
    </row>
    <row r="832" spans="2:2" ht="15.75" customHeight="1">
      <c r="B832" s="104"/>
    </row>
    <row r="833" spans="2:2" ht="15.75" customHeight="1">
      <c r="B833" s="104"/>
    </row>
    <row r="834" spans="2:2" ht="15.75" customHeight="1">
      <c r="B834" s="104"/>
    </row>
    <row r="835" spans="2:2" ht="15.75" customHeight="1">
      <c r="B835" s="104"/>
    </row>
    <row r="836" spans="2:2" ht="15.75" customHeight="1">
      <c r="B836" s="104"/>
    </row>
    <row r="837" spans="2:2" ht="15.75" customHeight="1">
      <c r="B837" s="104"/>
    </row>
    <row r="838" spans="2:2" ht="15.75" customHeight="1">
      <c r="B838" s="104"/>
    </row>
    <row r="839" spans="2:2" ht="15.75" customHeight="1">
      <c r="B839" s="104"/>
    </row>
    <row r="840" spans="2:2" ht="15.75" customHeight="1">
      <c r="B840" s="104"/>
    </row>
    <row r="841" spans="2:2" ht="15.75" customHeight="1">
      <c r="B841" s="104"/>
    </row>
    <row r="842" spans="2:2" ht="15.75" customHeight="1">
      <c r="B842" s="104"/>
    </row>
    <row r="843" spans="2:2" ht="15.75" customHeight="1">
      <c r="B843" s="104"/>
    </row>
    <row r="844" spans="2:2" ht="15.75" customHeight="1">
      <c r="B844" s="104"/>
    </row>
    <row r="845" spans="2:2" ht="15.75" customHeight="1">
      <c r="B845" s="104"/>
    </row>
    <row r="846" spans="2:2" ht="15.75" customHeight="1">
      <c r="B846" s="104"/>
    </row>
    <row r="847" spans="2:2" ht="15.75" customHeight="1">
      <c r="B847" s="104"/>
    </row>
    <row r="848" spans="2:2" ht="15.75" customHeight="1">
      <c r="B848" s="104"/>
    </row>
    <row r="849" spans="2:2" ht="15.75" customHeight="1">
      <c r="B849" s="104"/>
    </row>
    <row r="850" spans="2:2" ht="15.75" customHeight="1">
      <c r="B850" s="104"/>
    </row>
    <row r="851" spans="2:2" ht="15.75" customHeight="1">
      <c r="B851" s="104"/>
    </row>
    <row r="852" spans="2:2" ht="15.75" customHeight="1">
      <c r="B852" s="104"/>
    </row>
    <row r="853" spans="2:2" ht="15.75" customHeight="1">
      <c r="B853" s="104"/>
    </row>
    <row r="854" spans="2:2" ht="15.75" customHeight="1">
      <c r="B854" s="104"/>
    </row>
    <row r="855" spans="2:2" ht="15.75" customHeight="1">
      <c r="B855" s="104"/>
    </row>
    <row r="856" spans="2:2" ht="15.75" customHeight="1">
      <c r="B856" s="104"/>
    </row>
    <row r="857" spans="2:2" ht="15.75" customHeight="1">
      <c r="B857" s="104"/>
    </row>
    <row r="858" spans="2:2" ht="15.75" customHeight="1">
      <c r="B858" s="104"/>
    </row>
    <row r="859" spans="2:2" ht="15.75" customHeight="1">
      <c r="B859" s="104"/>
    </row>
    <row r="860" spans="2:2" ht="15.75" customHeight="1">
      <c r="B860" s="104"/>
    </row>
    <row r="861" spans="2:2" ht="15.75" customHeight="1">
      <c r="B861" s="104"/>
    </row>
    <row r="862" spans="2:2" ht="15.75" customHeight="1">
      <c r="B862" s="104"/>
    </row>
    <row r="863" spans="2:2" ht="15.75" customHeight="1">
      <c r="B863" s="104"/>
    </row>
    <row r="864" spans="2:2" ht="15.75" customHeight="1">
      <c r="B864" s="104"/>
    </row>
    <row r="865" spans="2:2" ht="15.75" customHeight="1">
      <c r="B865" s="104"/>
    </row>
    <row r="866" spans="2:2" ht="15.75" customHeight="1">
      <c r="B866" s="104"/>
    </row>
    <row r="867" spans="2:2" ht="15.75" customHeight="1">
      <c r="B867" s="104"/>
    </row>
    <row r="868" spans="2:2" ht="15.75" customHeight="1">
      <c r="B868" s="104"/>
    </row>
    <row r="869" spans="2:2" ht="15.75" customHeight="1">
      <c r="B869" s="104"/>
    </row>
    <row r="870" spans="2:2" ht="15.75" customHeight="1">
      <c r="B870" s="104"/>
    </row>
    <row r="871" spans="2:2" ht="15.75" customHeight="1">
      <c r="B871" s="104"/>
    </row>
    <row r="872" spans="2:2" ht="15.75" customHeight="1">
      <c r="B872" s="104"/>
    </row>
    <row r="873" spans="2:2" ht="15.75" customHeight="1">
      <c r="B873" s="104"/>
    </row>
    <row r="874" spans="2:2" ht="15.75" customHeight="1">
      <c r="B874" s="104"/>
    </row>
    <row r="875" spans="2:2" ht="15.75" customHeight="1">
      <c r="B875" s="104"/>
    </row>
    <row r="876" spans="2:2" ht="15.75" customHeight="1">
      <c r="B876" s="104"/>
    </row>
    <row r="877" spans="2:2" ht="15.75" customHeight="1">
      <c r="B877" s="104"/>
    </row>
    <row r="878" spans="2:2" ht="15.75" customHeight="1">
      <c r="B878" s="104"/>
    </row>
    <row r="879" spans="2:2" ht="15.75" customHeight="1">
      <c r="B879" s="104"/>
    </row>
    <row r="880" spans="2:2" ht="15.75" customHeight="1">
      <c r="B880" s="104"/>
    </row>
    <row r="881" spans="2:2" ht="15.75" customHeight="1">
      <c r="B881" s="104"/>
    </row>
    <row r="882" spans="2:2" ht="15.75" customHeight="1">
      <c r="B882" s="104"/>
    </row>
    <row r="883" spans="2:2" ht="15.75" customHeight="1">
      <c r="B883" s="104"/>
    </row>
    <row r="884" spans="2:2" ht="15.75" customHeight="1">
      <c r="B884" s="104"/>
    </row>
    <row r="885" spans="2:2" ht="15.75" customHeight="1">
      <c r="B885" s="104"/>
    </row>
    <row r="886" spans="2:2" ht="15.75" customHeight="1">
      <c r="B886" s="104"/>
    </row>
    <row r="887" spans="2:2" ht="15.75" customHeight="1">
      <c r="B887" s="104"/>
    </row>
    <row r="888" spans="2:2" ht="15.75" customHeight="1">
      <c r="B888" s="104"/>
    </row>
    <row r="889" spans="2:2" ht="15.75" customHeight="1">
      <c r="B889" s="104"/>
    </row>
    <row r="890" spans="2:2" ht="15.75" customHeight="1">
      <c r="B890" s="104"/>
    </row>
    <row r="891" spans="2:2" ht="15.75" customHeight="1">
      <c r="B891" s="104"/>
    </row>
    <row r="892" spans="2:2" ht="15.75" customHeight="1">
      <c r="B892" s="104"/>
    </row>
    <row r="893" spans="2:2" ht="15.75" customHeight="1">
      <c r="B893" s="104"/>
    </row>
    <row r="894" spans="2:2" ht="15.75" customHeight="1">
      <c r="B894" s="104"/>
    </row>
    <row r="895" spans="2:2" ht="15.75" customHeight="1">
      <c r="B895" s="104"/>
    </row>
    <row r="896" spans="2:2" ht="15.75" customHeight="1">
      <c r="B896" s="104"/>
    </row>
    <row r="897" spans="2:2" ht="15.75" customHeight="1">
      <c r="B897" s="104"/>
    </row>
    <row r="898" spans="2:2" ht="15.75" customHeight="1">
      <c r="B898" s="104"/>
    </row>
    <row r="899" spans="2:2" ht="15.75" customHeight="1">
      <c r="B899" s="104"/>
    </row>
    <row r="900" spans="2:2" ht="15.75" customHeight="1">
      <c r="B900" s="104"/>
    </row>
    <row r="901" spans="2:2" ht="15.75" customHeight="1">
      <c r="B901" s="104"/>
    </row>
    <row r="902" spans="2:2" ht="15.75" customHeight="1">
      <c r="B902" s="104"/>
    </row>
    <row r="903" spans="2:2" ht="15.75" customHeight="1">
      <c r="B903" s="104"/>
    </row>
    <row r="904" spans="2:2" ht="15.75" customHeight="1">
      <c r="B904" s="104"/>
    </row>
    <row r="905" spans="2:2" ht="15.75" customHeight="1">
      <c r="B905" s="104"/>
    </row>
    <row r="906" spans="2:2" ht="15.75" customHeight="1">
      <c r="B906" s="104"/>
    </row>
    <row r="907" spans="2:2" ht="15.75" customHeight="1">
      <c r="B907" s="104"/>
    </row>
    <row r="908" spans="2:2" ht="15.75" customHeight="1">
      <c r="B908" s="104"/>
    </row>
    <row r="909" spans="2:2" ht="15.75" customHeight="1">
      <c r="B909" s="104"/>
    </row>
    <row r="910" spans="2:2" ht="15.75" customHeight="1">
      <c r="B910" s="104"/>
    </row>
    <row r="911" spans="2:2" ht="15.75" customHeight="1">
      <c r="B911" s="104"/>
    </row>
    <row r="912" spans="2:2" ht="15.75" customHeight="1">
      <c r="B912" s="104"/>
    </row>
    <row r="913" spans="2:2" ht="15.75" customHeight="1">
      <c r="B913" s="104"/>
    </row>
    <row r="914" spans="2:2" ht="15.75" customHeight="1">
      <c r="B914" s="104"/>
    </row>
    <row r="915" spans="2:2" ht="15.75" customHeight="1">
      <c r="B915" s="104"/>
    </row>
    <row r="916" spans="2:2" ht="15.75" customHeight="1">
      <c r="B916" s="104"/>
    </row>
    <row r="917" spans="2:2" ht="15.75" customHeight="1">
      <c r="B917" s="104"/>
    </row>
    <row r="918" spans="2:2" ht="15.75" customHeight="1">
      <c r="B918" s="104"/>
    </row>
    <row r="919" spans="2:2" ht="15.75" customHeight="1">
      <c r="B919" s="104"/>
    </row>
    <row r="920" spans="2:2" ht="15.75" customHeight="1">
      <c r="B920" s="104"/>
    </row>
    <row r="921" spans="2:2" ht="15.75" customHeight="1">
      <c r="B921" s="104"/>
    </row>
    <row r="922" spans="2:2" ht="15.75" customHeight="1">
      <c r="B922" s="104"/>
    </row>
    <row r="923" spans="2:2" ht="15.75" customHeight="1">
      <c r="B923" s="104"/>
    </row>
    <row r="924" spans="2:2" ht="15.75" customHeight="1">
      <c r="B924" s="104"/>
    </row>
    <row r="925" spans="2:2" ht="15.75" customHeight="1">
      <c r="B925" s="104"/>
    </row>
    <row r="926" spans="2:2" ht="15.75" customHeight="1">
      <c r="B926" s="104"/>
    </row>
    <row r="927" spans="2:2" ht="15.75" customHeight="1">
      <c r="B927" s="104"/>
    </row>
    <row r="928" spans="2:2" ht="15.75" customHeight="1">
      <c r="B928" s="104"/>
    </row>
    <row r="929" spans="2:2" ht="15.75" customHeight="1">
      <c r="B929" s="104"/>
    </row>
    <row r="930" spans="2:2" ht="15.75" customHeight="1">
      <c r="B930" s="104"/>
    </row>
    <row r="931" spans="2:2" ht="15.75" customHeight="1">
      <c r="B931" s="104"/>
    </row>
    <row r="932" spans="2:2" ht="15.75" customHeight="1">
      <c r="B932" s="104"/>
    </row>
    <row r="933" spans="2:2" ht="15.75" customHeight="1">
      <c r="B933" s="104"/>
    </row>
    <row r="934" spans="2:2" ht="15.75" customHeight="1">
      <c r="B934" s="104"/>
    </row>
    <row r="935" spans="2:2" ht="15.75" customHeight="1">
      <c r="B935" s="104"/>
    </row>
    <row r="936" spans="2:2" ht="15.75" customHeight="1">
      <c r="B936" s="104"/>
    </row>
    <row r="937" spans="2:2" ht="15.75" customHeight="1">
      <c r="B937" s="104"/>
    </row>
    <row r="938" spans="2:2" ht="15.75" customHeight="1">
      <c r="B938" s="104"/>
    </row>
    <row r="939" spans="2:2" ht="15.75" customHeight="1">
      <c r="B939" s="104"/>
    </row>
    <row r="940" spans="2:2" ht="15.75" customHeight="1">
      <c r="B940" s="104"/>
    </row>
    <row r="941" spans="2:2" ht="15.75" customHeight="1">
      <c r="B941" s="104"/>
    </row>
    <row r="942" spans="2:2" ht="15.75" customHeight="1">
      <c r="B942" s="104"/>
    </row>
    <row r="943" spans="2:2" ht="15.75" customHeight="1">
      <c r="B943" s="104"/>
    </row>
    <row r="944" spans="2:2" ht="15.75" customHeight="1">
      <c r="B944" s="104"/>
    </row>
    <row r="945" spans="2:2" ht="15.75" customHeight="1">
      <c r="B945" s="104"/>
    </row>
    <row r="946" spans="2:2" ht="15.75" customHeight="1">
      <c r="B946" s="104"/>
    </row>
    <row r="947" spans="2:2" ht="15.75" customHeight="1">
      <c r="B947" s="104"/>
    </row>
    <row r="948" spans="2:2" ht="15.75" customHeight="1">
      <c r="B948" s="104"/>
    </row>
    <row r="949" spans="2:2" ht="15.75" customHeight="1">
      <c r="B949" s="104"/>
    </row>
    <row r="950" spans="2:2" ht="15.75" customHeight="1">
      <c r="B950" s="104"/>
    </row>
    <row r="951" spans="2:2" ht="15.75" customHeight="1">
      <c r="B951" s="104"/>
    </row>
    <row r="952" spans="2:2" ht="15.75" customHeight="1">
      <c r="B952" s="104"/>
    </row>
    <row r="953" spans="2:2" ht="15.75" customHeight="1">
      <c r="B953" s="104"/>
    </row>
    <row r="954" spans="2:2" ht="15.75" customHeight="1">
      <c r="B954" s="104"/>
    </row>
    <row r="955" spans="2:2" ht="15.75" customHeight="1">
      <c r="B955" s="104"/>
    </row>
    <row r="956" spans="2:2" ht="15.75" customHeight="1">
      <c r="B956" s="104"/>
    </row>
    <row r="957" spans="2:2" ht="15.75" customHeight="1">
      <c r="B957" s="104"/>
    </row>
    <row r="958" spans="2:2" ht="15.75" customHeight="1">
      <c r="B958" s="104"/>
    </row>
    <row r="959" spans="2:2" ht="15.75" customHeight="1">
      <c r="B959" s="104"/>
    </row>
    <row r="960" spans="2:2" ht="15.75" customHeight="1">
      <c r="B960" s="104"/>
    </row>
    <row r="961" spans="2:2" ht="15.75" customHeight="1">
      <c r="B961" s="104"/>
    </row>
    <row r="962" spans="2:2" ht="15.75" customHeight="1">
      <c r="B962" s="104"/>
    </row>
    <row r="963" spans="2:2" ht="15.75" customHeight="1">
      <c r="B963" s="104"/>
    </row>
    <row r="964" spans="2:2" ht="15.75" customHeight="1">
      <c r="B964" s="104"/>
    </row>
    <row r="965" spans="2:2" ht="15.75" customHeight="1">
      <c r="B965" s="104"/>
    </row>
    <row r="966" spans="2:2" ht="15.75" customHeight="1">
      <c r="B966" s="104"/>
    </row>
    <row r="967" spans="2:2" ht="15.75" customHeight="1">
      <c r="B967" s="104"/>
    </row>
    <row r="968" spans="2:2" ht="15.75" customHeight="1">
      <c r="B968" s="104"/>
    </row>
    <row r="969" spans="2:2" ht="15.75" customHeight="1">
      <c r="B969" s="104"/>
    </row>
    <row r="970" spans="2:2" ht="15.75" customHeight="1">
      <c r="B970" s="104"/>
    </row>
    <row r="971" spans="2:2" ht="15.75" customHeight="1">
      <c r="B971" s="104"/>
    </row>
    <row r="972" spans="2:2" ht="15.75" customHeight="1">
      <c r="B972" s="104"/>
    </row>
    <row r="973" spans="2:2" ht="15.75" customHeight="1">
      <c r="B973" s="104"/>
    </row>
    <row r="974" spans="2:2" ht="15.75" customHeight="1">
      <c r="B974" s="104"/>
    </row>
    <row r="975" spans="2:2" ht="15.75" customHeight="1">
      <c r="B975" s="104"/>
    </row>
    <row r="976" spans="2:2" ht="15.75" customHeight="1">
      <c r="B976" s="104"/>
    </row>
    <row r="977" spans="2:2" ht="15.75" customHeight="1">
      <c r="B977" s="104"/>
    </row>
    <row r="978" spans="2:2" ht="15.75" customHeight="1">
      <c r="B978" s="104"/>
    </row>
    <row r="979" spans="2:2" ht="15.75" customHeight="1">
      <c r="B979" s="104"/>
    </row>
    <row r="980" spans="2:2" ht="15.75" customHeight="1">
      <c r="B980" s="104"/>
    </row>
    <row r="981" spans="2:2" ht="15.75" customHeight="1">
      <c r="B981" s="104"/>
    </row>
    <row r="982" spans="2:2" ht="15.75" customHeight="1">
      <c r="B982" s="104"/>
    </row>
    <row r="983" spans="2:2" ht="15.75" customHeight="1">
      <c r="B983" s="104"/>
    </row>
    <row r="984" spans="2:2" ht="15.75" customHeight="1">
      <c r="B984" s="104"/>
    </row>
    <row r="985" spans="2:2" ht="15.75" customHeight="1">
      <c r="B985" s="104"/>
    </row>
    <row r="986" spans="2:2" ht="15.75" customHeight="1">
      <c r="B986" s="104"/>
    </row>
    <row r="987" spans="2:2" ht="15.75" customHeight="1">
      <c r="B987" s="104"/>
    </row>
    <row r="988" spans="2:2" ht="15.75" customHeight="1">
      <c r="B988" s="104"/>
    </row>
    <row r="989" spans="2:2" ht="15.75" customHeight="1">
      <c r="B989" s="104"/>
    </row>
    <row r="990" spans="2:2" ht="15.75" customHeight="1">
      <c r="B990" s="104"/>
    </row>
    <row r="991" spans="2:2" ht="15.75" customHeight="1">
      <c r="B991" s="104"/>
    </row>
    <row r="992" spans="2:2" ht="15.75" customHeight="1">
      <c r="B992" s="104"/>
    </row>
    <row r="993" spans="2:2" ht="15.75" customHeight="1">
      <c r="B993" s="104"/>
    </row>
    <row r="994" spans="2:2" ht="15.75" customHeight="1">
      <c r="B994" s="104"/>
    </row>
    <row r="995" spans="2:2" ht="15.75" customHeight="1">
      <c r="B995" s="104"/>
    </row>
    <row r="996" spans="2:2" ht="15.75" customHeight="1">
      <c r="B996" s="104"/>
    </row>
    <row r="997" spans="2:2" ht="15.75" customHeight="1">
      <c r="B997" s="104"/>
    </row>
    <row r="998" spans="2:2" ht="15.75" customHeight="1">
      <c r="B998" s="104"/>
    </row>
    <row r="999" spans="2:2" ht="15.75" customHeight="1">
      <c r="B999" s="104"/>
    </row>
    <row r="1000" spans="2:2" ht="15.75" customHeight="1">
      <c r="B1000" s="104"/>
    </row>
  </sheetData>
  <customSheetViews>
    <customSheetView guid="{E1D333C5-548C-48D4-937D-3C61B930B050}" filter="1" showAutoFilter="1">
      <pageMargins left="0.7" right="0.7" top="0.75" bottom="0.75" header="0.3" footer="0.3"/>
      <autoFilter ref="A1:B294" xr:uid="{6401FD11-0C3D-D947-8786-D168821E9A1C}">
        <filterColumn colId="1">
          <filters>
            <filter val="Unprocessed"/>
          </filters>
        </filterColumn>
      </autoFilter>
      <extLst>
        <ext uri="GoogleSheetsCustomDataVersion1">
          <go:sheetsCustomData xmlns:go="http://customooxmlschemas.google.com/" filterViewId="850603057"/>
        </ext>
      </extLst>
    </customSheetView>
    <customSheetView guid="{74F791EC-E4E6-470D-8412-D1BF12F369C7}" filter="1" showAutoFilter="1">
      <pageMargins left="0.7" right="0.7" top="0.75" bottom="0.75" header="0.3" footer="0.3"/>
      <autoFilter ref="A1:B294" xr:uid="{F24D4FBE-DEE9-7247-8C05-2CFDD7AB2EC8}">
        <filterColumn colId="1">
          <filters>
            <filter val="Completed"/>
          </filters>
        </filterColumn>
      </autoFilter>
      <extLst>
        <ext uri="GoogleSheetsCustomDataVersion1">
          <go:sheetsCustomData xmlns:go="http://customooxmlschemas.google.com/" filterViewId="1867234830"/>
        </ext>
      </extLst>
    </customSheetView>
  </customSheetViews>
  <dataValidations count="1">
    <dataValidation type="list" allowBlank="1" showErrorMessage="1" sqref="B2:B1000" xr:uid="{00000000-0002-0000-0F00-000000000000}">
      <formula1>"Completed,In Progress,Unprocessed"</formula1>
    </dataValidation>
  </dataValidation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L1384"/>
  <sheetViews>
    <sheetView topLeftCell="E1" workbookViewId="0"/>
  </sheetViews>
  <sheetFormatPr baseColWidth="10" defaultColWidth="14.5" defaultRowHeight="15" customHeight="1"/>
  <cols>
    <col min="1" max="1" width="21.6640625" hidden="1" customWidth="1"/>
    <col min="2" max="2" width="38.33203125" hidden="1" customWidth="1"/>
    <col min="3" max="3" width="14.5" hidden="1" customWidth="1"/>
    <col min="4" max="4" width="26.5" hidden="1" customWidth="1"/>
    <col min="5" max="5" width="17.1640625" customWidth="1"/>
    <col min="6" max="6" width="43.1640625" customWidth="1"/>
    <col min="7" max="7" width="13.6640625" customWidth="1"/>
    <col min="8" max="8" width="11.1640625" customWidth="1"/>
    <col min="9" max="9" width="16.33203125" customWidth="1"/>
    <col min="10" max="10" width="16.83203125" customWidth="1"/>
    <col min="11" max="11" width="21.83203125" customWidth="1"/>
    <col min="12" max="12" width="11.1640625" customWidth="1"/>
  </cols>
  <sheetData>
    <row r="1" spans="1:12" ht="15.75" customHeight="1">
      <c r="E1" s="190" t="e">
        <f ca="1">IMAGE("https://www.cloudfactory.com.np/wp-content/themes/cloudfactory-theme/img/logo.png")</f>
        <v>#NAME?</v>
      </c>
      <c r="F1" s="192" t="s">
        <v>1253</v>
      </c>
      <c r="G1" s="193"/>
      <c r="H1" s="194"/>
      <c r="I1" s="162"/>
      <c r="J1" s="162"/>
      <c r="K1" s="162"/>
      <c r="L1" s="162"/>
    </row>
    <row r="2" spans="1:12" ht="15.75" customHeight="1">
      <c r="C2" s="163"/>
      <c r="E2" s="191"/>
      <c r="F2" s="195"/>
      <c r="G2" s="196"/>
      <c r="H2" s="197"/>
      <c r="I2" s="162"/>
      <c r="J2" s="162"/>
      <c r="K2" s="162"/>
      <c r="L2" s="162"/>
    </row>
    <row r="3" spans="1:12" ht="15.75" customHeight="1">
      <c r="E3" s="164" t="s">
        <v>1254</v>
      </c>
      <c r="F3" s="165">
        <v>44229</v>
      </c>
      <c r="G3" s="164" t="s">
        <v>1255</v>
      </c>
      <c r="H3" s="166">
        <v>44229</v>
      </c>
      <c r="I3" s="167"/>
      <c r="J3" s="167"/>
      <c r="K3" s="167"/>
      <c r="L3" s="167"/>
    </row>
    <row r="4" spans="1:12" ht="15.75" customHeight="1">
      <c r="A4" s="168"/>
      <c r="B4" s="168"/>
      <c r="C4" s="168"/>
      <c r="D4" s="168"/>
      <c r="E4" s="169"/>
      <c r="F4" s="169"/>
      <c r="G4" s="169"/>
      <c r="H4" s="169"/>
      <c r="I4" s="169"/>
      <c r="J4" s="169"/>
      <c r="K4" s="169"/>
      <c r="L4" s="169"/>
    </row>
    <row r="5" spans="1:12" ht="15.75" customHeight="1">
      <c r="A5" s="168"/>
      <c r="B5" s="168"/>
      <c r="C5" s="168"/>
      <c r="D5" s="168"/>
      <c r="E5" s="169"/>
      <c r="F5" s="169"/>
      <c r="G5" s="169"/>
      <c r="H5" s="169"/>
      <c r="I5" s="169"/>
      <c r="J5" s="169"/>
      <c r="K5" s="169"/>
      <c r="L5" s="169"/>
    </row>
    <row r="6" spans="1:12" ht="15.75" customHeight="1">
      <c r="A6" s="170" t="s">
        <v>433</v>
      </c>
      <c r="B6" s="170" t="s">
        <v>434</v>
      </c>
      <c r="C6" s="170"/>
      <c r="D6" s="170"/>
      <c r="E6" s="164" t="s">
        <v>433</v>
      </c>
      <c r="F6" s="164" t="s">
        <v>434</v>
      </c>
      <c r="G6" s="171" t="s">
        <v>1256</v>
      </c>
      <c r="H6" s="171"/>
      <c r="I6" s="171"/>
      <c r="J6" s="171" t="s">
        <v>433</v>
      </c>
      <c r="K6" s="171" t="s">
        <v>1257</v>
      </c>
      <c r="L6" s="171"/>
    </row>
    <row r="7" spans="1:12" ht="15.75" customHeight="1">
      <c r="A7" s="172">
        <f ca="1">IFERROR(__xludf.DUMMYFUNCTION("QUERY({'Annotator 1'!D2:E1384;'Annotator 2'!D2:E1384;'Annotator 3'!D2:E1384},""select Col1,Col2 where Col2 is Not Null and Col1 &gt;= date '""&amp;TEXT(F3,""yyyy-mm-dd"")&amp;""' and Col1 &lt;= date '""&amp;TEXT(H3,""yyyy-mm-dd"")&amp;""' Order By Col1""
,0)"),44229)</f>
        <v>44229</v>
      </c>
      <c r="B7" s="41" t="str">
        <f ca="1">IFERROR(__xludf.DUMMYFUNCTION("""COMPUTED_VALUE"""),"Regina Wanjala Nyambu")</f>
        <v>Regina Wanjala Nyambu</v>
      </c>
      <c r="C7" s="41"/>
      <c r="D7" s="41"/>
      <c r="E7" s="39">
        <f ca="1">IFERROR(__xludf.DUMMYFUNCTION("UNIQUE(FILTER($A$7:$B1384,A7:A1384&lt;&gt;""""))"),44229)</f>
        <v>44229</v>
      </c>
      <c r="F7" s="14" t="str">
        <f ca="1">IFERROR(__xludf.DUMMYFUNCTION("""COMPUTED_VALUE"""),"Regina Wanjala Nyambu")</f>
        <v>Regina Wanjala Nyambu</v>
      </c>
      <c r="G7" s="14">
        <f t="array" aca="1" ref="G7:G1384" ca="1">COUNTIFS(A7:A1384,E7:E1384,B7:B1384,F7:F1384)</f>
        <v>4</v>
      </c>
      <c r="H7" s="14"/>
      <c r="I7" s="14"/>
      <c r="J7" s="39">
        <f ca="1">IFERROR(__xludf.DUMMYFUNCTION("UNIQUE(FILTER($A$7:$A1384,A7:A1384&lt;&gt;""""))"),44229)</f>
        <v>44229</v>
      </c>
      <c r="K7" s="14">
        <f t="array" aca="1" ref="K7:K1384" ca="1">COUNTIF(A7:A1384,J7:J1384)</f>
        <v>74</v>
      </c>
      <c r="L7" s="14"/>
    </row>
    <row r="8" spans="1:12" ht="15.75" customHeight="1">
      <c r="A8" s="172">
        <f ca="1">IFERROR(__xludf.DUMMYFUNCTION("""COMPUTED_VALUE"""),44229)</f>
        <v>44229</v>
      </c>
      <c r="B8" s="41" t="str">
        <f ca="1">IFERROR(__xludf.DUMMYFUNCTION("""COMPUTED_VALUE"""),"Regina Wanjala Nyambu")</f>
        <v>Regina Wanjala Nyambu</v>
      </c>
      <c r="C8" s="41"/>
      <c r="D8" s="41"/>
      <c r="E8" s="39">
        <f ca="1">IFERROR(__xludf.DUMMYFUNCTION("""COMPUTED_VALUE"""),44229)</f>
        <v>44229</v>
      </c>
      <c r="F8" s="14" t="str">
        <f ca="1">IFERROR(__xludf.DUMMYFUNCTION("""COMPUTED_VALUE"""),"Benice Wairimu Ruga")</f>
        <v>Benice Wairimu Ruga</v>
      </c>
      <c r="G8" s="14">
        <f ca="1"/>
        <v>4</v>
      </c>
      <c r="H8" s="14"/>
      <c r="I8" s="14"/>
      <c r="J8" s="14"/>
      <c r="K8" s="14">
        <f ca="1"/>
        <v>0</v>
      </c>
      <c r="L8" s="14"/>
    </row>
    <row r="9" spans="1:12" ht="15.75" customHeight="1">
      <c r="A9" s="172">
        <f ca="1">IFERROR(__xludf.DUMMYFUNCTION("""COMPUTED_VALUE"""),44229)</f>
        <v>44229</v>
      </c>
      <c r="B9" s="41" t="str">
        <f ca="1">IFERROR(__xludf.DUMMYFUNCTION("""COMPUTED_VALUE"""),"Benice Wairimu Ruga")</f>
        <v>Benice Wairimu Ruga</v>
      </c>
      <c r="C9" s="41"/>
      <c r="D9" s="41"/>
      <c r="E9" s="39">
        <f ca="1">IFERROR(__xludf.DUMMYFUNCTION("""COMPUTED_VALUE"""),44229)</f>
        <v>44229</v>
      </c>
      <c r="F9" s="14" t="str">
        <f ca="1">IFERROR(__xludf.DUMMYFUNCTION("""COMPUTED_VALUE"""),"John Oduor Otieno")</f>
        <v>John Oduor Otieno</v>
      </c>
      <c r="G9" s="14">
        <f ca="1"/>
        <v>6</v>
      </c>
      <c r="H9" s="14"/>
      <c r="I9" s="14"/>
      <c r="J9" s="14"/>
      <c r="K9" s="14">
        <f ca="1"/>
        <v>0</v>
      </c>
      <c r="L9" s="14"/>
    </row>
    <row r="10" spans="1:12" ht="15.75" customHeight="1">
      <c r="A10" s="172">
        <f ca="1">IFERROR(__xludf.DUMMYFUNCTION("""COMPUTED_VALUE"""),44229)</f>
        <v>44229</v>
      </c>
      <c r="B10" s="41" t="str">
        <f ca="1">IFERROR(__xludf.DUMMYFUNCTION("""COMPUTED_VALUE"""),"John Oduor Otieno")</f>
        <v>John Oduor Otieno</v>
      </c>
      <c r="C10" s="41"/>
      <c r="D10" s="41"/>
      <c r="E10" s="39">
        <f ca="1">IFERROR(__xludf.DUMMYFUNCTION("""COMPUTED_VALUE"""),44229)</f>
        <v>44229</v>
      </c>
      <c r="F10" s="14" t="str">
        <f ca="1">IFERROR(__xludf.DUMMYFUNCTION("""COMPUTED_VALUE"""),"Fiona Atieno")</f>
        <v>Fiona Atieno</v>
      </c>
      <c r="G10" s="14">
        <f ca="1"/>
        <v>2</v>
      </c>
      <c r="H10" s="14"/>
      <c r="I10" s="14"/>
      <c r="J10" s="14"/>
      <c r="K10" s="14">
        <f ca="1"/>
        <v>0</v>
      </c>
      <c r="L10" s="14"/>
    </row>
    <row r="11" spans="1:12" ht="15.75" customHeight="1">
      <c r="A11" s="172">
        <f ca="1">IFERROR(__xludf.DUMMYFUNCTION("""COMPUTED_VALUE"""),44229)</f>
        <v>44229</v>
      </c>
      <c r="B11" s="41" t="str">
        <f ca="1">IFERROR(__xludf.DUMMYFUNCTION("""COMPUTED_VALUE"""),"Fiona Atieno")</f>
        <v>Fiona Atieno</v>
      </c>
      <c r="C11" s="41"/>
      <c r="D11" s="41"/>
      <c r="E11" s="39">
        <f ca="1">IFERROR(__xludf.DUMMYFUNCTION("""COMPUTED_VALUE"""),44229)</f>
        <v>44229</v>
      </c>
      <c r="F11" s="14" t="str">
        <f ca="1">IFERROR(__xludf.DUMMYFUNCTION("""COMPUTED_VALUE"""),"Rasoa Simiyu")</f>
        <v>Rasoa Simiyu</v>
      </c>
      <c r="G11" s="14">
        <f ca="1"/>
        <v>4</v>
      </c>
      <c r="H11" s="14"/>
      <c r="I11" s="14"/>
      <c r="J11" s="14"/>
      <c r="K11" s="14">
        <f ca="1"/>
        <v>0</v>
      </c>
      <c r="L11" s="14"/>
    </row>
    <row r="12" spans="1:12" ht="15.75" customHeight="1">
      <c r="A12" s="172">
        <f ca="1">IFERROR(__xludf.DUMMYFUNCTION("""COMPUTED_VALUE"""),44229)</f>
        <v>44229</v>
      </c>
      <c r="B12" s="41" t="str">
        <f ca="1">IFERROR(__xludf.DUMMYFUNCTION("""COMPUTED_VALUE"""),"Fiona Atieno")</f>
        <v>Fiona Atieno</v>
      </c>
      <c r="C12" s="41"/>
      <c r="D12" s="41"/>
      <c r="E12" s="39">
        <f ca="1">IFERROR(__xludf.DUMMYFUNCTION("""COMPUTED_VALUE"""),44229)</f>
        <v>44229</v>
      </c>
      <c r="F12" s="14" t="str">
        <f ca="1">IFERROR(__xludf.DUMMYFUNCTION("""COMPUTED_VALUE"""),"Emily Nyawira Waithera")</f>
        <v>Emily Nyawira Waithera</v>
      </c>
      <c r="G12" s="14">
        <f ca="1"/>
        <v>1</v>
      </c>
      <c r="H12" s="14"/>
      <c r="I12" s="14"/>
      <c r="J12" s="14"/>
      <c r="K12" s="14">
        <f ca="1"/>
        <v>0</v>
      </c>
      <c r="L12" s="14"/>
    </row>
    <row r="13" spans="1:12" ht="15.75" customHeight="1">
      <c r="A13" s="172">
        <f ca="1">IFERROR(__xludf.DUMMYFUNCTION("""COMPUTED_VALUE"""),44229)</f>
        <v>44229</v>
      </c>
      <c r="B13" s="41" t="str">
        <f ca="1">IFERROR(__xludf.DUMMYFUNCTION("""COMPUTED_VALUE"""),"Rasoa Simiyu")</f>
        <v>Rasoa Simiyu</v>
      </c>
      <c r="C13" s="41"/>
      <c r="D13" s="41"/>
      <c r="E13" s="39">
        <f ca="1">IFERROR(__xludf.DUMMYFUNCTION("""COMPUTED_VALUE"""),44229)</f>
        <v>44229</v>
      </c>
      <c r="F13" s="14" t="str">
        <f ca="1">IFERROR(__xludf.DUMMYFUNCTION("""COMPUTED_VALUE"""),"Marvin Mwangi")</f>
        <v>Marvin Mwangi</v>
      </c>
      <c r="G13" s="14">
        <f ca="1"/>
        <v>9</v>
      </c>
      <c r="H13" s="14"/>
      <c r="I13" s="14"/>
      <c r="J13" s="14"/>
      <c r="K13" s="14">
        <f ca="1"/>
        <v>0</v>
      </c>
      <c r="L13" s="14"/>
    </row>
    <row r="14" spans="1:12" ht="15.75" customHeight="1">
      <c r="A14" s="172">
        <f ca="1">IFERROR(__xludf.DUMMYFUNCTION("""COMPUTED_VALUE"""),44229)</f>
        <v>44229</v>
      </c>
      <c r="B14" s="41" t="str">
        <f ca="1">IFERROR(__xludf.DUMMYFUNCTION("""COMPUTED_VALUE"""),"John Oduor Otieno")</f>
        <v>John Oduor Otieno</v>
      </c>
      <c r="C14" s="41"/>
      <c r="D14" s="41"/>
      <c r="E14" s="39">
        <f ca="1">IFERROR(__xludf.DUMMYFUNCTION("""COMPUTED_VALUE"""),44229)</f>
        <v>44229</v>
      </c>
      <c r="F14" s="14" t="str">
        <f ca="1">IFERROR(__xludf.DUMMYFUNCTION("""COMPUTED_VALUE"""),"Maina Lawrence Irungu")</f>
        <v>Maina Lawrence Irungu</v>
      </c>
      <c r="G14" s="14">
        <f ca="1"/>
        <v>4</v>
      </c>
      <c r="H14" s="14"/>
      <c r="I14" s="14"/>
      <c r="J14" s="14"/>
      <c r="K14" s="14">
        <f ca="1"/>
        <v>0</v>
      </c>
      <c r="L14" s="14"/>
    </row>
    <row r="15" spans="1:12" ht="15.75" customHeight="1">
      <c r="A15" s="172">
        <f ca="1">IFERROR(__xludf.DUMMYFUNCTION("""COMPUTED_VALUE"""),44229)</f>
        <v>44229</v>
      </c>
      <c r="B15" s="41" t="str">
        <f ca="1">IFERROR(__xludf.DUMMYFUNCTION("""COMPUTED_VALUE"""),"Rasoa Simiyu")</f>
        <v>Rasoa Simiyu</v>
      </c>
      <c r="C15" s="41"/>
      <c r="D15" s="41"/>
      <c r="E15" s="39">
        <f ca="1">IFERROR(__xludf.DUMMYFUNCTION("""COMPUTED_VALUE"""),44229)</f>
        <v>44229</v>
      </c>
      <c r="F15" s="14" t="str">
        <f ca="1">IFERROR(__xludf.DUMMYFUNCTION("""COMPUTED_VALUE"""),"Ephantus Maina")</f>
        <v>Ephantus Maina</v>
      </c>
      <c r="G15" s="14">
        <f ca="1"/>
        <v>13</v>
      </c>
      <c r="H15" s="14"/>
      <c r="I15" s="14"/>
      <c r="J15" s="14"/>
      <c r="K15" s="14">
        <f ca="1"/>
        <v>0</v>
      </c>
      <c r="L15" s="14"/>
    </row>
    <row r="16" spans="1:12" ht="15.75" customHeight="1">
      <c r="A16" s="172">
        <f ca="1">IFERROR(__xludf.DUMMYFUNCTION("""COMPUTED_VALUE"""),44229)</f>
        <v>44229</v>
      </c>
      <c r="B16" s="41" t="str">
        <f ca="1">IFERROR(__xludf.DUMMYFUNCTION("""COMPUTED_VALUE"""),"Emily Nyawira Waithera")</f>
        <v>Emily Nyawira Waithera</v>
      </c>
      <c r="C16" s="41"/>
      <c r="D16" s="41"/>
      <c r="E16" s="39">
        <f ca="1">IFERROR(__xludf.DUMMYFUNCTION("""COMPUTED_VALUE"""),44229)</f>
        <v>44229</v>
      </c>
      <c r="F16" s="14" t="str">
        <f ca="1">IFERROR(__xludf.DUMMYFUNCTION("""COMPUTED_VALUE"""),"Erick Karanja")</f>
        <v>Erick Karanja</v>
      </c>
      <c r="G16" s="14">
        <f ca="1"/>
        <v>2</v>
      </c>
      <c r="H16" s="14"/>
      <c r="I16" s="14"/>
      <c r="J16" s="14"/>
      <c r="K16" s="14">
        <f ca="1"/>
        <v>0</v>
      </c>
      <c r="L16" s="14"/>
    </row>
    <row r="17" spans="1:12" ht="15.75" customHeight="1">
      <c r="A17" s="172">
        <f ca="1">IFERROR(__xludf.DUMMYFUNCTION("""COMPUTED_VALUE"""),44229)</f>
        <v>44229</v>
      </c>
      <c r="B17" s="41" t="str">
        <f ca="1">IFERROR(__xludf.DUMMYFUNCTION("""COMPUTED_VALUE"""),"Marvin Mwangi")</f>
        <v>Marvin Mwangi</v>
      </c>
      <c r="C17" s="41"/>
      <c r="D17" s="41"/>
      <c r="E17" s="39">
        <f ca="1">IFERROR(__xludf.DUMMYFUNCTION("""COMPUTED_VALUE"""),44229)</f>
        <v>44229</v>
      </c>
      <c r="F17" s="14" t="str">
        <f ca="1">IFERROR(__xludf.DUMMYFUNCTION("""COMPUTED_VALUE"""),"DAMARIS KWAMBOKA OKENYURI")</f>
        <v>DAMARIS KWAMBOKA OKENYURI</v>
      </c>
      <c r="G17" s="14">
        <f ca="1"/>
        <v>15</v>
      </c>
      <c r="H17" s="14"/>
      <c r="I17" s="14"/>
      <c r="J17" s="14"/>
      <c r="K17" s="14">
        <f ca="1"/>
        <v>0</v>
      </c>
      <c r="L17" s="14"/>
    </row>
    <row r="18" spans="1:12" ht="15.75" customHeight="1">
      <c r="A18" s="172">
        <f ca="1">IFERROR(__xludf.DUMMYFUNCTION("""COMPUTED_VALUE"""),44229)</f>
        <v>44229</v>
      </c>
      <c r="B18" s="41" t="str">
        <f ca="1">IFERROR(__xludf.DUMMYFUNCTION("""COMPUTED_VALUE"""),"Regina Wanjala Nyambu")</f>
        <v>Regina Wanjala Nyambu</v>
      </c>
      <c r="C18" s="41"/>
      <c r="D18" s="41"/>
      <c r="E18" s="39">
        <f ca="1">IFERROR(__xludf.DUMMYFUNCTION("""COMPUTED_VALUE"""),44229)</f>
        <v>44229</v>
      </c>
      <c r="F18" s="14" t="str">
        <f ca="1">IFERROR(__xludf.DUMMYFUNCTION("""COMPUTED_VALUE"""),"Vincent Kipngetich")</f>
        <v>Vincent Kipngetich</v>
      </c>
      <c r="G18" s="14">
        <f ca="1"/>
        <v>6</v>
      </c>
      <c r="H18" s="14"/>
      <c r="I18" s="14"/>
      <c r="J18" s="14"/>
      <c r="K18" s="14">
        <f ca="1"/>
        <v>0</v>
      </c>
      <c r="L18" s="14"/>
    </row>
    <row r="19" spans="1:12" ht="15.75" customHeight="1">
      <c r="A19" s="172">
        <f ca="1">IFERROR(__xludf.DUMMYFUNCTION("""COMPUTED_VALUE"""),44229)</f>
        <v>44229</v>
      </c>
      <c r="B19" s="41" t="str">
        <f ca="1">IFERROR(__xludf.DUMMYFUNCTION("""COMPUTED_VALUE"""),"Maina Lawrence Irungu")</f>
        <v>Maina Lawrence Irungu</v>
      </c>
      <c r="C19" s="41"/>
      <c r="D19" s="41"/>
      <c r="E19" s="39">
        <f ca="1">IFERROR(__xludf.DUMMYFUNCTION("""COMPUTED_VALUE"""),44229)</f>
        <v>44229</v>
      </c>
      <c r="F19" s="14" t="str">
        <f ca="1">IFERROR(__xludf.DUMMYFUNCTION("""COMPUTED_VALUE"""),"Caroline Kioko")</f>
        <v>Caroline Kioko</v>
      </c>
      <c r="G19" s="14">
        <f ca="1"/>
        <v>4</v>
      </c>
      <c r="H19" s="14"/>
      <c r="I19" s="14"/>
      <c r="J19" s="14"/>
      <c r="K19" s="14">
        <f ca="1"/>
        <v>0</v>
      </c>
      <c r="L19" s="14"/>
    </row>
    <row r="20" spans="1:12" ht="15.75" customHeight="1">
      <c r="A20" s="172">
        <f ca="1">IFERROR(__xludf.DUMMYFUNCTION("""COMPUTED_VALUE"""),44229)</f>
        <v>44229</v>
      </c>
      <c r="B20" s="41" t="str">
        <f ca="1">IFERROR(__xludf.DUMMYFUNCTION("""COMPUTED_VALUE"""),"Maina Lawrence Irungu")</f>
        <v>Maina Lawrence Irungu</v>
      </c>
      <c r="C20" s="41"/>
      <c r="D20" s="41"/>
      <c r="E20" s="14"/>
      <c r="F20" s="14"/>
      <c r="G20" s="14">
        <f ca="1"/>
        <v>0</v>
      </c>
      <c r="H20" s="14"/>
      <c r="I20" s="14"/>
      <c r="J20" s="14"/>
      <c r="K20" s="14">
        <f ca="1"/>
        <v>0</v>
      </c>
      <c r="L20" s="14"/>
    </row>
    <row r="21" spans="1:12" ht="15.75" customHeight="1">
      <c r="A21" s="172">
        <f ca="1">IFERROR(__xludf.DUMMYFUNCTION("""COMPUTED_VALUE"""),44229)</f>
        <v>44229</v>
      </c>
      <c r="B21" s="41" t="str">
        <f ca="1">IFERROR(__xludf.DUMMYFUNCTION("""COMPUTED_VALUE"""),"Maina Lawrence Irungu")</f>
        <v>Maina Lawrence Irungu</v>
      </c>
      <c r="C21" s="41"/>
      <c r="D21" s="41"/>
      <c r="E21" s="14"/>
      <c r="F21" s="14"/>
      <c r="G21" s="14">
        <f ca="1"/>
        <v>0</v>
      </c>
      <c r="H21" s="14"/>
      <c r="I21" s="14"/>
      <c r="J21" s="14"/>
      <c r="K21" s="14">
        <f ca="1"/>
        <v>0</v>
      </c>
      <c r="L21" s="14"/>
    </row>
    <row r="22" spans="1:12" ht="15.75" customHeight="1">
      <c r="A22" s="172">
        <f ca="1">IFERROR(__xludf.DUMMYFUNCTION("""COMPUTED_VALUE"""),44229)</f>
        <v>44229</v>
      </c>
      <c r="B22" s="41" t="str">
        <f ca="1">IFERROR(__xludf.DUMMYFUNCTION("""COMPUTED_VALUE"""),"Maina Lawrence Irungu")</f>
        <v>Maina Lawrence Irungu</v>
      </c>
      <c r="C22" s="41"/>
      <c r="D22" s="41"/>
      <c r="E22" s="14"/>
      <c r="F22" s="14"/>
      <c r="G22" s="14">
        <f ca="1"/>
        <v>0</v>
      </c>
      <c r="H22" s="14"/>
      <c r="I22" s="14"/>
      <c r="J22" s="14"/>
      <c r="K22" s="14">
        <f ca="1"/>
        <v>0</v>
      </c>
      <c r="L22" s="14"/>
    </row>
    <row r="23" spans="1:12" ht="15.75" customHeight="1">
      <c r="A23" s="172">
        <f ca="1">IFERROR(__xludf.DUMMYFUNCTION("""COMPUTED_VALUE"""),44229)</f>
        <v>44229</v>
      </c>
      <c r="B23" s="41" t="str">
        <f ca="1">IFERROR(__xludf.DUMMYFUNCTION("""COMPUTED_VALUE"""),"Ephantus Maina")</f>
        <v>Ephantus Maina</v>
      </c>
      <c r="C23" s="41"/>
      <c r="D23" s="41"/>
      <c r="E23" s="14"/>
      <c r="F23" s="14"/>
      <c r="G23" s="14">
        <f ca="1"/>
        <v>0</v>
      </c>
      <c r="H23" s="14"/>
      <c r="I23" s="14"/>
      <c r="J23" s="14"/>
      <c r="K23" s="14">
        <f ca="1"/>
        <v>0</v>
      </c>
      <c r="L23" s="14"/>
    </row>
    <row r="24" spans="1:12" ht="15.75" customHeight="1">
      <c r="A24" s="172">
        <f ca="1">IFERROR(__xludf.DUMMYFUNCTION("""COMPUTED_VALUE"""),44229)</f>
        <v>44229</v>
      </c>
      <c r="B24" s="41" t="str">
        <f ca="1">IFERROR(__xludf.DUMMYFUNCTION("""COMPUTED_VALUE"""),"Ephantus Maina")</f>
        <v>Ephantus Maina</v>
      </c>
      <c r="C24" s="41"/>
      <c r="D24" s="41"/>
      <c r="E24" s="14"/>
      <c r="F24" s="14"/>
      <c r="G24" s="14">
        <f ca="1"/>
        <v>0</v>
      </c>
      <c r="H24" s="14"/>
      <c r="I24" s="14"/>
      <c r="J24" s="14"/>
      <c r="K24" s="14">
        <f ca="1"/>
        <v>0</v>
      </c>
      <c r="L24" s="14"/>
    </row>
    <row r="25" spans="1:12" ht="15.75" customHeight="1">
      <c r="A25" s="172">
        <f ca="1">IFERROR(__xludf.DUMMYFUNCTION("""COMPUTED_VALUE"""),44229)</f>
        <v>44229</v>
      </c>
      <c r="B25" s="41" t="str">
        <f ca="1">IFERROR(__xludf.DUMMYFUNCTION("""COMPUTED_VALUE"""),"John Oduor Otieno")</f>
        <v>John Oduor Otieno</v>
      </c>
      <c r="C25" s="41"/>
      <c r="D25" s="41"/>
      <c r="E25" s="14"/>
      <c r="F25" s="14"/>
      <c r="G25" s="14">
        <f ca="1"/>
        <v>0</v>
      </c>
      <c r="H25" s="14"/>
      <c r="I25" s="14"/>
      <c r="J25" s="14"/>
      <c r="K25" s="14">
        <f ca="1"/>
        <v>0</v>
      </c>
      <c r="L25" s="14"/>
    </row>
    <row r="26" spans="1:12" ht="15.75" customHeight="1">
      <c r="A26" s="172">
        <f ca="1">IFERROR(__xludf.DUMMYFUNCTION("""COMPUTED_VALUE"""),44229)</f>
        <v>44229</v>
      </c>
      <c r="B26" s="41" t="str">
        <f ca="1">IFERROR(__xludf.DUMMYFUNCTION("""COMPUTED_VALUE"""),"John Oduor Otieno")</f>
        <v>John Oduor Otieno</v>
      </c>
      <c r="C26" s="41"/>
      <c r="D26" s="41"/>
      <c r="E26" s="14"/>
      <c r="F26" s="14"/>
      <c r="G26" s="14">
        <f ca="1"/>
        <v>0</v>
      </c>
      <c r="H26" s="14"/>
      <c r="I26" s="14"/>
      <c r="J26" s="14"/>
      <c r="K26" s="14">
        <f ca="1"/>
        <v>0</v>
      </c>
      <c r="L26" s="14"/>
    </row>
    <row r="27" spans="1:12" ht="15.75" customHeight="1">
      <c r="A27" s="172">
        <f ca="1">IFERROR(__xludf.DUMMYFUNCTION("""COMPUTED_VALUE"""),44229)</f>
        <v>44229</v>
      </c>
      <c r="B27" s="41" t="str">
        <f ca="1">IFERROR(__xludf.DUMMYFUNCTION("""COMPUTED_VALUE"""),"John Oduor Otieno")</f>
        <v>John Oduor Otieno</v>
      </c>
      <c r="C27" s="41"/>
      <c r="D27" s="41"/>
      <c r="E27" s="14"/>
      <c r="F27" s="14"/>
      <c r="G27" s="14">
        <f ca="1"/>
        <v>0</v>
      </c>
      <c r="H27" s="14"/>
      <c r="I27" s="14"/>
      <c r="J27" s="14"/>
      <c r="K27" s="14">
        <f ca="1"/>
        <v>0</v>
      </c>
      <c r="L27" s="14"/>
    </row>
    <row r="28" spans="1:12" ht="15.75" customHeight="1">
      <c r="A28" s="172">
        <f ca="1">IFERROR(__xludf.DUMMYFUNCTION("""COMPUTED_VALUE"""),44229)</f>
        <v>44229</v>
      </c>
      <c r="B28" s="41" t="str">
        <f ca="1">IFERROR(__xludf.DUMMYFUNCTION("""COMPUTED_VALUE"""),"Ephantus Maina")</f>
        <v>Ephantus Maina</v>
      </c>
      <c r="C28" s="41"/>
      <c r="D28" s="41"/>
      <c r="E28" s="14"/>
      <c r="F28" s="14"/>
      <c r="G28" s="14">
        <f ca="1"/>
        <v>0</v>
      </c>
      <c r="H28" s="14"/>
      <c r="I28" s="14"/>
      <c r="J28" s="14"/>
      <c r="K28" s="14">
        <f ca="1"/>
        <v>0</v>
      </c>
      <c r="L28" s="14"/>
    </row>
    <row r="29" spans="1:12" ht="15.75" customHeight="1">
      <c r="A29" s="172">
        <f ca="1">IFERROR(__xludf.DUMMYFUNCTION("""COMPUTED_VALUE"""),44229)</f>
        <v>44229</v>
      </c>
      <c r="B29" s="41" t="str">
        <f ca="1">IFERROR(__xludf.DUMMYFUNCTION("""COMPUTED_VALUE"""),"Ephantus Maina")</f>
        <v>Ephantus Maina</v>
      </c>
      <c r="C29" s="41"/>
      <c r="D29" s="41"/>
      <c r="E29" s="14"/>
      <c r="F29" s="14"/>
      <c r="G29" s="14">
        <f ca="1"/>
        <v>0</v>
      </c>
      <c r="H29" s="14"/>
      <c r="I29" s="14"/>
      <c r="J29" s="14"/>
      <c r="K29" s="14">
        <f ca="1"/>
        <v>0</v>
      </c>
      <c r="L29" s="14"/>
    </row>
    <row r="30" spans="1:12" ht="15.75" customHeight="1">
      <c r="A30" s="172">
        <f ca="1">IFERROR(__xludf.DUMMYFUNCTION("""COMPUTED_VALUE"""),44229)</f>
        <v>44229</v>
      </c>
      <c r="B30" s="41" t="str">
        <f ca="1">IFERROR(__xludf.DUMMYFUNCTION("""COMPUTED_VALUE"""),"Ephantus Maina")</f>
        <v>Ephantus Maina</v>
      </c>
      <c r="C30" s="41"/>
      <c r="D30" s="41"/>
      <c r="E30" s="14"/>
      <c r="F30" s="14"/>
      <c r="G30" s="14">
        <f ca="1"/>
        <v>0</v>
      </c>
      <c r="H30" s="14"/>
      <c r="I30" s="14"/>
      <c r="J30" s="14"/>
      <c r="K30" s="14">
        <f ca="1"/>
        <v>0</v>
      </c>
      <c r="L30" s="14"/>
    </row>
    <row r="31" spans="1:12" ht="15.75" customHeight="1">
      <c r="A31" s="172">
        <f ca="1">IFERROR(__xludf.DUMMYFUNCTION("""COMPUTED_VALUE"""),44229)</f>
        <v>44229</v>
      </c>
      <c r="B31" s="41" t="str">
        <f ca="1">IFERROR(__xludf.DUMMYFUNCTION("""COMPUTED_VALUE"""),"Ephantus Maina")</f>
        <v>Ephantus Maina</v>
      </c>
      <c r="C31" s="41"/>
      <c r="D31" s="41"/>
      <c r="E31" s="14"/>
      <c r="F31" s="14"/>
      <c r="G31" s="14">
        <f ca="1"/>
        <v>0</v>
      </c>
      <c r="H31" s="14"/>
      <c r="I31" s="14"/>
      <c r="J31" s="14"/>
      <c r="K31" s="14">
        <f ca="1"/>
        <v>0</v>
      </c>
      <c r="L31" s="14"/>
    </row>
    <row r="32" spans="1:12" ht="15.75" customHeight="1">
      <c r="A32" s="172">
        <f ca="1">IFERROR(__xludf.DUMMYFUNCTION("""COMPUTED_VALUE"""),44229)</f>
        <v>44229</v>
      </c>
      <c r="B32" s="41" t="str">
        <f ca="1">IFERROR(__xludf.DUMMYFUNCTION("""COMPUTED_VALUE"""),"Ephantus Maina")</f>
        <v>Ephantus Maina</v>
      </c>
      <c r="C32" s="41"/>
      <c r="D32" s="41"/>
      <c r="E32" s="14"/>
      <c r="F32" s="14"/>
      <c r="G32" s="14">
        <f ca="1"/>
        <v>0</v>
      </c>
      <c r="H32" s="14"/>
      <c r="I32" s="14"/>
      <c r="J32" s="14"/>
      <c r="K32" s="14">
        <f ca="1"/>
        <v>0</v>
      </c>
      <c r="L32" s="14"/>
    </row>
    <row r="33" spans="1:12" ht="15.75" customHeight="1">
      <c r="A33" s="172">
        <f ca="1">IFERROR(__xludf.DUMMYFUNCTION("""COMPUTED_VALUE"""),44229)</f>
        <v>44229</v>
      </c>
      <c r="B33" s="41" t="str">
        <f ca="1">IFERROR(__xludf.DUMMYFUNCTION("""COMPUTED_VALUE"""),"Ephantus Maina")</f>
        <v>Ephantus Maina</v>
      </c>
      <c r="C33" s="41"/>
      <c r="D33" s="41"/>
      <c r="E33" s="14"/>
      <c r="F33" s="14"/>
      <c r="G33" s="14">
        <f ca="1"/>
        <v>0</v>
      </c>
      <c r="H33" s="14"/>
      <c r="I33" s="14"/>
      <c r="J33" s="14"/>
      <c r="K33" s="14">
        <f ca="1"/>
        <v>0</v>
      </c>
      <c r="L33" s="14"/>
    </row>
    <row r="34" spans="1:12" ht="15.75" customHeight="1">
      <c r="A34" s="172">
        <f ca="1">IFERROR(__xludf.DUMMYFUNCTION("""COMPUTED_VALUE"""),44229)</f>
        <v>44229</v>
      </c>
      <c r="B34" s="41" t="str">
        <f ca="1">IFERROR(__xludf.DUMMYFUNCTION("""COMPUTED_VALUE"""),"Ephantus Maina")</f>
        <v>Ephantus Maina</v>
      </c>
      <c r="C34" s="41"/>
      <c r="D34" s="41"/>
      <c r="E34" s="14"/>
      <c r="F34" s="14"/>
      <c r="G34" s="14">
        <f ca="1"/>
        <v>0</v>
      </c>
      <c r="H34" s="14"/>
      <c r="I34" s="14"/>
      <c r="J34" s="14"/>
      <c r="K34" s="14">
        <f ca="1"/>
        <v>0</v>
      </c>
      <c r="L34" s="14"/>
    </row>
    <row r="35" spans="1:12" ht="15.75" customHeight="1">
      <c r="A35" s="172">
        <f ca="1">IFERROR(__xludf.DUMMYFUNCTION("""COMPUTED_VALUE"""),44229)</f>
        <v>44229</v>
      </c>
      <c r="B35" s="41" t="str">
        <f ca="1">IFERROR(__xludf.DUMMYFUNCTION("""COMPUTED_VALUE"""),"Ephantus Maina")</f>
        <v>Ephantus Maina</v>
      </c>
      <c r="C35" s="41"/>
      <c r="D35" s="41"/>
      <c r="E35" s="14"/>
      <c r="F35" s="14"/>
      <c r="G35" s="14">
        <f ca="1"/>
        <v>0</v>
      </c>
      <c r="H35" s="14"/>
      <c r="I35" s="14"/>
      <c r="J35" s="14"/>
      <c r="K35" s="14">
        <f ca="1"/>
        <v>0</v>
      </c>
      <c r="L35" s="14"/>
    </row>
    <row r="36" spans="1:12" ht="15.75" customHeight="1">
      <c r="A36" s="172">
        <f ca="1">IFERROR(__xludf.DUMMYFUNCTION("""COMPUTED_VALUE"""),44229)</f>
        <v>44229</v>
      </c>
      <c r="B36" s="41" t="str">
        <f ca="1">IFERROR(__xludf.DUMMYFUNCTION("""COMPUTED_VALUE"""),"Ephantus Maina")</f>
        <v>Ephantus Maina</v>
      </c>
      <c r="C36" s="41"/>
      <c r="D36" s="41"/>
      <c r="E36" s="14"/>
      <c r="F36" s="14"/>
      <c r="G36" s="14">
        <f ca="1"/>
        <v>0</v>
      </c>
      <c r="H36" s="14"/>
      <c r="I36" s="14"/>
      <c r="J36" s="14"/>
      <c r="K36" s="14">
        <f ca="1"/>
        <v>0</v>
      </c>
      <c r="L36" s="14"/>
    </row>
    <row r="37" spans="1:12" ht="15.75" customHeight="1">
      <c r="A37" s="172">
        <f ca="1">IFERROR(__xludf.DUMMYFUNCTION("""COMPUTED_VALUE"""),44229)</f>
        <v>44229</v>
      </c>
      <c r="B37" s="41" t="str">
        <f ca="1">IFERROR(__xludf.DUMMYFUNCTION("""COMPUTED_VALUE"""),"Rasoa Simiyu")</f>
        <v>Rasoa Simiyu</v>
      </c>
      <c r="C37" s="41"/>
      <c r="D37" s="41"/>
      <c r="E37" s="14"/>
      <c r="F37" s="14"/>
      <c r="G37" s="14">
        <f ca="1"/>
        <v>0</v>
      </c>
      <c r="H37" s="14"/>
      <c r="I37" s="14"/>
      <c r="J37" s="14"/>
      <c r="K37" s="14">
        <f ca="1"/>
        <v>0</v>
      </c>
      <c r="L37" s="14"/>
    </row>
    <row r="38" spans="1:12" ht="15.75" customHeight="1">
      <c r="A38" s="172">
        <f ca="1">IFERROR(__xludf.DUMMYFUNCTION("""COMPUTED_VALUE"""),44229)</f>
        <v>44229</v>
      </c>
      <c r="B38" s="41" t="str">
        <f ca="1">IFERROR(__xludf.DUMMYFUNCTION("""COMPUTED_VALUE"""),"Ephantus Maina")</f>
        <v>Ephantus Maina</v>
      </c>
      <c r="C38" s="41"/>
      <c r="D38" s="41"/>
      <c r="E38" s="14"/>
      <c r="F38" s="14"/>
      <c r="G38" s="14">
        <f ca="1"/>
        <v>0</v>
      </c>
      <c r="H38" s="14"/>
      <c r="I38" s="14"/>
      <c r="J38" s="14"/>
      <c r="K38" s="14">
        <f ca="1"/>
        <v>0</v>
      </c>
      <c r="L38" s="14"/>
    </row>
    <row r="39" spans="1:12" ht="15.75" customHeight="1">
      <c r="A39" s="172">
        <f ca="1">IFERROR(__xludf.DUMMYFUNCTION("""COMPUTED_VALUE"""),44229)</f>
        <v>44229</v>
      </c>
      <c r="B39" s="41" t="str">
        <f ca="1">IFERROR(__xludf.DUMMYFUNCTION("""COMPUTED_VALUE"""),"Ephantus Maina")</f>
        <v>Ephantus Maina</v>
      </c>
      <c r="C39" s="41"/>
      <c r="D39" s="41"/>
      <c r="E39" s="14"/>
      <c r="F39" s="14"/>
      <c r="G39" s="14">
        <f ca="1"/>
        <v>0</v>
      </c>
      <c r="H39" s="14"/>
      <c r="I39" s="14"/>
      <c r="J39" s="14"/>
      <c r="K39" s="14">
        <f ca="1"/>
        <v>0</v>
      </c>
      <c r="L39" s="14"/>
    </row>
    <row r="40" spans="1:12" ht="15.75" customHeight="1">
      <c r="A40" s="172">
        <f ca="1">IFERROR(__xludf.DUMMYFUNCTION("""COMPUTED_VALUE"""),44229)</f>
        <v>44229</v>
      </c>
      <c r="B40" s="41" t="str">
        <f ca="1">IFERROR(__xludf.DUMMYFUNCTION("""COMPUTED_VALUE"""),"Erick Karanja")</f>
        <v>Erick Karanja</v>
      </c>
      <c r="C40" s="41"/>
      <c r="D40" s="41"/>
      <c r="E40" s="14"/>
      <c r="F40" s="14"/>
      <c r="G40" s="14">
        <f ca="1"/>
        <v>0</v>
      </c>
      <c r="H40" s="14"/>
      <c r="I40" s="14"/>
      <c r="J40" s="14"/>
      <c r="K40" s="14">
        <f ca="1"/>
        <v>0</v>
      </c>
      <c r="L40" s="14"/>
    </row>
    <row r="41" spans="1:12" ht="15.75" customHeight="1">
      <c r="A41" s="172">
        <f ca="1">IFERROR(__xludf.DUMMYFUNCTION("""COMPUTED_VALUE"""),44229)</f>
        <v>44229</v>
      </c>
      <c r="B41" s="41" t="str">
        <f ca="1">IFERROR(__xludf.DUMMYFUNCTION("""COMPUTED_VALUE"""),"Regina Wanjala Nyambu")</f>
        <v>Regina Wanjala Nyambu</v>
      </c>
      <c r="C41" s="41"/>
      <c r="D41" s="41"/>
      <c r="E41" s="14"/>
      <c r="F41" s="14"/>
      <c r="G41" s="14">
        <f ca="1"/>
        <v>0</v>
      </c>
      <c r="H41" s="14"/>
      <c r="I41" s="14"/>
      <c r="J41" s="14"/>
      <c r="K41" s="14">
        <f ca="1"/>
        <v>0</v>
      </c>
      <c r="L41" s="14"/>
    </row>
    <row r="42" spans="1:12" ht="15.75" customHeight="1">
      <c r="A42" s="172">
        <f ca="1">IFERROR(__xludf.DUMMYFUNCTION("""COMPUTED_VALUE"""),44229)</f>
        <v>44229</v>
      </c>
      <c r="B42" s="41" t="str">
        <f ca="1">IFERROR(__xludf.DUMMYFUNCTION("""COMPUTED_VALUE"""),"Erick Karanja")</f>
        <v>Erick Karanja</v>
      </c>
      <c r="C42" s="41"/>
      <c r="D42" s="41"/>
      <c r="E42" s="14"/>
      <c r="F42" s="14"/>
      <c r="G42" s="14">
        <f ca="1"/>
        <v>0</v>
      </c>
      <c r="H42" s="14"/>
      <c r="I42" s="14"/>
      <c r="J42" s="14"/>
      <c r="K42" s="14">
        <f ca="1"/>
        <v>0</v>
      </c>
      <c r="L42" s="14"/>
    </row>
    <row r="43" spans="1:12" ht="15.75" customHeight="1">
      <c r="A43" s="172">
        <f ca="1">IFERROR(__xludf.DUMMYFUNCTION("""COMPUTED_VALUE"""),44229)</f>
        <v>44229</v>
      </c>
      <c r="B43" s="41" t="str">
        <f ca="1">IFERROR(__xludf.DUMMYFUNCTION("""COMPUTED_VALUE"""),"Rasoa Simiyu")</f>
        <v>Rasoa Simiyu</v>
      </c>
      <c r="C43" s="41"/>
      <c r="D43" s="41"/>
      <c r="E43" s="14"/>
      <c r="F43" s="14"/>
      <c r="G43" s="14">
        <f ca="1"/>
        <v>0</v>
      </c>
      <c r="H43" s="14"/>
      <c r="I43" s="14"/>
      <c r="J43" s="14"/>
      <c r="K43" s="14">
        <f ca="1"/>
        <v>0</v>
      </c>
      <c r="L43" s="14"/>
    </row>
    <row r="44" spans="1:12" ht="15.75" customHeight="1">
      <c r="A44" s="172">
        <f ca="1">IFERROR(__xludf.DUMMYFUNCTION("""COMPUTED_VALUE"""),44229)</f>
        <v>44229</v>
      </c>
      <c r="B44" s="41" t="str">
        <f ca="1">IFERROR(__xludf.DUMMYFUNCTION("""COMPUTED_VALUE"""),"Marvin Mwangi")</f>
        <v>Marvin Mwangi</v>
      </c>
      <c r="C44" s="41"/>
      <c r="D44" s="41"/>
      <c r="E44" s="14"/>
      <c r="F44" s="14"/>
      <c r="G44" s="14">
        <f ca="1"/>
        <v>0</v>
      </c>
      <c r="H44" s="14"/>
      <c r="I44" s="14"/>
      <c r="J44" s="14"/>
      <c r="K44" s="14">
        <f ca="1"/>
        <v>0</v>
      </c>
      <c r="L44" s="14"/>
    </row>
    <row r="45" spans="1:12" ht="15.75" customHeight="1">
      <c r="A45" s="172">
        <f ca="1">IFERROR(__xludf.DUMMYFUNCTION("""COMPUTED_VALUE"""),44229)</f>
        <v>44229</v>
      </c>
      <c r="B45" s="41" t="str">
        <f ca="1">IFERROR(__xludf.DUMMYFUNCTION("""COMPUTED_VALUE"""),"Marvin Mwangi")</f>
        <v>Marvin Mwangi</v>
      </c>
      <c r="C45" s="41"/>
      <c r="D45" s="41"/>
      <c r="E45" s="14"/>
      <c r="F45" s="14"/>
      <c r="G45" s="14">
        <f ca="1"/>
        <v>0</v>
      </c>
      <c r="H45" s="14"/>
      <c r="I45" s="14"/>
      <c r="J45" s="14"/>
      <c r="K45" s="14">
        <f ca="1"/>
        <v>0</v>
      </c>
      <c r="L45" s="14"/>
    </row>
    <row r="46" spans="1:12" ht="15.75" customHeight="1">
      <c r="A46" s="172">
        <f ca="1">IFERROR(__xludf.DUMMYFUNCTION("""COMPUTED_VALUE"""),44229)</f>
        <v>44229</v>
      </c>
      <c r="B46" s="41" t="str">
        <f ca="1">IFERROR(__xludf.DUMMYFUNCTION("""COMPUTED_VALUE"""),"Marvin Mwangi")</f>
        <v>Marvin Mwangi</v>
      </c>
      <c r="C46" s="41"/>
      <c r="D46" s="41"/>
      <c r="E46" s="14"/>
      <c r="F46" s="14"/>
      <c r="G46" s="14">
        <f ca="1"/>
        <v>0</v>
      </c>
      <c r="H46" s="14"/>
      <c r="I46" s="14"/>
      <c r="J46" s="14"/>
      <c r="K46" s="14">
        <f ca="1"/>
        <v>0</v>
      </c>
      <c r="L46" s="14"/>
    </row>
    <row r="47" spans="1:12" ht="15.75" customHeight="1">
      <c r="A47" s="172">
        <f ca="1">IFERROR(__xludf.DUMMYFUNCTION("""COMPUTED_VALUE"""),44229)</f>
        <v>44229</v>
      </c>
      <c r="B47" s="41" t="str">
        <f ca="1">IFERROR(__xludf.DUMMYFUNCTION("""COMPUTED_VALUE"""),"Marvin Mwangi")</f>
        <v>Marvin Mwangi</v>
      </c>
      <c r="C47" s="41"/>
      <c r="D47" s="41"/>
      <c r="E47" s="14"/>
      <c r="F47" s="14"/>
      <c r="G47" s="14">
        <f ca="1"/>
        <v>0</v>
      </c>
      <c r="H47" s="14"/>
      <c r="I47" s="14"/>
      <c r="J47" s="14"/>
      <c r="K47" s="14">
        <f ca="1"/>
        <v>0</v>
      </c>
      <c r="L47" s="14"/>
    </row>
    <row r="48" spans="1:12" ht="15.75" customHeight="1">
      <c r="A48" s="172">
        <f ca="1">IFERROR(__xludf.DUMMYFUNCTION("""COMPUTED_VALUE"""),44229)</f>
        <v>44229</v>
      </c>
      <c r="B48" s="41" t="str">
        <f ca="1">IFERROR(__xludf.DUMMYFUNCTION("""COMPUTED_VALUE"""),"Marvin Mwangi")</f>
        <v>Marvin Mwangi</v>
      </c>
      <c r="C48" s="41"/>
      <c r="D48" s="41"/>
      <c r="E48" s="14"/>
      <c r="F48" s="14"/>
      <c r="G48" s="14">
        <f ca="1"/>
        <v>0</v>
      </c>
      <c r="H48" s="14"/>
      <c r="I48" s="14"/>
      <c r="J48" s="14"/>
      <c r="K48" s="14">
        <f ca="1"/>
        <v>0</v>
      </c>
      <c r="L48" s="14"/>
    </row>
    <row r="49" spans="1:12" ht="15.75" customHeight="1">
      <c r="A49" s="172">
        <f ca="1">IFERROR(__xludf.DUMMYFUNCTION("""COMPUTED_VALUE"""),44229)</f>
        <v>44229</v>
      </c>
      <c r="B49" s="41" t="str">
        <f ca="1">IFERROR(__xludf.DUMMYFUNCTION("""COMPUTED_VALUE"""),"DAMARIS KWAMBOKA OKENYURI")</f>
        <v>DAMARIS KWAMBOKA OKENYURI</v>
      </c>
      <c r="C49" s="41"/>
      <c r="D49" s="41"/>
      <c r="E49" s="14"/>
      <c r="F49" s="14"/>
      <c r="G49" s="14">
        <f ca="1"/>
        <v>0</v>
      </c>
      <c r="H49" s="14"/>
      <c r="I49" s="14"/>
      <c r="J49" s="14"/>
      <c r="K49" s="14">
        <f ca="1"/>
        <v>0</v>
      </c>
      <c r="L49" s="14"/>
    </row>
    <row r="50" spans="1:12" ht="15.75" customHeight="1">
      <c r="A50" s="172">
        <f ca="1">IFERROR(__xludf.DUMMYFUNCTION("""COMPUTED_VALUE"""),44229)</f>
        <v>44229</v>
      </c>
      <c r="B50" s="41" t="str">
        <f ca="1">IFERROR(__xludf.DUMMYFUNCTION("""COMPUTED_VALUE"""),"DAMARIS KWAMBOKA OKENYURI")</f>
        <v>DAMARIS KWAMBOKA OKENYURI</v>
      </c>
      <c r="C50" s="41"/>
      <c r="D50" s="41"/>
      <c r="E50" s="14"/>
      <c r="F50" s="14"/>
      <c r="G50" s="14">
        <f ca="1"/>
        <v>0</v>
      </c>
      <c r="H50" s="14"/>
      <c r="I50" s="14"/>
      <c r="J50" s="14"/>
      <c r="K50" s="14">
        <f ca="1"/>
        <v>0</v>
      </c>
      <c r="L50" s="14"/>
    </row>
    <row r="51" spans="1:12" ht="15.75" customHeight="1">
      <c r="A51" s="172">
        <f ca="1">IFERROR(__xludf.DUMMYFUNCTION("""COMPUTED_VALUE"""),44229)</f>
        <v>44229</v>
      </c>
      <c r="B51" s="41" t="str">
        <f ca="1">IFERROR(__xludf.DUMMYFUNCTION("""COMPUTED_VALUE"""),"Benice Wairimu Ruga")</f>
        <v>Benice Wairimu Ruga</v>
      </c>
      <c r="C51" s="41"/>
      <c r="D51" s="41"/>
      <c r="E51" s="14"/>
      <c r="F51" s="14"/>
      <c r="G51" s="14">
        <f ca="1"/>
        <v>0</v>
      </c>
      <c r="H51" s="14"/>
      <c r="I51" s="14"/>
      <c r="J51" s="14"/>
      <c r="K51" s="14">
        <f ca="1"/>
        <v>0</v>
      </c>
      <c r="L51" s="14"/>
    </row>
    <row r="52" spans="1:12" ht="15.75" customHeight="1">
      <c r="A52" s="172">
        <f ca="1">IFERROR(__xludf.DUMMYFUNCTION("""COMPUTED_VALUE"""),44229)</f>
        <v>44229</v>
      </c>
      <c r="B52" s="41" t="str">
        <f ca="1">IFERROR(__xludf.DUMMYFUNCTION("""COMPUTED_VALUE"""),"DAMARIS KWAMBOKA OKENYURI")</f>
        <v>DAMARIS KWAMBOKA OKENYURI</v>
      </c>
      <c r="C52" s="41"/>
      <c r="D52" s="41"/>
      <c r="E52" s="14"/>
      <c r="F52" s="14"/>
      <c r="G52" s="14">
        <f ca="1"/>
        <v>0</v>
      </c>
      <c r="H52" s="14"/>
      <c r="I52" s="14"/>
      <c r="J52" s="14"/>
      <c r="K52" s="14">
        <f ca="1"/>
        <v>0</v>
      </c>
      <c r="L52" s="14"/>
    </row>
    <row r="53" spans="1:12" ht="15.75" customHeight="1">
      <c r="A53" s="172">
        <f ca="1">IFERROR(__xludf.DUMMYFUNCTION("""COMPUTED_VALUE"""),44229)</f>
        <v>44229</v>
      </c>
      <c r="B53" s="41" t="str">
        <f ca="1">IFERROR(__xludf.DUMMYFUNCTION("""COMPUTED_VALUE"""),"DAMARIS KWAMBOKA OKENYURI")</f>
        <v>DAMARIS KWAMBOKA OKENYURI</v>
      </c>
      <c r="C53" s="41"/>
      <c r="D53" s="41"/>
      <c r="E53" s="14"/>
      <c r="F53" s="14"/>
      <c r="G53" s="14">
        <f ca="1"/>
        <v>0</v>
      </c>
      <c r="H53" s="14"/>
      <c r="I53" s="14"/>
      <c r="J53" s="14"/>
      <c r="K53" s="14">
        <f ca="1"/>
        <v>0</v>
      </c>
      <c r="L53" s="14"/>
    </row>
    <row r="54" spans="1:12" ht="15.75" customHeight="1">
      <c r="A54" s="172">
        <f ca="1">IFERROR(__xludf.DUMMYFUNCTION("""COMPUTED_VALUE"""),44229)</f>
        <v>44229</v>
      </c>
      <c r="B54" s="41" t="str">
        <f ca="1">IFERROR(__xludf.DUMMYFUNCTION("""COMPUTED_VALUE"""),"DAMARIS KWAMBOKA OKENYURI")</f>
        <v>DAMARIS KWAMBOKA OKENYURI</v>
      </c>
      <c r="C54" s="41"/>
      <c r="D54" s="41"/>
      <c r="E54" s="14"/>
      <c r="F54" s="14"/>
      <c r="G54" s="14">
        <f ca="1"/>
        <v>0</v>
      </c>
      <c r="H54" s="14"/>
      <c r="I54" s="14"/>
      <c r="J54" s="14"/>
      <c r="K54" s="14">
        <f ca="1"/>
        <v>0</v>
      </c>
      <c r="L54" s="14"/>
    </row>
    <row r="55" spans="1:12" ht="15.75" customHeight="1">
      <c r="A55" s="172">
        <f ca="1">IFERROR(__xludf.DUMMYFUNCTION("""COMPUTED_VALUE"""),44229)</f>
        <v>44229</v>
      </c>
      <c r="B55" s="41" t="str">
        <f ca="1">IFERROR(__xludf.DUMMYFUNCTION("""COMPUTED_VALUE"""),"Vincent Kipngetich")</f>
        <v>Vincent Kipngetich</v>
      </c>
      <c r="C55" s="41"/>
      <c r="D55" s="41"/>
      <c r="E55" s="14"/>
      <c r="F55" s="14"/>
      <c r="G55" s="14">
        <f ca="1"/>
        <v>0</v>
      </c>
      <c r="H55" s="14"/>
      <c r="I55" s="14"/>
      <c r="J55" s="14"/>
      <c r="K55" s="14">
        <f ca="1"/>
        <v>0</v>
      </c>
      <c r="L55" s="14"/>
    </row>
    <row r="56" spans="1:12" ht="15.75" customHeight="1">
      <c r="A56" s="172">
        <f ca="1">IFERROR(__xludf.DUMMYFUNCTION("""COMPUTED_VALUE"""),44229)</f>
        <v>44229</v>
      </c>
      <c r="B56" s="41" t="str">
        <f ca="1">IFERROR(__xludf.DUMMYFUNCTION("""COMPUTED_VALUE"""),"Vincent Kipngetich")</f>
        <v>Vincent Kipngetich</v>
      </c>
      <c r="C56" s="41"/>
      <c r="D56" s="41"/>
      <c r="E56" s="14"/>
      <c r="F56" s="14"/>
      <c r="G56" s="14">
        <f ca="1"/>
        <v>0</v>
      </c>
      <c r="H56" s="14"/>
      <c r="I56" s="14"/>
      <c r="J56" s="14"/>
      <c r="K56" s="14">
        <f ca="1"/>
        <v>0</v>
      </c>
      <c r="L56" s="14"/>
    </row>
    <row r="57" spans="1:12" ht="15.75" customHeight="1">
      <c r="A57" s="172">
        <f ca="1">IFERROR(__xludf.DUMMYFUNCTION("""COMPUTED_VALUE"""),44229)</f>
        <v>44229</v>
      </c>
      <c r="B57" s="41" t="str">
        <f ca="1">IFERROR(__xludf.DUMMYFUNCTION("""COMPUTED_VALUE"""),"Vincent Kipngetich")</f>
        <v>Vincent Kipngetich</v>
      </c>
      <c r="C57" s="41"/>
      <c r="D57" s="41"/>
      <c r="E57" s="14"/>
      <c r="F57" s="14"/>
      <c r="G57" s="14">
        <f ca="1"/>
        <v>0</v>
      </c>
      <c r="H57" s="14"/>
      <c r="I57" s="14"/>
      <c r="J57" s="14"/>
      <c r="K57" s="14">
        <f ca="1"/>
        <v>0</v>
      </c>
      <c r="L57" s="14"/>
    </row>
    <row r="58" spans="1:12" ht="15.75" customHeight="1">
      <c r="A58" s="172">
        <f ca="1">IFERROR(__xludf.DUMMYFUNCTION("""COMPUTED_VALUE"""),44229)</f>
        <v>44229</v>
      </c>
      <c r="B58" s="41" t="str">
        <f ca="1">IFERROR(__xludf.DUMMYFUNCTION("""COMPUTED_VALUE"""),"Vincent Kipngetich")</f>
        <v>Vincent Kipngetich</v>
      </c>
      <c r="C58" s="41"/>
      <c r="D58" s="41"/>
      <c r="E58" s="14"/>
      <c r="F58" s="14"/>
      <c r="G58" s="14">
        <f ca="1"/>
        <v>0</v>
      </c>
      <c r="H58" s="14"/>
      <c r="I58" s="14"/>
      <c r="J58" s="14"/>
      <c r="K58" s="14">
        <f ca="1"/>
        <v>0</v>
      </c>
      <c r="L58" s="14"/>
    </row>
    <row r="59" spans="1:12" ht="15.75" customHeight="1">
      <c r="A59" s="172">
        <f ca="1">IFERROR(__xludf.DUMMYFUNCTION("""COMPUTED_VALUE"""),44229)</f>
        <v>44229</v>
      </c>
      <c r="B59" s="41" t="str">
        <f ca="1">IFERROR(__xludf.DUMMYFUNCTION("""COMPUTED_VALUE"""),"Vincent Kipngetich")</f>
        <v>Vincent Kipngetich</v>
      </c>
      <c r="C59" s="41"/>
      <c r="D59" s="41"/>
      <c r="E59" s="14"/>
      <c r="F59" s="14"/>
      <c r="G59" s="14">
        <f ca="1"/>
        <v>0</v>
      </c>
      <c r="H59" s="14"/>
      <c r="I59" s="14"/>
      <c r="J59" s="14"/>
      <c r="K59" s="14">
        <f ca="1"/>
        <v>0</v>
      </c>
      <c r="L59" s="14"/>
    </row>
    <row r="60" spans="1:12" ht="15.75" customHeight="1">
      <c r="A60" s="172">
        <f ca="1">IFERROR(__xludf.DUMMYFUNCTION("""COMPUTED_VALUE"""),44229)</f>
        <v>44229</v>
      </c>
      <c r="B60" s="41" t="str">
        <f ca="1">IFERROR(__xludf.DUMMYFUNCTION("""COMPUTED_VALUE"""),"Vincent Kipngetich")</f>
        <v>Vincent Kipngetich</v>
      </c>
      <c r="C60" s="41"/>
      <c r="D60" s="41"/>
      <c r="E60" s="14"/>
      <c r="F60" s="14"/>
      <c r="G60" s="14">
        <f ca="1"/>
        <v>0</v>
      </c>
      <c r="H60" s="14"/>
      <c r="I60" s="14"/>
      <c r="J60" s="14"/>
      <c r="K60" s="14">
        <f ca="1"/>
        <v>0</v>
      </c>
      <c r="L60" s="14"/>
    </row>
    <row r="61" spans="1:12" ht="15.75" customHeight="1">
      <c r="A61" s="172">
        <f ca="1">IFERROR(__xludf.DUMMYFUNCTION("""COMPUTED_VALUE"""),44229)</f>
        <v>44229</v>
      </c>
      <c r="B61" s="41" t="str">
        <f ca="1">IFERROR(__xludf.DUMMYFUNCTION("""COMPUTED_VALUE"""),"Benice Wairimu Ruga")</f>
        <v>Benice Wairimu Ruga</v>
      </c>
      <c r="C61" s="41"/>
      <c r="D61" s="41"/>
      <c r="E61" s="14"/>
      <c r="F61" s="14"/>
      <c r="G61" s="14">
        <f ca="1"/>
        <v>0</v>
      </c>
      <c r="H61" s="14"/>
      <c r="I61" s="14"/>
      <c r="J61" s="14"/>
      <c r="K61" s="14">
        <f ca="1"/>
        <v>0</v>
      </c>
      <c r="L61" s="14"/>
    </row>
    <row r="62" spans="1:12" ht="15.75" customHeight="1">
      <c r="A62" s="172">
        <f ca="1">IFERROR(__xludf.DUMMYFUNCTION("""COMPUTED_VALUE"""),44229)</f>
        <v>44229</v>
      </c>
      <c r="B62" s="41" t="str">
        <f ca="1">IFERROR(__xludf.DUMMYFUNCTION("""COMPUTED_VALUE"""),"John Oduor Otieno")</f>
        <v>John Oduor Otieno</v>
      </c>
      <c r="C62" s="41"/>
      <c r="D62" s="41"/>
      <c r="E62" s="14"/>
      <c r="F62" s="14"/>
      <c r="G62" s="14">
        <f ca="1"/>
        <v>0</v>
      </c>
      <c r="H62" s="14"/>
      <c r="I62" s="14"/>
      <c r="J62" s="14"/>
      <c r="K62" s="14">
        <f ca="1"/>
        <v>0</v>
      </c>
      <c r="L62" s="14"/>
    </row>
    <row r="63" spans="1:12" ht="15.75" customHeight="1">
      <c r="A63" s="172">
        <f ca="1">IFERROR(__xludf.DUMMYFUNCTION("""COMPUTED_VALUE"""),44229)</f>
        <v>44229</v>
      </c>
      <c r="B63" s="41" t="str">
        <f ca="1">IFERROR(__xludf.DUMMYFUNCTION("""COMPUTED_VALUE"""),"DAMARIS KWAMBOKA OKENYURI")</f>
        <v>DAMARIS KWAMBOKA OKENYURI</v>
      </c>
      <c r="C63" s="41"/>
      <c r="D63" s="41"/>
      <c r="E63" s="14"/>
      <c r="F63" s="14"/>
      <c r="G63" s="14">
        <f ca="1"/>
        <v>0</v>
      </c>
      <c r="H63" s="14"/>
      <c r="I63" s="14"/>
      <c r="J63" s="14"/>
      <c r="K63" s="14">
        <f ca="1"/>
        <v>0</v>
      </c>
      <c r="L63" s="14"/>
    </row>
    <row r="64" spans="1:12" ht="15.75" customHeight="1">
      <c r="A64" s="172">
        <f ca="1">IFERROR(__xludf.DUMMYFUNCTION("""COMPUTED_VALUE"""),44229)</f>
        <v>44229</v>
      </c>
      <c r="B64" s="41" t="str">
        <f ca="1">IFERROR(__xludf.DUMMYFUNCTION("""COMPUTED_VALUE"""),"DAMARIS KWAMBOKA OKENYURI")</f>
        <v>DAMARIS KWAMBOKA OKENYURI</v>
      </c>
      <c r="C64" s="41"/>
      <c r="D64" s="41"/>
      <c r="E64" s="14"/>
      <c r="F64" s="14"/>
      <c r="G64" s="14">
        <f ca="1"/>
        <v>0</v>
      </c>
      <c r="H64" s="14"/>
      <c r="I64" s="14"/>
      <c r="J64" s="14"/>
      <c r="K64" s="14">
        <f ca="1"/>
        <v>0</v>
      </c>
      <c r="L64" s="14"/>
    </row>
    <row r="65" spans="1:12" ht="15.75" customHeight="1">
      <c r="A65" s="172">
        <f ca="1">IFERROR(__xludf.DUMMYFUNCTION("""COMPUTED_VALUE"""),44229)</f>
        <v>44229</v>
      </c>
      <c r="B65" s="41" t="str">
        <f ca="1">IFERROR(__xludf.DUMMYFUNCTION("""COMPUTED_VALUE"""),"DAMARIS KWAMBOKA OKENYURI")</f>
        <v>DAMARIS KWAMBOKA OKENYURI</v>
      </c>
      <c r="C65" s="41"/>
      <c r="D65" s="41"/>
      <c r="E65" s="14"/>
      <c r="F65" s="14"/>
      <c r="G65" s="14">
        <f ca="1"/>
        <v>0</v>
      </c>
      <c r="H65" s="14"/>
      <c r="I65" s="14"/>
      <c r="J65" s="14"/>
      <c r="K65" s="14">
        <f ca="1"/>
        <v>0</v>
      </c>
      <c r="L65" s="14"/>
    </row>
    <row r="66" spans="1:12" ht="15.75" customHeight="1">
      <c r="A66" s="172">
        <f ca="1">IFERROR(__xludf.DUMMYFUNCTION("""COMPUTED_VALUE"""),44229)</f>
        <v>44229</v>
      </c>
      <c r="B66" s="41" t="str">
        <f ca="1">IFERROR(__xludf.DUMMYFUNCTION("""COMPUTED_VALUE"""),"DAMARIS KWAMBOKA OKENYURI")</f>
        <v>DAMARIS KWAMBOKA OKENYURI</v>
      </c>
      <c r="C66" s="41"/>
      <c r="D66" s="41"/>
      <c r="E66" s="14"/>
      <c r="F66" s="14"/>
      <c r="G66" s="14">
        <f ca="1"/>
        <v>0</v>
      </c>
      <c r="H66" s="14"/>
      <c r="I66" s="14"/>
      <c r="J66" s="14"/>
      <c r="K66" s="14">
        <f ca="1"/>
        <v>0</v>
      </c>
      <c r="L66" s="14"/>
    </row>
    <row r="67" spans="1:12" ht="15.75" customHeight="1">
      <c r="A67" s="172">
        <f ca="1">IFERROR(__xludf.DUMMYFUNCTION("""COMPUTED_VALUE"""),44229)</f>
        <v>44229</v>
      </c>
      <c r="B67" s="41" t="str">
        <f ca="1">IFERROR(__xludf.DUMMYFUNCTION("""COMPUTED_VALUE"""),"DAMARIS KWAMBOKA OKENYURI")</f>
        <v>DAMARIS KWAMBOKA OKENYURI</v>
      </c>
      <c r="C67" s="41"/>
      <c r="D67" s="41"/>
      <c r="E67" s="14"/>
      <c r="F67" s="14"/>
      <c r="G67" s="14">
        <f ca="1"/>
        <v>0</v>
      </c>
      <c r="H67" s="14"/>
      <c r="I67" s="14"/>
      <c r="J67" s="14"/>
      <c r="K67" s="14">
        <f ca="1"/>
        <v>0</v>
      </c>
      <c r="L67" s="14"/>
    </row>
    <row r="68" spans="1:12" ht="15.75" customHeight="1">
      <c r="A68" s="172">
        <f ca="1">IFERROR(__xludf.DUMMYFUNCTION("""COMPUTED_VALUE"""),44229)</f>
        <v>44229</v>
      </c>
      <c r="B68" s="41" t="str">
        <f ca="1">IFERROR(__xludf.DUMMYFUNCTION("""COMPUTED_VALUE"""),"DAMARIS KWAMBOKA OKENYURI")</f>
        <v>DAMARIS KWAMBOKA OKENYURI</v>
      </c>
      <c r="C68" s="41"/>
      <c r="D68" s="41"/>
      <c r="E68" s="14"/>
      <c r="F68" s="14"/>
      <c r="G68" s="14">
        <f ca="1"/>
        <v>0</v>
      </c>
      <c r="H68" s="14"/>
      <c r="I68" s="14"/>
      <c r="J68" s="14"/>
      <c r="K68" s="14">
        <f ca="1"/>
        <v>0</v>
      </c>
      <c r="L68" s="14"/>
    </row>
    <row r="69" spans="1:12" ht="15.75" customHeight="1">
      <c r="A69" s="172">
        <f ca="1">IFERROR(__xludf.DUMMYFUNCTION("""COMPUTED_VALUE"""),44229)</f>
        <v>44229</v>
      </c>
      <c r="B69" s="41" t="str">
        <f ca="1">IFERROR(__xludf.DUMMYFUNCTION("""COMPUTED_VALUE"""),"DAMARIS KWAMBOKA OKENYURI")</f>
        <v>DAMARIS KWAMBOKA OKENYURI</v>
      </c>
      <c r="C69" s="41"/>
      <c r="D69" s="41"/>
      <c r="E69" s="14"/>
      <c r="F69" s="14"/>
      <c r="G69" s="14">
        <f ca="1"/>
        <v>0</v>
      </c>
      <c r="H69" s="14"/>
      <c r="I69" s="14"/>
      <c r="J69" s="14"/>
      <c r="K69" s="14">
        <f ca="1"/>
        <v>0</v>
      </c>
      <c r="L69" s="14"/>
    </row>
    <row r="70" spans="1:12" ht="15.75" customHeight="1">
      <c r="A70" s="172">
        <f ca="1">IFERROR(__xludf.DUMMYFUNCTION("""COMPUTED_VALUE"""),44229)</f>
        <v>44229</v>
      </c>
      <c r="B70" s="41" t="str">
        <f ca="1">IFERROR(__xludf.DUMMYFUNCTION("""COMPUTED_VALUE"""),"DAMARIS KWAMBOKA OKENYURI")</f>
        <v>DAMARIS KWAMBOKA OKENYURI</v>
      </c>
      <c r="C70" s="41"/>
      <c r="D70" s="41"/>
      <c r="E70" s="14"/>
      <c r="F70" s="14"/>
      <c r="G70" s="14">
        <f ca="1"/>
        <v>0</v>
      </c>
      <c r="H70" s="14"/>
      <c r="I70" s="14"/>
      <c r="J70" s="14"/>
      <c r="K70" s="14">
        <f ca="1"/>
        <v>0</v>
      </c>
      <c r="L70" s="14"/>
    </row>
    <row r="71" spans="1:12" ht="15.75" customHeight="1">
      <c r="A71" s="172">
        <f ca="1">IFERROR(__xludf.DUMMYFUNCTION("""COMPUTED_VALUE"""),44229)</f>
        <v>44229</v>
      </c>
      <c r="B71" s="41" t="str">
        <f ca="1">IFERROR(__xludf.DUMMYFUNCTION("""COMPUTED_VALUE"""),"DAMARIS KWAMBOKA OKENYURI")</f>
        <v>DAMARIS KWAMBOKA OKENYURI</v>
      </c>
      <c r="C71" s="41"/>
      <c r="D71" s="41"/>
      <c r="E71" s="14"/>
      <c r="F71" s="14"/>
      <c r="G71" s="14">
        <f ca="1"/>
        <v>0</v>
      </c>
      <c r="H71" s="14"/>
      <c r="I71" s="14"/>
      <c r="J71" s="14"/>
      <c r="K71" s="14">
        <f ca="1"/>
        <v>0</v>
      </c>
      <c r="L71" s="14"/>
    </row>
    <row r="72" spans="1:12" ht="15.75" customHeight="1">
      <c r="A72" s="172">
        <f ca="1">IFERROR(__xludf.DUMMYFUNCTION("""COMPUTED_VALUE"""),44229)</f>
        <v>44229</v>
      </c>
      <c r="B72" s="41" t="str">
        <f ca="1">IFERROR(__xludf.DUMMYFUNCTION("""COMPUTED_VALUE"""),"DAMARIS KWAMBOKA OKENYURI")</f>
        <v>DAMARIS KWAMBOKA OKENYURI</v>
      </c>
      <c r="C72" s="41"/>
      <c r="D72" s="41"/>
      <c r="E72" s="14"/>
      <c r="F72" s="14"/>
      <c r="G72" s="14">
        <f ca="1"/>
        <v>0</v>
      </c>
      <c r="H72" s="14"/>
      <c r="I72" s="14"/>
      <c r="J72" s="14"/>
      <c r="K72" s="14">
        <f ca="1"/>
        <v>0</v>
      </c>
      <c r="L72" s="14"/>
    </row>
    <row r="73" spans="1:12" ht="15.75" customHeight="1">
      <c r="A73" s="172">
        <f ca="1">IFERROR(__xludf.DUMMYFUNCTION("""COMPUTED_VALUE"""),44229)</f>
        <v>44229</v>
      </c>
      <c r="B73" s="41" t="str">
        <f ca="1">IFERROR(__xludf.DUMMYFUNCTION("""COMPUTED_VALUE"""),"Caroline Kioko")</f>
        <v>Caroline Kioko</v>
      </c>
      <c r="C73" s="41"/>
      <c r="D73" s="41"/>
      <c r="E73" s="14"/>
      <c r="F73" s="14"/>
      <c r="G73" s="14">
        <f ca="1"/>
        <v>0</v>
      </c>
      <c r="H73" s="14"/>
      <c r="I73" s="14"/>
      <c r="J73" s="14"/>
      <c r="K73" s="14">
        <f ca="1"/>
        <v>0</v>
      </c>
      <c r="L73" s="14"/>
    </row>
    <row r="74" spans="1:12" ht="15.75" customHeight="1">
      <c r="A74" s="172">
        <f ca="1">IFERROR(__xludf.DUMMYFUNCTION("""COMPUTED_VALUE"""),44229)</f>
        <v>44229</v>
      </c>
      <c r="B74" s="41" t="str">
        <f ca="1">IFERROR(__xludf.DUMMYFUNCTION("""COMPUTED_VALUE"""),"Caroline Kioko")</f>
        <v>Caroline Kioko</v>
      </c>
      <c r="C74" s="41"/>
      <c r="D74" s="41"/>
      <c r="E74" s="14"/>
      <c r="F74" s="14"/>
      <c r="G74" s="14">
        <f ca="1"/>
        <v>0</v>
      </c>
      <c r="H74" s="14"/>
      <c r="I74" s="14"/>
      <c r="J74" s="14"/>
      <c r="K74" s="14">
        <f ca="1"/>
        <v>0</v>
      </c>
      <c r="L74" s="14"/>
    </row>
    <row r="75" spans="1:12" ht="15.75" customHeight="1">
      <c r="A75" s="172">
        <f ca="1">IFERROR(__xludf.DUMMYFUNCTION("""COMPUTED_VALUE"""),44229)</f>
        <v>44229</v>
      </c>
      <c r="B75" s="41" t="str">
        <f ca="1">IFERROR(__xludf.DUMMYFUNCTION("""COMPUTED_VALUE"""),"Caroline Kioko")</f>
        <v>Caroline Kioko</v>
      </c>
      <c r="C75" s="41"/>
      <c r="D75" s="41"/>
      <c r="E75" s="14"/>
      <c r="F75" s="14"/>
      <c r="G75" s="14">
        <f ca="1"/>
        <v>0</v>
      </c>
      <c r="H75" s="14"/>
      <c r="I75" s="14"/>
      <c r="J75" s="14"/>
      <c r="K75" s="14">
        <f ca="1"/>
        <v>0</v>
      </c>
      <c r="L75" s="14"/>
    </row>
    <row r="76" spans="1:12" ht="15.75" customHeight="1">
      <c r="A76" s="172">
        <f ca="1">IFERROR(__xludf.DUMMYFUNCTION("""COMPUTED_VALUE"""),44229)</f>
        <v>44229</v>
      </c>
      <c r="B76" s="41" t="str">
        <f ca="1">IFERROR(__xludf.DUMMYFUNCTION("""COMPUTED_VALUE"""),"Caroline Kioko")</f>
        <v>Caroline Kioko</v>
      </c>
      <c r="C76" s="41"/>
      <c r="D76" s="41"/>
      <c r="E76" s="14"/>
      <c r="F76" s="14"/>
      <c r="G76" s="14">
        <f ca="1"/>
        <v>0</v>
      </c>
      <c r="H76" s="14"/>
      <c r="I76" s="14"/>
      <c r="J76" s="14"/>
      <c r="K76" s="14">
        <f ca="1"/>
        <v>0</v>
      </c>
      <c r="L76" s="14"/>
    </row>
    <row r="77" spans="1:12" ht="15.75" customHeight="1">
      <c r="A77" s="172">
        <f ca="1">IFERROR(__xludf.DUMMYFUNCTION("""COMPUTED_VALUE"""),44229)</f>
        <v>44229</v>
      </c>
      <c r="B77" s="41" t="str">
        <f ca="1">IFERROR(__xludf.DUMMYFUNCTION("""COMPUTED_VALUE"""),"Marvin Mwangi")</f>
        <v>Marvin Mwangi</v>
      </c>
      <c r="C77" s="41"/>
      <c r="D77" s="41"/>
      <c r="E77" s="14"/>
      <c r="F77" s="14"/>
      <c r="G77" s="14">
        <f ca="1"/>
        <v>0</v>
      </c>
      <c r="H77" s="14"/>
      <c r="I77" s="14"/>
      <c r="J77" s="14"/>
      <c r="K77" s="14">
        <f ca="1"/>
        <v>0</v>
      </c>
      <c r="L77" s="14"/>
    </row>
    <row r="78" spans="1:12" ht="15.75" customHeight="1">
      <c r="A78" s="172">
        <f ca="1">IFERROR(__xludf.DUMMYFUNCTION("""COMPUTED_VALUE"""),44229)</f>
        <v>44229</v>
      </c>
      <c r="B78" s="41" t="str">
        <f ca="1">IFERROR(__xludf.DUMMYFUNCTION("""COMPUTED_VALUE"""),"Marvin Mwangi")</f>
        <v>Marvin Mwangi</v>
      </c>
      <c r="C78" s="41"/>
      <c r="D78" s="41"/>
      <c r="E78" s="14"/>
      <c r="F78" s="14"/>
      <c r="G78" s="14">
        <f ca="1"/>
        <v>0</v>
      </c>
      <c r="H78" s="14"/>
      <c r="I78" s="14"/>
      <c r="J78" s="14"/>
      <c r="K78" s="14">
        <f ca="1"/>
        <v>0</v>
      </c>
      <c r="L78" s="14"/>
    </row>
    <row r="79" spans="1:12" ht="15.75" customHeight="1">
      <c r="A79" s="172">
        <f ca="1">IFERROR(__xludf.DUMMYFUNCTION("""COMPUTED_VALUE"""),44229)</f>
        <v>44229</v>
      </c>
      <c r="B79" s="41" t="str">
        <f ca="1">IFERROR(__xludf.DUMMYFUNCTION("""COMPUTED_VALUE"""),"Marvin Mwangi")</f>
        <v>Marvin Mwangi</v>
      </c>
      <c r="C79" s="41"/>
      <c r="D79" s="41"/>
      <c r="E79" s="14"/>
      <c r="F79" s="14"/>
      <c r="G79" s="14">
        <f ca="1"/>
        <v>0</v>
      </c>
      <c r="H79" s="14"/>
      <c r="I79" s="14"/>
      <c r="J79" s="14"/>
      <c r="K79" s="14">
        <f ca="1"/>
        <v>0</v>
      </c>
      <c r="L79" s="14"/>
    </row>
    <row r="80" spans="1:12" ht="15.75" customHeight="1">
      <c r="A80" s="172">
        <f ca="1">IFERROR(__xludf.DUMMYFUNCTION("""COMPUTED_VALUE"""),44229)</f>
        <v>44229</v>
      </c>
      <c r="B80" s="41" t="str">
        <f ca="1">IFERROR(__xludf.DUMMYFUNCTION("""COMPUTED_VALUE"""),"Benice Wairimu Ruga")</f>
        <v>Benice Wairimu Ruga</v>
      </c>
      <c r="C80" s="41"/>
      <c r="D80" s="41"/>
      <c r="E80" s="14"/>
      <c r="F80" s="14"/>
      <c r="G80" s="14">
        <f ca="1"/>
        <v>0</v>
      </c>
      <c r="H80" s="14"/>
      <c r="I80" s="14"/>
      <c r="J80" s="14"/>
      <c r="K80" s="14">
        <f ca="1"/>
        <v>0</v>
      </c>
      <c r="L80" s="14"/>
    </row>
    <row r="81" spans="1:12" ht="15.75" customHeight="1">
      <c r="A81" s="41"/>
      <c r="B81" s="41"/>
      <c r="C81" s="41"/>
      <c r="D81" s="41"/>
      <c r="E81" s="14"/>
      <c r="F81" s="14"/>
      <c r="G81" s="14">
        <f ca="1"/>
        <v>0</v>
      </c>
      <c r="H81" s="14"/>
      <c r="I81" s="14"/>
      <c r="J81" s="14"/>
      <c r="K81" s="14">
        <f ca="1"/>
        <v>0</v>
      </c>
      <c r="L81" s="14"/>
    </row>
    <row r="82" spans="1:12" ht="15.75" customHeight="1">
      <c r="A82" s="41"/>
      <c r="B82" s="41"/>
      <c r="C82" s="41"/>
      <c r="D82" s="41"/>
      <c r="E82" s="14"/>
      <c r="F82" s="14"/>
      <c r="G82" s="14">
        <f ca="1"/>
        <v>0</v>
      </c>
      <c r="H82" s="14"/>
      <c r="I82" s="14"/>
      <c r="J82" s="14"/>
      <c r="K82" s="14">
        <f ca="1"/>
        <v>0</v>
      </c>
      <c r="L82" s="14"/>
    </row>
    <row r="83" spans="1:12" ht="15.75" customHeight="1">
      <c r="A83" s="41"/>
      <c r="B83" s="41"/>
      <c r="C83" s="41"/>
      <c r="D83" s="41"/>
      <c r="E83" s="14"/>
      <c r="F83" s="14"/>
      <c r="G83" s="14">
        <f ca="1"/>
        <v>0</v>
      </c>
      <c r="H83" s="14"/>
      <c r="I83" s="14"/>
      <c r="J83" s="14"/>
      <c r="K83" s="14">
        <f ca="1"/>
        <v>0</v>
      </c>
      <c r="L83" s="14"/>
    </row>
    <row r="84" spans="1:12" ht="15.75" customHeight="1">
      <c r="A84" s="41"/>
      <c r="B84" s="41"/>
      <c r="C84" s="41"/>
      <c r="D84" s="41"/>
      <c r="E84" s="14"/>
      <c r="F84" s="14"/>
      <c r="G84" s="14">
        <f ca="1"/>
        <v>0</v>
      </c>
      <c r="H84" s="14"/>
      <c r="I84" s="14"/>
      <c r="J84" s="14"/>
      <c r="K84" s="14">
        <f ca="1"/>
        <v>0</v>
      </c>
      <c r="L84" s="14"/>
    </row>
    <row r="85" spans="1:12" ht="15.75" customHeight="1">
      <c r="A85" s="41"/>
      <c r="B85" s="41"/>
      <c r="C85" s="41"/>
      <c r="D85" s="41"/>
      <c r="E85" s="14"/>
      <c r="F85" s="14"/>
      <c r="G85" s="14">
        <f ca="1"/>
        <v>0</v>
      </c>
      <c r="H85" s="14"/>
      <c r="I85" s="14"/>
      <c r="J85" s="14"/>
      <c r="K85" s="14">
        <f ca="1"/>
        <v>0</v>
      </c>
      <c r="L85" s="14"/>
    </row>
    <row r="86" spans="1:12" ht="15.75" customHeight="1">
      <c r="A86" s="41"/>
      <c r="B86" s="41"/>
      <c r="C86" s="41"/>
      <c r="D86" s="41"/>
      <c r="E86" s="14"/>
      <c r="F86" s="14"/>
      <c r="G86" s="14">
        <f ca="1"/>
        <v>0</v>
      </c>
      <c r="H86" s="14"/>
      <c r="I86" s="14"/>
      <c r="J86" s="14"/>
      <c r="K86" s="14">
        <f ca="1"/>
        <v>0</v>
      </c>
      <c r="L86" s="14"/>
    </row>
    <row r="87" spans="1:12" ht="15.75" customHeight="1">
      <c r="A87" s="41"/>
      <c r="B87" s="41"/>
      <c r="C87" s="41"/>
      <c r="D87" s="41"/>
      <c r="E87" s="14"/>
      <c r="F87" s="14"/>
      <c r="G87" s="14">
        <f ca="1"/>
        <v>0</v>
      </c>
      <c r="H87" s="14"/>
      <c r="I87" s="14"/>
      <c r="J87" s="14"/>
      <c r="K87" s="14">
        <f ca="1"/>
        <v>0</v>
      </c>
      <c r="L87" s="14"/>
    </row>
    <row r="88" spans="1:12" ht="15.75" customHeight="1">
      <c r="A88" s="41"/>
      <c r="B88" s="41"/>
      <c r="C88" s="41"/>
      <c r="D88" s="41"/>
      <c r="E88" s="14"/>
      <c r="F88" s="14"/>
      <c r="G88" s="14">
        <f ca="1"/>
        <v>0</v>
      </c>
      <c r="H88" s="14"/>
      <c r="I88" s="14"/>
      <c r="J88" s="14"/>
      <c r="K88" s="14">
        <f ca="1"/>
        <v>0</v>
      </c>
      <c r="L88" s="14"/>
    </row>
    <row r="89" spans="1:12" ht="15.75" customHeight="1">
      <c r="A89" s="41"/>
      <c r="B89" s="41"/>
      <c r="C89" s="41"/>
      <c r="D89" s="41"/>
      <c r="E89" s="14"/>
      <c r="F89" s="14"/>
      <c r="G89" s="14">
        <f ca="1"/>
        <v>0</v>
      </c>
      <c r="H89" s="14"/>
      <c r="I89" s="14"/>
      <c r="J89" s="14"/>
      <c r="K89" s="14">
        <f ca="1"/>
        <v>0</v>
      </c>
      <c r="L89" s="14"/>
    </row>
    <row r="90" spans="1:12" ht="15.75" customHeight="1">
      <c r="A90" s="41"/>
      <c r="B90" s="41"/>
      <c r="C90" s="41"/>
      <c r="D90" s="41"/>
      <c r="E90" s="14"/>
      <c r="F90" s="14"/>
      <c r="G90" s="14">
        <f ca="1"/>
        <v>0</v>
      </c>
      <c r="H90" s="14"/>
      <c r="I90" s="14"/>
      <c r="J90" s="14"/>
      <c r="K90" s="14">
        <f ca="1"/>
        <v>0</v>
      </c>
      <c r="L90" s="14"/>
    </row>
    <row r="91" spans="1:12" ht="15.75" customHeight="1">
      <c r="A91" s="41"/>
      <c r="B91" s="41"/>
      <c r="C91" s="41"/>
      <c r="D91" s="41"/>
      <c r="E91" s="14"/>
      <c r="F91" s="14"/>
      <c r="G91" s="14">
        <f ca="1"/>
        <v>0</v>
      </c>
      <c r="H91" s="14"/>
      <c r="I91" s="14"/>
      <c r="J91" s="14"/>
      <c r="K91" s="14">
        <f ca="1"/>
        <v>0</v>
      </c>
      <c r="L91" s="14"/>
    </row>
    <row r="92" spans="1:12" ht="15.75" customHeight="1">
      <c r="A92" s="41"/>
      <c r="B92" s="41"/>
      <c r="C92" s="41"/>
      <c r="D92" s="41"/>
      <c r="E92" s="14"/>
      <c r="F92" s="14"/>
      <c r="G92" s="14">
        <f ca="1"/>
        <v>0</v>
      </c>
      <c r="H92" s="14"/>
      <c r="I92" s="14"/>
      <c r="J92" s="14"/>
      <c r="K92" s="14">
        <f ca="1"/>
        <v>0</v>
      </c>
      <c r="L92" s="14"/>
    </row>
    <row r="93" spans="1:12" ht="15.75" customHeight="1">
      <c r="A93" s="41"/>
      <c r="B93" s="41"/>
      <c r="C93" s="41"/>
      <c r="D93" s="41"/>
      <c r="E93" s="14"/>
      <c r="F93" s="14"/>
      <c r="G93" s="14">
        <f ca="1"/>
        <v>0</v>
      </c>
      <c r="H93" s="14"/>
      <c r="I93" s="14"/>
      <c r="J93" s="14"/>
      <c r="K93" s="14">
        <f ca="1"/>
        <v>0</v>
      </c>
      <c r="L93" s="14"/>
    </row>
    <row r="94" spans="1:12" ht="15.75" customHeight="1">
      <c r="A94" s="41"/>
      <c r="B94" s="41"/>
      <c r="C94" s="41"/>
      <c r="D94" s="41"/>
      <c r="E94" s="14"/>
      <c r="F94" s="14"/>
      <c r="G94" s="14">
        <f ca="1"/>
        <v>0</v>
      </c>
      <c r="H94" s="14"/>
      <c r="I94" s="14"/>
      <c r="J94" s="14"/>
      <c r="K94" s="14">
        <f ca="1"/>
        <v>0</v>
      </c>
      <c r="L94" s="14"/>
    </row>
    <row r="95" spans="1:12" ht="15.75" customHeight="1">
      <c r="A95" s="41"/>
      <c r="B95" s="41"/>
      <c r="C95" s="41"/>
      <c r="D95" s="41"/>
      <c r="E95" s="14"/>
      <c r="F95" s="14"/>
      <c r="G95" s="14">
        <f ca="1"/>
        <v>0</v>
      </c>
      <c r="H95" s="14"/>
      <c r="I95" s="14"/>
      <c r="J95" s="14"/>
      <c r="K95" s="14">
        <f ca="1"/>
        <v>0</v>
      </c>
      <c r="L95" s="14"/>
    </row>
    <row r="96" spans="1:12" ht="15.75" customHeight="1">
      <c r="A96" s="41"/>
      <c r="B96" s="41"/>
      <c r="C96" s="41"/>
      <c r="D96" s="41"/>
      <c r="E96" s="14"/>
      <c r="F96" s="14"/>
      <c r="G96" s="14">
        <f ca="1"/>
        <v>0</v>
      </c>
      <c r="H96" s="14"/>
      <c r="I96" s="14"/>
      <c r="J96" s="14"/>
      <c r="K96" s="14">
        <f ca="1"/>
        <v>0</v>
      </c>
      <c r="L96" s="14"/>
    </row>
    <row r="97" spans="1:12" ht="15.75" customHeight="1">
      <c r="A97" s="41"/>
      <c r="B97" s="41"/>
      <c r="C97" s="41"/>
      <c r="D97" s="41"/>
      <c r="E97" s="14"/>
      <c r="F97" s="14"/>
      <c r="G97" s="14">
        <f ca="1"/>
        <v>0</v>
      </c>
      <c r="H97" s="14"/>
      <c r="I97" s="14"/>
      <c r="J97" s="14"/>
      <c r="K97" s="14">
        <f ca="1"/>
        <v>0</v>
      </c>
      <c r="L97" s="14"/>
    </row>
    <row r="98" spans="1:12" ht="15.75" customHeight="1">
      <c r="A98" s="41"/>
      <c r="B98" s="41"/>
      <c r="C98" s="41"/>
      <c r="D98" s="41"/>
      <c r="E98" s="14"/>
      <c r="F98" s="14"/>
      <c r="G98" s="14">
        <f ca="1"/>
        <v>0</v>
      </c>
      <c r="H98" s="14"/>
      <c r="I98" s="14"/>
      <c r="J98" s="14"/>
      <c r="K98" s="14">
        <f ca="1"/>
        <v>0</v>
      </c>
      <c r="L98" s="14"/>
    </row>
    <row r="99" spans="1:12" ht="15.75" customHeight="1">
      <c r="A99" s="41"/>
      <c r="B99" s="41"/>
      <c r="C99" s="41"/>
      <c r="D99" s="41"/>
      <c r="E99" s="14"/>
      <c r="F99" s="14"/>
      <c r="G99" s="14">
        <f ca="1"/>
        <v>0</v>
      </c>
      <c r="H99" s="14"/>
      <c r="I99" s="14"/>
      <c r="J99" s="14"/>
      <c r="K99" s="14">
        <f ca="1"/>
        <v>0</v>
      </c>
      <c r="L99" s="14"/>
    </row>
    <row r="100" spans="1:12" ht="15.75" customHeight="1">
      <c r="A100" s="41"/>
      <c r="B100" s="41"/>
      <c r="C100" s="41"/>
      <c r="D100" s="41"/>
      <c r="E100" s="14"/>
      <c r="F100" s="14"/>
      <c r="G100" s="14">
        <f ca="1"/>
        <v>0</v>
      </c>
      <c r="H100" s="14"/>
      <c r="I100" s="14"/>
      <c r="J100" s="14"/>
      <c r="K100" s="14">
        <f ca="1"/>
        <v>0</v>
      </c>
      <c r="L100" s="14"/>
    </row>
    <row r="101" spans="1:12" ht="15.75" customHeight="1">
      <c r="A101" s="41"/>
      <c r="B101" s="41"/>
      <c r="C101" s="41"/>
      <c r="D101" s="41"/>
      <c r="E101" s="14"/>
      <c r="F101" s="14"/>
      <c r="G101" s="14">
        <f ca="1"/>
        <v>0</v>
      </c>
      <c r="H101" s="14"/>
      <c r="I101" s="14"/>
      <c r="J101" s="14"/>
      <c r="K101" s="14">
        <f ca="1"/>
        <v>0</v>
      </c>
      <c r="L101" s="14"/>
    </row>
    <row r="102" spans="1:12" ht="15.75" customHeight="1">
      <c r="A102" s="41"/>
      <c r="B102" s="41"/>
      <c r="C102" s="41"/>
      <c r="D102" s="41"/>
      <c r="E102" s="14"/>
      <c r="F102" s="14"/>
      <c r="G102" s="14">
        <f ca="1"/>
        <v>0</v>
      </c>
      <c r="H102" s="14"/>
      <c r="I102" s="14"/>
      <c r="J102" s="14"/>
      <c r="K102" s="14">
        <f ca="1"/>
        <v>0</v>
      </c>
      <c r="L102" s="14"/>
    </row>
    <row r="103" spans="1:12" ht="15.75" customHeight="1">
      <c r="A103" s="41"/>
      <c r="B103" s="41"/>
      <c r="C103" s="41"/>
      <c r="D103" s="41"/>
      <c r="E103" s="14"/>
      <c r="F103" s="14"/>
      <c r="G103" s="14">
        <f ca="1"/>
        <v>0</v>
      </c>
      <c r="H103" s="14"/>
      <c r="I103" s="14"/>
      <c r="J103" s="14"/>
      <c r="K103" s="14">
        <f ca="1"/>
        <v>0</v>
      </c>
      <c r="L103" s="14"/>
    </row>
    <row r="104" spans="1:12" ht="15.75" customHeight="1">
      <c r="A104" s="41"/>
      <c r="B104" s="41"/>
      <c r="C104" s="41"/>
      <c r="D104" s="41"/>
      <c r="E104" s="14"/>
      <c r="F104" s="14"/>
      <c r="G104" s="14">
        <f ca="1"/>
        <v>0</v>
      </c>
      <c r="H104" s="14"/>
      <c r="I104" s="14"/>
      <c r="J104" s="14"/>
      <c r="K104" s="14">
        <f ca="1"/>
        <v>0</v>
      </c>
      <c r="L104" s="14"/>
    </row>
    <row r="105" spans="1:12" ht="15.75" customHeight="1">
      <c r="A105" s="41"/>
      <c r="B105" s="41"/>
      <c r="C105" s="41"/>
      <c r="D105" s="41"/>
      <c r="E105" s="14"/>
      <c r="F105" s="14"/>
      <c r="G105" s="14">
        <f ca="1"/>
        <v>0</v>
      </c>
      <c r="H105" s="14"/>
      <c r="I105" s="14"/>
      <c r="J105" s="14"/>
      <c r="K105" s="14">
        <f ca="1"/>
        <v>0</v>
      </c>
      <c r="L105" s="14"/>
    </row>
    <row r="106" spans="1:12" ht="15.75" customHeight="1">
      <c r="A106" s="41"/>
      <c r="B106" s="41"/>
      <c r="C106" s="41"/>
      <c r="D106" s="41"/>
      <c r="E106" s="14"/>
      <c r="F106" s="14"/>
      <c r="G106" s="14">
        <f ca="1"/>
        <v>0</v>
      </c>
      <c r="H106" s="14"/>
      <c r="I106" s="14"/>
      <c r="J106" s="14"/>
      <c r="K106" s="14">
        <f ca="1"/>
        <v>0</v>
      </c>
      <c r="L106" s="14"/>
    </row>
    <row r="107" spans="1:12" ht="15.75" customHeight="1">
      <c r="A107" s="41"/>
      <c r="B107" s="41"/>
      <c r="C107" s="41"/>
      <c r="D107" s="41"/>
      <c r="E107" s="14"/>
      <c r="F107" s="14"/>
      <c r="G107" s="14">
        <f ca="1"/>
        <v>0</v>
      </c>
      <c r="H107" s="14"/>
      <c r="I107" s="14"/>
      <c r="J107" s="14"/>
      <c r="K107" s="14">
        <f ca="1"/>
        <v>0</v>
      </c>
      <c r="L107" s="14"/>
    </row>
    <row r="108" spans="1:12" ht="15.75" customHeight="1">
      <c r="A108" s="41"/>
      <c r="B108" s="41"/>
      <c r="C108" s="41"/>
      <c r="D108" s="41"/>
      <c r="E108" s="14"/>
      <c r="F108" s="14"/>
      <c r="G108" s="14">
        <f ca="1"/>
        <v>0</v>
      </c>
      <c r="H108" s="14"/>
      <c r="I108" s="14"/>
      <c r="J108" s="14"/>
      <c r="K108" s="14">
        <f ca="1"/>
        <v>0</v>
      </c>
      <c r="L108" s="14"/>
    </row>
    <row r="109" spans="1:12" ht="15.75" customHeight="1">
      <c r="A109" s="41"/>
      <c r="B109" s="41"/>
      <c r="C109" s="41"/>
      <c r="D109" s="41"/>
      <c r="E109" s="14"/>
      <c r="F109" s="14"/>
      <c r="G109" s="14">
        <f ca="1"/>
        <v>0</v>
      </c>
      <c r="H109" s="14"/>
      <c r="I109" s="14"/>
      <c r="J109" s="14"/>
      <c r="K109" s="14">
        <f ca="1"/>
        <v>0</v>
      </c>
      <c r="L109" s="14"/>
    </row>
    <row r="110" spans="1:12" ht="15.75" customHeight="1">
      <c r="A110" s="41"/>
      <c r="B110" s="41"/>
      <c r="C110" s="41"/>
      <c r="D110" s="41"/>
      <c r="E110" s="14"/>
      <c r="F110" s="14"/>
      <c r="G110" s="14">
        <f ca="1"/>
        <v>0</v>
      </c>
      <c r="H110" s="14"/>
      <c r="I110" s="14"/>
      <c r="J110" s="14"/>
      <c r="K110" s="14">
        <f ca="1"/>
        <v>0</v>
      </c>
      <c r="L110" s="14"/>
    </row>
    <row r="111" spans="1:12" ht="15.75" customHeight="1">
      <c r="A111" s="41"/>
      <c r="B111" s="41"/>
      <c r="C111" s="41"/>
      <c r="D111" s="41"/>
      <c r="E111" s="14"/>
      <c r="F111" s="14"/>
      <c r="G111" s="14">
        <f ca="1"/>
        <v>0</v>
      </c>
      <c r="H111" s="14"/>
      <c r="I111" s="14"/>
      <c r="J111" s="14"/>
      <c r="K111" s="14">
        <f ca="1"/>
        <v>0</v>
      </c>
      <c r="L111" s="14"/>
    </row>
    <row r="112" spans="1:12" ht="15.75" customHeight="1">
      <c r="A112" s="41"/>
      <c r="B112" s="41"/>
      <c r="C112" s="41"/>
      <c r="D112" s="41"/>
      <c r="E112" s="14"/>
      <c r="F112" s="14"/>
      <c r="G112" s="14">
        <f ca="1"/>
        <v>0</v>
      </c>
      <c r="H112" s="14"/>
      <c r="I112" s="14"/>
      <c r="J112" s="14"/>
      <c r="K112" s="14">
        <f ca="1"/>
        <v>0</v>
      </c>
      <c r="L112" s="14"/>
    </row>
    <row r="113" spans="1:12" ht="15.75" customHeight="1">
      <c r="A113" s="41"/>
      <c r="B113" s="41"/>
      <c r="C113" s="41"/>
      <c r="D113" s="41"/>
      <c r="E113" s="14"/>
      <c r="F113" s="14"/>
      <c r="G113" s="14">
        <f ca="1"/>
        <v>0</v>
      </c>
      <c r="H113" s="14"/>
      <c r="I113" s="14"/>
      <c r="J113" s="14"/>
      <c r="K113" s="14">
        <f ca="1"/>
        <v>0</v>
      </c>
      <c r="L113" s="14"/>
    </row>
    <row r="114" spans="1:12" ht="15.75" customHeight="1">
      <c r="A114" s="41"/>
      <c r="B114" s="41"/>
      <c r="C114" s="41"/>
      <c r="D114" s="41"/>
      <c r="E114" s="14"/>
      <c r="F114" s="14"/>
      <c r="G114" s="14">
        <f ca="1"/>
        <v>0</v>
      </c>
      <c r="H114" s="14"/>
      <c r="I114" s="14"/>
      <c r="J114" s="14"/>
      <c r="K114" s="14">
        <f ca="1"/>
        <v>0</v>
      </c>
      <c r="L114" s="14"/>
    </row>
    <row r="115" spans="1:12" ht="15.75" customHeight="1">
      <c r="A115" s="41"/>
      <c r="B115" s="41"/>
      <c r="C115" s="41"/>
      <c r="D115" s="41"/>
      <c r="E115" s="14"/>
      <c r="F115" s="14"/>
      <c r="G115" s="14">
        <f ca="1"/>
        <v>0</v>
      </c>
      <c r="H115" s="14"/>
      <c r="I115" s="14"/>
      <c r="J115" s="14"/>
      <c r="K115" s="14">
        <f ca="1"/>
        <v>0</v>
      </c>
      <c r="L115" s="14"/>
    </row>
    <row r="116" spans="1:12" ht="15.75" customHeight="1">
      <c r="A116" s="41"/>
      <c r="B116" s="41"/>
      <c r="C116" s="41"/>
      <c r="D116" s="41"/>
      <c r="E116" s="14"/>
      <c r="F116" s="14"/>
      <c r="G116" s="14">
        <f ca="1"/>
        <v>0</v>
      </c>
      <c r="H116" s="14"/>
      <c r="I116" s="14"/>
      <c r="J116" s="14"/>
      <c r="K116" s="14">
        <f ca="1"/>
        <v>0</v>
      </c>
      <c r="L116" s="14"/>
    </row>
    <row r="117" spans="1:12" ht="15.75" customHeight="1">
      <c r="A117" s="41"/>
      <c r="B117" s="41"/>
      <c r="C117" s="41"/>
      <c r="D117" s="41"/>
      <c r="E117" s="14"/>
      <c r="F117" s="14"/>
      <c r="G117" s="14">
        <f ca="1"/>
        <v>0</v>
      </c>
      <c r="H117" s="14"/>
      <c r="I117" s="14"/>
      <c r="J117" s="14"/>
      <c r="K117" s="14">
        <f ca="1"/>
        <v>0</v>
      </c>
      <c r="L117" s="14"/>
    </row>
    <row r="118" spans="1:12" ht="15.75" customHeight="1">
      <c r="A118" s="41"/>
      <c r="B118" s="41"/>
      <c r="C118" s="41"/>
      <c r="D118" s="41"/>
      <c r="E118" s="14"/>
      <c r="F118" s="14"/>
      <c r="G118" s="14">
        <f ca="1"/>
        <v>0</v>
      </c>
      <c r="H118" s="14"/>
      <c r="I118" s="14"/>
      <c r="J118" s="14"/>
      <c r="K118" s="14">
        <f ca="1"/>
        <v>0</v>
      </c>
      <c r="L118" s="14"/>
    </row>
    <row r="119" spans="1:12" ht="15.75" customHeight="1">
      <c r="A119" s="41"/>
      <c r="B119" s="41"/>
      <c r="C119" s="41"/>
      <c r="D119" s="41"/>
      <c r="E119" s="14"/>
      <c r="F119" s="14"/>
      <c r="G119" s="14">
        <f ca="1"/>
        <v>0</v>
      </c>
      <c r="H119" s="14"/>
      <c r="I119" s="14"/>
      <c r="J119" s="14"/>
      <c r="K119" s="14">
        <f ca="1"/>
        <v>0</v>
      </c>
      <c r="L119" s="14"/>
    </row>
    <row r="120" spans="1:12" ht="15.75" customHeight="1">
      <c r="A120" s="41"/>
      <c r="B120" s="41"/>
      <c r="C120" s="41"/>
      <c r="D120" s="41"/>
      <c r="E120" s="14"/>
      <c r="F120" s="14"/>
      <c r="G120" s="14">
        <f ca="1"/>
        <v>0</v>
      </c>
      <c r="H120" s="14"/>
      <c r="I120" s="14"/>
      <c r="J120" s="14"/>
      <c r="K120" s="14">
        <f ca="1"/>
        <v>0</v>
      </c>
      <c r="L120" s="14"/>
    </row>
    <row r="121" spans="1:12" ht="15.75" customHeight="1">
      <c r="A121" s="41"/>
      <c r="B121" s="41"/>
      <c r="C121" s="41"/>
      <c r="D121" s="41"/>
      <c r="E121" s="14"/>
      <c r="F121" s="14"/>
      <c r="G121" s="14">
        <f ca="1"/>
        <v>0</v>
      </c>
      <c r="H121" s="14"/>
      <c r="I121" s="14"/>
      <c r="J121" s="14"/>
      <c r="K121" s="14">
        <f ca="1"/>
        <v>0</v>
      </c>
      <c r="L121" s="14"/>
    </row>
    <row r="122" spans="1:12" ht="15.75" customHeight="1">
      <c r="A122" s="41"/>
      <c r="B122" s="41"/>
      <c r="C122" s="41"/>
      <c r="D122" s="41"/>
      <c r="E122" s="14"/>
      <c r="F122" s="14"/>
      <c r="G122" s="14">
        <f ca="1"/>
        <v>0</v>
      </c>
      <c r="H122" s="14"/>
      <c r="I122" s="14"/>
      <c r="J122" s="14"/>
      <c r="K122" s="14">
        <f ca="1"/>
        <v>0</v>
      </c>
      <c r="L122" s="14"/>
    </row>
    <row r="123" spans="1:12" ht="15.75" customHeight="1">
      <c r="A123" s="41"/>
      <c r="B123" s="41"/>
      <c r="C123" s="41"/>
      <c r="D123" s="41"/>
      <c r="E123" s="14"/>
      <c r="F123" s="14"/>
      <c r="G123" s="14">
        <f ca="1"/>
        <v>0</v>
      </c>
      <c r="H123" s="14"/>
      <c r="I123" s="14"/>
      <c r="J123" s="14"/>
      <c r="K123" s="14">
        <f ca="1"/>
        <v>0</v>
      </c>
      <c r="L123" s="14"/>
    </row>
    <row r="124" spans="1:12" ht="15.75" customHeight="1">
      <c r="A124" s="41"/>
      <c r="B124" s="41"/>
      <c r="C124" s="41"/>
      <c r="D124" s="41"/>
      <c r="E124" s="14"/>
      <c r="F124" s="14"/>
      <c r="G124" s="14">
        <f ca="1"/>
        <v>0</v>
      </c>
      <c r="H124" s="14"/>
      <c r="I124" s="14"/>
      <c r="J124" s="14"/>
      <c r="K124" s="14">
        <f ca="1"/>
        <v>0</v>
      </c>
      <c r="L124" s="14"/>
    </row>
    <row r="125" spans="1:12" ht="15.75" customHeight="1">
      <c r="A125" s="41"/>
      <c r="B125" s="41"/>
      <c r="C125" s="41"/>
      <c r="D125" s="41"/>
      <c r="E125" s="14"/>
      <c r="F125" s="14"/>
      <c r="G125" s="14">
        <f ca="1"/>
        <v>0</v>
      </c>
      <c r="H125" s="14"/>
      <c r="I125" s="14"/>
      <c r="J125" s="14"/>
      <c r="K125" s="14">
        <f ca="1"/>
        <v>0</v>
      </c>
      <c r="L125" s="14"/>
    </row>
    <row r="126" spans="1:12" ht="15.75" customHeight="1">
      <c r="A126" s="41"/>
      <c r="B126" s="41"/>
      <c r="C126" s="41"/>
      <c r="D126" s="41"/>
      <c r="E126" s="14"/>
      <c r="F126" s="14"/>
      <c r="G126" s="14">
        <f ca="1"/>
        <v>0</v>
      </c>
      <c r="H126" s="14"/>
      <c r="I126" s="14"/>
      <c r="J126" s="14"/>
      <c r="K126" s="14">
        <f ca="1"/>
        <v>0</v>
      </c>
      <c r="L126" s="14"/>
    </row>
    <row r="127" spans="1:12" ht="15.75" customHeight="1">
      <c r="A127" s="41"/>
      <c r="B127" s="41"/>
      <c r="C127" s="41"/>
      <c r="D127" s="41"/>
      <c r="E127" s="14"/>
      <c r="F127" s="14"/>
      <c r="G127" s="14">
        <f ca="1"/>
        <v>0</v>
      </c>
      <c r="H127" s="14"/>
      <c r="I127" s="14"/>
      <c r="J127" s="14"/>
      <c r="K127" s="14">
        <f ca="1"/>
        <v>0</v>
      </c>
      <c r="L127" s="14"/>
    </row>
    <row r="128" spans="1:12" ht="15.75" customHeight="1">
      <c r="A128" s="41"/>
      <c r="B128" s="41"/>
      <c r="C128" s="41"/>
      <c r="D128" s="41"/>
      <c r="E128" s="14"/>
      <c r="F128" s="14"/>
      <c r="G128" s="14">
        <f ca="1"/>
        <v>0</v>
      </c>
      <c r="H128" s="14"/>
      <c r="I128" s="14"/>
      <c r="J128" s="14"/>
      <c r="K128" s="14">
        <f ca="1"/>
        <v>0</v>
      </c>
      <c r="L128" s="14"/>
    </row>
    <row r="129" spans="1:12" ht="15.75" customHeight="1">
      <c r="A129" s="41"/>
      <c r="B129" s="41"/>
      <c r="C129" s="41"/>
      <c r="D129" s="41"/>
      <c r="E129" s="14"/>
      <c r="F129" s="14"/>
      <c r="G129" s="14">
        <f ca="1"/>
        <v>0</v>
      </c>
      <c r="H129" s="14"/>
      <c r="I129" s="14"/>
      <c r="J129" s="14"/>
      <c r="K129" s="14">
        <f ca="1"/>
        <v>0</v>
      </c>
      <c r="L129" s="14"/>
    </row>
    <row r="130" spans="1:12" ht="15.75" customHeight="1">
      <c r="A130" s="41"/>
      <c r="B130" s="41"/>
      <c r="C130" s="41"/>
      <c r="D130" s="41"/>
      <c r="E130" s="14"/>
      <c r="F130" s="14"/>
      <c r="G130" s="14">
        <f ca="1"/>
        <v>0</v>
      </c>
      <c r="H130" s="14"/>
      <c r="I130" s="14"/>
      <c r="J130" s="14"/>
      <c r="K130" s="14">
        <f ca="1"/>
        <v>0</v>
      </c>
      <c r="L130" s="14"/>
    </row>
    <row r="131" spans="1:12" ht="15.75" customHeight="1">
      <c r="A131" s="41"/>
      <c r="B131" s="41"/>
      <c r="C131" s="41"/>
      <c r="D131" s="41"/>
      <c r="E131" s="14"/>
      <c r="F131" s="14"/>
      <c r="G131" s="14">
        <f ca="1"/>
        <v>0</v>
      </c>
      <c r="H131" s="14"/>
      <c r="I131" s="14"/>
      <c r="J131" s="14"/>
      <c r="K131" s="14">
        <f ca="1"/>
        <v>0</v>
      </c>
      <c r="L131" s="14"/>
    </row>
    <row r="132" spans="1:12" ht="15.75" customHeight="1">
      <c r="A132" s="41"/>
      <c r="B132" s="41"/>
      <c r="C132" s="41"/>
      <c r="D132" s="41"/>
      <c r="E132" s="14"/>
      <c r="F132" s="14"/>
      <c r="G132" s="14">
        <f ca="1"/>
        <v>0</v>
      </c>
      <c r="H132" s="14"/>
      <c r="I132" s="14"/>
      <c r="J132" s="14"/>
      <c r="K132" s="14">
        <f ca="1"/>
        <v>0</v>
      </c>
      <c r="L132" s="14"/>
    </row>
    <row r="133" spans="1:12" ht="15.75" customHeight="1">
      <c r="A133" s="41"/>
      <c r="B133" s="41"/>
      <c r="C133" s="41"/>
      <c r="D133" s="41"/>
      <c r="E133" s="14"/>
      <c r="F133" s="14"/>
      <c r="G133" s="14">
        <f ca="1"/>
        <v>0</v>
      </c>
      <c r="H133" s="14"/>
      <c r="I133" s="14"/>
      <c r="J133" s="14"/>
      <c r="K133" s="14">
        <f ca="1"/>
        <v>0</v>
      </c>
      <c r="L133" s="14"/>
    </row>
    <row r="134" spans="1:12" ht="15.75" customHeight="1">
      <c r="A134" s="41"/>
      <c r="B134" s="41"/>
      <c r="C134" s="41"/>
      <c r="D134" s="41"/>
      <c r="E134" s="14"/>
      <c r="F134" s="14"/>
      <c r="G134" s="14">
        <f ca="1"/>
        <v>0</v>
      </c>
      <c r="H134" s="14"/>
      <c r="I134" s="14"/>
      <c r="J134" s="14"/>
      <c r="K134" s="14">
        <f ca="1"/>
        <v>0</v>
      </c>
      <c r="L134" s="14"/>
    </row>
    <row r="135" spans="1:12" ht="15.75" customHeight="1">
      <c r="A135" s="41"/>
      <c r="B135" s="41"/>
      <c r="C135" s="41"/>
      <c r="D135" s="41"/>
      <c r="E135" s="14"/>
      <c r="F135" s="14"/>
      <c r="G135" s="14">
        <f ca="1"/>
        <v>0</v>
      </c>
      <c r="H135" s="14"/>
      <c r="I135" s="14"/>
      <c r="J135" s="14"/>
      <c r="K135" s="14">
        <f ca="1"/>
        <v>0</v>
      </c>
      <c r="L135" s="14"/>
    </row>
    <row r="136" spans="1:12" ht="15.75" customHeight="1">
      <c r="A136" s="41"/>
      <c r="B136" s="41"/>
      <c r="C136" s="41"/>
      <c r="D136" s="41"/>
      <c r="E136" s="14"/>
      <c r="F136" s="14"/>
      <c r="G136" s="14">
        <f ca="1"/>
        <v>0</v>
      </c>
      <c r="H136" s="14"/>
      <c r="I136" s="14"/>
      <c r="J136" s="14"/>
      <c r="K136" s="14">
        <f ca="1"/>
        <v>0</v>
      </c>
      <c r="L136" s="14"/>
    </row>
    <row r="137" spans="1:12" ht="15.75" customHeight="1">
      <c r="A137" s="41"/>
      <c r="B137" s="41"/>
      <c r="C137" s="41"/>
      <c r="D137" s="41"/>
      <c r="E137" s="14"/>
      <c r="F137" s="14"/>
      <c r="G137" s="14">
        <f ca="1"/>
        <v>0</v>
      </c>
      <c r="H137" s="14"/>
      <c r="I137" s="14"/>
      <c r="J137" s="14"/>
      <c r="K137" s="14">
        <f ca="1"/>
        <v>0</v>
      </c>
      <c r="L137" s="14"/>
    </row>
    <row r="138" spans="1:12" ht="15.75" customHeight="1">
      <c r="A138" s="41"/>
      <c r="B138" s="41"/>
      <c r="C138" s="41"/>
      <c r="D138" s="41"/>
      <c r="E138" s="14"/>
      <c r="F138" s="14"/>
      <c r="G138" s="14">
        <f ca="1"/>
        <v>0</v>
      </c>
      <c r="H138" s="14"/>
      <c r="I138" s="14"/>
      <c r="J138" s="14"/>
      <c r="K138" s="14">
        <f ca="1"/>
        <v>0</v>
      </c>
      <c r="L138" s="14"/>
    </row>
    <row r="139" spans="1:12" ht="15.75" customHeight="1">
      <c r="A139" s="41"/>
      <c r="B139" s="41"/>
      <c r="C139" s="41"/>
      <c r="D139" s="41"/>
      <c r="E139" s="14"/>
      <c r="F139" s="14"/>
      <c r="G139" s="14">
        <f ca="1"/>
        <v>0</v>
      </c>
      <c r="H139" s="14"/>
      <c r="I139" s="14"/>
      <c r="J139" s="14"/>
      <c r="K139" s="14">
        <f ca="1"/>
        <v>0</v>
      </c>
      <c r="L139" s="14"/>
    </row>
    <row r="140" spans="1:12" ht="15.75" customHeight="1">
      <c r="A140" s="41"/>
      <c r="B140" s="41"/>
      <c r="C140" s="41"/>
      <c r="D140" s="41"/>
      <c r="E140" s="14"/>
      <c r="F140" s="14"/>
      <c r="G140" s="14">
        <f ca="1"/>
        <v>0</v>
      </c>
      <c r="H140" s="14"/>
      <c r="I140" s="14"/>
      <c r="J140" s="14"/>
      <c r="K140" s="14">
        <f ca="1"/>
        <v>0</v>
      </c>
      <c r="L140" s="14"/>
    </row>
    <row r="141" spans="1:12" ht="15.75" customHeight="1">
      <c r="A141" s="41"/>
      <c r="B141" s="41"/>
      <c r="C141" s="41"/>
      <c r="D141" s="41"/>
      <c r="E141" s="14"/>
      <c r="F141" s="14"/>
      <c r="G141" s="14">
        <f ca="1"/>
        <v>0</v>
      </c>
      <c r="H141" s="14"/>
      <c r="I141" s="14"/>
      <c r="J141" s="14"/>
      <c r="K141" s="14">
        <f ca="1"/>
        <v>0</v>
      </c>
      <c r="L141" s="14"/>
    </row>
    <row r="142" spans="1:12" ht="15.75" customHeight="1">
      <c r="A142" s="41"/>
      <c r="B142" s="41"/>
      <c r="C142" s="41"/>
      <c r="D142" s="41"/>
      <c r="E142" s="14"/>
      <c r="F142" s="14"/>
      <c r="G142" s="14">
        <f ca="1"/>
        <v>0</v>
      </c>
      <c r="H142" s="14"/>
      <c r="I142" s="14"/>
      <c r="J142" s="14"/>
      <c r="K142" s="14">
        <f ca="1"/>
        <v>0</v>
      </c>
      <c r="L142" s="14"/>
    </row>
    <row r="143" spans="1:12" ht="15.75" customHeight="1">
      <c r="A143" s="41"/>
      <c r="B143" s="41"/>
      <c r="C143" s="41"/>
      <c r="D143" s="41"/>
      <c r="E143" s="14"/>
      <c r="F143" s="14"/>
      <c r="G143" s="14">
        <f ca="1"/>
        <v>0</v>
      </c>
      <c r="H143" s="14"/>
      <c r="I143" s="14"/>
      <c r="J143" s="14"/>
      <c r="K143" s="14">
        <f ca="1"/>
        <v>0</v>
      </c>
      <c r="L143" s="14"/>
    </row>
    <row r="144" spans="1:12" ht="15.75" customHeight="1">
      <c r="A144" s="41"/>
      <c r="B144" s="41"/>
      <c r="C144" s="41"/>
      <c r="D144" s="41"/>
      <c r="E144" s="14"/>
      <c r="F144" s="14"/>
      <c r="G144" s="14">
        <f ca="1"/>
        <v>0</v>
      </c>
      <c r="H144" s="14"/>
      <c r="I144" s="14"/>
      <c r="J144" s="14"/>
      <c r="K144" s="14">
        <f ca="1"/>
        <v>0</v>
      </c>
      <c r="L144" s="14"/>
    </row>
    <row r="145" spans="1:12" ht="15.75" customHeight="1">
      <c r="A145" s="41"/>
      <c r="B145" s="41"/>
      <c r="C145" s="41"/>
      <c r="D145" s="41"/>
      <c r="E145" s="14"/>
      <c r="F145" s="14"/>
      <c r="G145" s="14">
        <f ca="1"/>
        <v>0</v>
      </c>
      <c r="H145" s="14"/>
      <c r="I145" s="14"/>
      <c r="J145" s="14"/>
      <c r="K145" s="14">
        <f ca="1"/>
        <v>0</v>
      </c>
      <c r="L145" s="14"/>
    </row>
    <row r="146" spans="1:12" ht="15.75" customHeight="1">
      <c r="A146" s="41"/>
      <c r="B146" s="41"/>
      <c r="C146" s="41"/>
      <c r="D146" s="41"/>
      <c r="E146" s="14"/>
      <c r="F146" s="14"/>
      <c r="G146" s="14">
        <f ca="1"/>
        <v>0</v>
      </c>
      <c r="H146" s="14"/>
      <c r="I146" s="14"/>
      <c r="J146" s="14"/>
      <c r="K146" s="14">
        <f ca="1"/>
        <v>0</v>
      </c>
      <c r="L146" s="14"/>
    </row>
    <row r="147" spans="1:12" ht="15.75" customHeight="1">
      <c r="A147" s="41"/>
      <c r="B147" s="41"/>
      <c r="C147" s="41"/>
      <c r="D147" s="41"/>
      <c r="E147" s="14"/>
      <c r="F147" s="14"/>
      <c r="G147" s="14">
        <f ca="1"/>
        <v>0</v>
      </c>
      <c r="H147" s="14"/>
      <c r="I147" s="14"/>
      <c r="J147" s="14"/>
      <c r="K147" s="14">
        <f ca="1"/>
        <v>0</v>
      </c>
      <c r="L147" s="14"/>
    </row>
    <row r="148" spans="1:12" ht="15.75" customHeight="1">
      <c r="A148" s="41"/>
      <c r="B148" s="41"/>
      <c r="C148" s="41"/>
      <c r="D148" s="41"/>
      <c r="E148" s="14"/>
      <c r="F148" s="14"/>
      <c r="G148" s="14">
        <f ca="1"/>
        <v>0</v>
      </c>
      <c r="H148" s="14"/>
      <c r="I148" s="14"/>
      <c r="J148" s="14"/>
      <c r="K148" s="14">
        <f ca="1"/>
        <v>0</v>
      </c>
      <c r="L148" s="14"/>
    </row>
    <row r="149" spans="1:12" ht="15.75" customHeight="1">
      <c r="A149" s="41"/>
      <c r="B149" s="41"/>
      <c r="C149" s="41"/>
      <c r="D149" s="41"/>
      <c r="E149" s="14"/>
      <c r="F149" s="14"/>
      <c r="G149" s="14">
        <f ca="1"/>
        <v>0</v>
      </c>
      <c r="H149" s="14"/>
      <c r="I149" s="14"/>
      <c r="J149" s="14"/>
      <c r="K149" s="14">
        <f ca="1"/>
        <v>0</v>
      </c>
      <c r="L149" s="14"/>
    </row>
    <row r="150" spans="1:12" ht="15.75" customHeight="1">
      <c r="A150" s="41"/>
      <c r="B150" s="41"/>
      <c r="C150" s="41"/>
      <c r="D150" s="41"/>
      <c r="E150" s="14"/>
      <c r="F150" s="14"/>
      <c r="G150" s="14">
        <f ca="1"/>
        <v>0</v>
      </c>
      <c r="H150" s="14"/>
      <c r="I150" s="14"/>
      <c r="J150" s="14"/>
      <c r="K150" s="14">
        <f ca="1"/>
        <v>0</v>
      </c>
      <c r="L150" s="14"/>
    </row>
    <row r="151" spans="1:12" ht="15.75" customHeight="1">
      <c r="A151" s="41"/>
      <c r="B151" s="41"/>
      <c r="C151" s="41"/>
      <c r="D151" s="41"/>
      <c r="E151" s="14"/>
      <c r="F151" s="14"/>
      <c r="G151" s="14">
        <f ca="1"/>
        <v>0</v>
      </c>
      <c r="H151" s="14"/>
      <c r="I151" s="14"/>
      <c r="J151" s="14"/>
      <c r="K151" s="14">
        <f ca="1"/>
        <v>0</v>
      </c>
      <c r="L151" s="14"/>
    </row>
    <row r="152" spans="1:12" ht="15.75" customHeight="1">
      <c r="A152" s="41"/>
      <c r="B152" s="41"/>
      <c r="C152" s="41"/>
      <c r="D152" s="41"/>
      <c r="E152" s="14"/>
      <c r="F152" s="14"/>
      <c r="G152" s="14">
        <f ca="1"/>
        <v>0</v>
      </c>
      <c r="H152" s="14"/>
      <c r="I152" s="14"/>
      <c r="J152" s="14"/>
      <c r="K152" s="14">
        <f ca="1"/>
        <v>0</v>
      </c>
      <c r="L152" s="14"/>
    </row>
    <row r="153" spans="1:12" ht="15.75" customHeight="1">
      <c r="A153" s="41"/>
      <c r="B153" s="41"/>
      <c r="C153" s="41"/>
      <c r="D153" s="41"/>
      <c r="E153" s="14"/>
      <c r="F153" s="14"/>
      <c r="G153" s="14">
        <f ca="1"/>
        <v>0</v>
      </c>
      <c r="H153" s="14"/>
      <c r="I153" s="14"/>
      <c r="J153" s="14"/>
      <c r="K153" s="14">
        <f ca="1"/>
        <v>0</v>
      </c>
      <c r="L153" s="14"/>
    </row>
    <row r="154" spans="1:12" ht="15.75" customHeight="1">
      <c r="A154" s="41"/>
      <c r="B154" s="41"/>
      <c r="C154" s="41"/>
      <c r="D154" s="41"/>
      <c r="E154" s="14"/>
      <c r="F154" s="14"/>
      <c r="G154" s="14">
        <f ca="1"/>
        <v>0</v>
      </c>
      <c r="H154" s="14"/>
      <c r="I154" s="14"/>
      <c r="J154" s="14"/>
      <c r="K154" s="14">
        <f ca="1"/>
        <v>0</v>
      </c>
      <c r="L154" s="14"/>
    </row>
    <row r="155" spans="1:12" ht="15.75" customHeight="1">
      <c r="A155" s="41"/>
      <c r="B155" s="41"/>
      <c r="C155" s="41"/>
      <c r="D155" s="41"/>
      <c r="E155" s="14"/>
      <c r="F155" s="14"/>
      <c r="G155" s="14">
        <f ca="1"/>
        <v>0</v>
      </c>
      <c r="H155" s="14"/>
      <c r="I155" s="14"/>
      <c r="J155" s="14"/>
      <c r="K155" s="14">
        <f ca="1"/>
        <v>0</v>
      </c>
      <c r="L155" s="14"/>
    </row>
    <row r="156" spans="1:12" ht="15.75" customHeight="1">
      <c r="A156" s="41"/>
      <c r="B156" s="41"/>
      <c r="C156" s="41"/>
      <c r="D156" s="41"/>
      <c r="E156" s="14"/>
      <c r="F156" s="14"/>
      <c r="G156" s="14">
        <f ca="1"/>
        <v>0</v>
      </c>
      <c r="H156" s="14"/>
      <c r="I156" s="14"/>
      <c r="J156" s="14"/>
      <c r="K156" s="14">
        <f ca="1"/>
        <v>0</v>
      </c>
      <c r="L156" s="14"/>
    </row>
    <row r="157" spans="1:12" ht="15.75" customHeight="1">
      <c r="A157" s="41"/>
      <c r="B157" s="41"/>
      <c r="C157" s="41"/>
      <c r="D157" s="41"/>
      <c r="E157" s="14"/>
      <c r="F157" s="14"/>
      <c r="G157" s="14">
        <f ca="1"/>
        <v>0</v>
      </c>
      <c r="H157" s="14"/>
      <c r="I157" s="14"/>
      <c r="J157" s="14"/>
      <c r="K157" s="14">
        <f ca="1"/>
        <v>0</v>
      </c>
      <c r="L157" s="14"/>
    </row>
    <row r="158" spans="1:12" ht="15.75" customHeight="1">
      <c r="A158" s="41"/>
      <c r="B158" s="41"/>
      <c r="C158" s="41"/>
      <c r="D158" s="41"/>
      <c r="E158" s="14"/>
      <c r="F158" s="14"/>
      <c r="G158" s="14">
        <f ca="1"/>
        <v>0</v>
      </c>
      <c r="H158" s="14"/>
      <c r="I158" s="14"/>
      <c r="J158" s="14"/>
      <c r="K158" s="14">
        <f ca="1"/>
        <v>0</v>
      </c>
      <c r="L158" s="14"/>
    </row>
    <row r="159" spans="1:12" ht="15.75" customHeight="1">
      <c r="A159" s="41"/>
      <c r="B159" s="41"/>
      <c r="C159" s="41"/>
      <c r="D159" s="41"/>
      <c r="E159" s="14"/>
      <c r="F159" s="14"/>
      <c r="G159" s="14">
        <f ca="1"/>
        <v>0</v>
      </c>
      <c r="H159" s="14"/>
      <c r="I159" s="14"/>
      <c r="J159" s="14"/>
      <c r="K159" s="14">
        <f ca="1"/>
        <v>0</v>
      </c>
      <c r="L159" s="14"/>
    </row>
    <row r="160" spans="1:12" ht="15.75" customHeight="1">
      <c r="A160" s="41"/>
      <c r="B160" s="41"/>
      <c r="C160" s="41"/>
      <c r="D160" s="41"/>
      <c r="E160" s="14"/>
      <c r="F160" s="14"/>
      <c r="G160" s="14">
        <f ca="1"/>
        <v>0</v>
      </c>
      <c r="H160" s="14"/>
      <c r="I160" s="14"/>
      <c r="J160" s="14"/>
      <c r="K160" s="14">
        <f ca="1"/>
        <v>0</v>
      </c>
      <c r="L160" s="14"/>
    </row>
    <row r="161" spans="1:12" ht="15.75" customHeight="1">
      <c r="A161" s="41"/>
      <c r="B161" s="41"/>
      <c r="C161" s="41"/>
      <c r="D161" s="41"/>
      <c r="E161" s="14"/>
      <c r="F161" s="14"/>
      <c r="G161" s="14">
        <f ca="1"/>
        <v>0</v>
      </c>
      <c r="H161" s="14"/>
      <c r="I161" s="14"/>
      <c r="J161" s="14"/>
      <c r="K161" s="14">
        <f ca="1"/>
        <v>0</v>
      </c>
      <c r="L161" s="14"/>
    </row>
    <row r="162" spans="1:12" ht="15.75" customHeight="1">
      <c r="A162" s="41"/>
      <c r="B162" s="41"/>
      <c r="C162" s="41"/>
      <c r="D162" s="41"/>
      <c r="E162" s="14"/>
      <c r="F162" s="14"/>
      <c r="G162" s="14">
        <f ca="1"/>
        <v>0</v>
      </c>
      <c r="H162" s="14"/>
      <c r="I162" s="14"/>
      <c r="J162" s="14"/>
      <c r="K162" s="14">
        <f ca="1"/>
        <v>0</v>
      </c>
      <c r="L162" s="14"/>
    </row>
    <row r="163" spans="1:12" ht="15.75" customHeight="1">
      <c r="A163" s="41"/>
      <c r="B163" s="41"/>
      <c r="C163" s="41"/>
      <c r="D163" s="41"/>
      <c r="E163" s="14"/>
      <c r="F163" s="14"/>
      <c r="G163" s="14">
        <f ca="1"/>
        <v>0</v>
      </c>
      <c r="H163" s="14"/>
      <c r="I163" s="14"/>
      <c r="J163" s="14"/>
      <c r="K163" s="14">
        <f ca="1"/>
        <v>0</v>
      </c>
      <c r="L163" s="14"/>
    </row>
    <row r="164" spans="1:12" ht="15.75" customHeight="1">
      <c r="A164" s="41"/>
      <c r="B164" s="41"/>
      <c r="C164" s="41"/>
      <c r="D164" s="41"/>
      <c r="E164" s="14"/>
      <c r="F164" s="14"/>
      <c r="G164" s="14">
        <f ca="1"/>
        <v>0</v>
      </c>
      <c r="H164" s="14"/>
      <c r="I164" s="14"/>
      <c r="J164" s="14"/>
      <c r="K164" s="14">
        <f ca="1"/>
        <v>0</v>
      </c>
      <c r="L164" s="14"/>
    </row>
    <row r="165" spans="1:12" ht="15.75" customHeight="1">
      <c r="A165" s="41"/>
      <c r="B165" s="41"/>
      <c r="C165" s="41"/>
      <c r="D165" s="41"/>
      <c r="E165" s="14"/>
      <c r="F165" s="14"/>
      <c r="G165" s="14">
        <f ca="1"/>
        <v>0</v>
      </c>
      <c r="H165" s="14"/>
      <c r="I165" s="14"/>
      <c r="J165" s="14"/>
      <c r="K165" s="14">
        <f ca="1"/>
        <v>0</v>
      </c>
      <c r="L165" s="14"/>
    </row>
    <row r="166" spans="1:12" ht="15.75" customHeight="1">
      <c r="A166" s="41"/>
      <c r="B166" s="41"/>
      <c r="C166" s="41"/>
      <c r="D166" s="41"/>
      <c r="E166" s="14"/>
      <c r="F166" s="14"/>
      <c r="G166" s="14">
        <f ca="1"/>
        <v>0</v>
      </c>
      <c r="H166" s="14"/>
      <c r="I166" s="14"/>
      <c r="J166" s="14"/>
      <c r="K166" s="14">
        <f ca="1"/>
        <v>0</v>
      </c>
      <c r="L166" s="14"/>
    </row>
    <row r="167" spans="1:12" ht="15.75" customHeight="1">
      <c r="A167" s="41"/>
      <c r="B167" s="41"/>
      <c r="C167" s="41"/>
      <c r="D167" s="41"/>
      <c r="E167" s="14"/>
      <c r="F167" s="14"/>
      <c r="G167" s="14">
        <f ca="1"/>
        <v>0</v>
      </c>
      <c r="H167" s="14"/>
      <c r="I167" s="14"/>
      <c r="J167" s="14"/>
      <c r="K167" s="14">
        <f ca="1"/>
        <v>0</v>
      </c>
      <c r="L167" s="14"/>
    </row>
    <row r="168" spans="1:12" ht="15.75" customHeight="1">
      <c r="A168" s="41"/>
      <c r="B168" s="41"/>
      <c r="C168" s="41"/>
      <c r="D168" s="41"/>
      <c r="E168" s="14"/>
      <c r="F168" s="14"/>
      <c r="G168" s="14">
        <f ca="1"/>
        <v>0</v>
      </c>
      <c r="H168" s="14"/>
      <c r="I168" s="14"/>
      <c r="J168" s="14"/>
      <c r="K168" s="14">
        <f ca="1"/>
        <v>0</v>
      </c>
      <c r="L168" s="14"/>
    </row>
    <row r="169" spans="1:12" ht="15.75" customHeight="1">
      <c r="A169" s="41"/>
      <c r="B169" s="41"/>
      <c r="C169" s="41"/>
      <c r="D169" s="41"/>
      <c r="E169" s="14"/>
      <c r="F169" s="14"/>
      <c r="G169" s="14">
        <f ca="1"/>
        <v>0</v>
      </c>
      <c r="H169" s="14"/>
      <c r="I169" s="14"/>
      <c r="J169" s="14"/>
      <c r="K169" s="14">
        <f ca="1"/>
        <v>0</v>
      </c>
      <c r="L169" s="14"/>
    </row>
    <row r="170" spans="1:12" ht="15.75" customHeight="1">
      <c r="A170" s="41"/>
      <c r="B170" s="41"/>
      <c r="C170" s="41"/>
      <c r="D170" s="41"/>
      <c r="E170" s="14"/>
      <c r="F170" s="14"/>
      <c r="G170" s="14">
        <f ca="1"/>
        <v>0</v>
      </c>
      <c r="H170" s="14"/>
      <c r="I170" s="14"/>
      <c r="J170" s="14"/>
      <c r="K170" s="14">
        <f ca="1"/>
        <v>0</v>
      </c>
      <c r="L170" s="14"/>
    </row>
    <row r="171" spans="1:12" ht="15.75" customHeight="1">
      <c r="A171" s="41"/>
      <c r="B171" s="41"/>
      <c r="C171" s="41"/>
      <c r="D171" s="41"/>
      <c r="E171" s="14"/>
      <c r="F171" s="14"/>
      <c r="G171" s="14">
        <f ca="1"/>
        <v>0</v>
      </c>
      <c r="H171" s="14"/>
      <c r="I171" s="14"/>
      <c r="J171" s="14"/>
      <c r="K171" s="14">
        <f ca="1"/>
        <v>0</v>
      </c>
      <c r="L171" s="14"/>
    </row>
    <row r="172" spans="1:12" ht="15.75" customHeight="1">
      <c r="A172" s="41"/>
      <c r="B172" s="41"/>
      <c r="C172" s="41"/>
      <c r="D172" s="41"/>
      <c r="E172" s="14"/>
      <c r="F172" s="14"/>
      <c r="G172" s="14">
        <f ca="1"/>
        <v>0</v>
      </c>
      <c r="H172" s="14"/>
      <c r="I172" s="14"/>
      <c r="J172" s="14"/>
      <c r="K172" s="14">
        <f ca="1"/>
        <v>0</v>
      </c>
      <c r="L172" s="14"/>
    </row>
    <row r="173" spans="1:12" ht="15.75" customHeight="1">
      <c r="A173" s="41"/>
      <c r="B173" s="41"/>
      <c r="C173" s="41"/>
      <c r="D173" s="41"/>
      <c r="E173" s="14"/>
      <c r="F173" s="14"/>
      <c r="G173" s="14">
        <f ca="1"/>
        <v>0</v>
      </c>
      <c r="H173" s="14"/>
      <c r="I173" s="14"/>
      <c r="J173" s="14"/>
      <c r="K173" s="14">
        <f ca="1"/>
        <v>0</v>
      </c>
      <c r="L173" s="14"/>
    </row>
    <row r="174" spans="1:12" ht="15.75" customHeight="1">
      <c r="A174" s="41"/>
      <c r="B174" s="41"/>
      <c r="C174" s="41"/>
      <c r="D174" s="41"/>
      <c r="E174" s="14"/>
      <c r="F174" s="14"/>
      <c r="G174" s="14">
        <f ca="1"/>
        <v>0</v>
      </c>
      <c r="H174" s="14"/>
      <c r="I174" s="14"/>
      <c r="J174" s="14"/>
      <c r="K174" s="14">
        <f ca="1"/>
        <v>0</v>
      </c>
      <c r="L174" s="14"/>
    </row>
    <row r="175" spans="1:12" ht="15.75" customHeight="1">
      <c r="A175" s="41"/>
      <c r="B175" s="41"/>
      <c r="C175" s="41"/>
      <c r="D175" s="41"/>
      <c r="E175" s="14"/>
      <c r="F175" s="14"/>
      <c r="G175" s="14">
        <f ca="1"/>
        <v>0</v>
      </c>
      <c r="H175" s="14"/>
      <c r="I175" s="14"/>
      <c r="J175" s="14"/>
      <c r="K175" s="14">
        <f ca="1"/>
        <v>0</v>
      </c>
      <c r="L175" s="14"/>
    </row>
    <row r="176" spans="1:12" ht="15.75" customHeight="1">
      <c r="A176" s="41"/>
      <c r="B176" s="41"/>
      <c r="C176" s="41"/>
      <c r="D176" s="41"/>
      <c r="E176" s="14"/>
      <c r="F176" s="14"/>
      <c r="G176" s="14">
        <f ca="1"/>
        <v>0</v>
      </c>
      <c r="H176" s="14"/>
      <c r="I176" s="14"/>
      <c r="J176" s="14"/>
      <c r="K176" s="14">
        <f ca="1"/>
        <v>0</v>
      </c>
      <c r="L176" s="14"/>
    </row>
    <row r="177" spans="1:12" ht="15.75" customHeight="1">
      <c r="A177" s="41"/>
      <c r="B177" s="41"/>
      <c r="C177" s="41"/>
      <c r="D177" s="41"/>
      <c r="E177" s="14"/>
      <c r="F177" s="14"/>
      <c r="G177" s="14">
        <f ca="1"/>
        <v>0</v>
      </c>
      <c r="H177" s="14"/>
      <c r="I177" s="14"/>
      <c r="J177" s="14"/>
      <c r="K177" s="14">
        <f ca="1"/>
        <v>0</v>
      </c>
      <c r="L177" s="14"/>
    </row>
    <row r="178" spans="1:12" ht="15.75" customHeight="1">
      <c r="A178" s="41"/>
      <c r="B178" s="41"/>
      <c r="C178" s="41"/>
      <c r="D178" s="41"/>
      <c r="E178" s="14"/>
      <c r="F178" s="14"/>
      <c r="G178" s="14">
        <f ca="1"/>
        <v>0</v>
      </c>
      <c r="H178" s="14"/>
      <c r="I178" s="14"/>
      <c r="J178" s="14"/>
      <c r="K178" s="14">
        <f ca="1"/>
        <v>0</v>
      </c>
      <c r="L178" s="14"/>
    </row>
    <row r="179" spans="1:12" ht="15.75" customHeight="1">
      <c r="A179" s="41"/>
      <c r="B179" s="41"/>
      <c r="C179" s="41"/>
      <c r="D179" s="41"/>
      <c r="E179" s="14"/>
      <c r="F179" s="14"/>
      <c r="G179" s="14">
        <f ca="1"/>
        <v>0</v>
      </c>
      <c r="H179" s="14"/>
      <c r="I179" s="14"/>
      <c r="J179" s="14"/>
      <c r="K179" s="14">
        <f ca="1"/>
        <v>0</v>
      </c>
      <c r="L179" s="14"/>
    </row>
    <row r="180" spans="1:12" ht="15.75" customHeight="1">
      <c r="A180" s="41"/>
      <c r="B180" s="41"/>
      <c r="C180" s="41"/>
      <c r="D180" s="41"/>
      <c r="E180" s="14"/>
      <c r="F180" s="14"/>
      <c r="G180" s="14">
        <f ca="1"/>
        <v>0</v>
      </c>
      <c r="H180" s="14"/>
      <c r="I180" s="14"/>
      <c r="J180" s="14"/>
      <c r="K180" s="14">
        <f ca="1"/>
        <v>0</v>
      </c>
      <c r="L180" s="14"/>
    </row>
    <row r="181" spans="1:12" ht="15.75" customHeight="1">
      <c r="A181" s="41"/>
      <c r="B181" s="41"/>
      <c r="C181" s="41"/>
      <c r="D181" s="41"/>
      <c r="E181" s="14"/>
      <c r="F181" s="14"/>
      <c r="G181" s="14">
        <f ca="1"/>
        <v>0</v>
      </c>
      <c r="H181" s="14"/>
      <c r="I181" s="14"/>
      <c r="J181" s="14"/>
      <c r="K181" s="14">
        <f ca="1"/>
        <v>0</v>
      </c>
      <c r="L181" s="14"/>
    </row>
    <row r="182" spans="1:12" ht="15.75" customHeight="1">
      <c r="A182" s="41"/>
      <c r="B182" s="41"/>
      <c r="C182" s="41"/>
      <c r="D182" s="41"/>
      <c r="E182" s="14"/>
      <c r="F182" s="14"/>
      <c r="G182" s="14">
        <f ca="1"/>
        <v>0</v>
      </c>
      <c r="H182" s="14"/>
      <c r="I182" s="14"/>
      <c r="J182" s="14"/>
      <c r="K182" s="14">
        <f ca="1"/>
        <v>0</v>
      </c>
      <c r="L182" s="14"/>
    </row>
    <row r="183" spans="1:12" ht="15.75" customHeight="1">
      <c r="A183" s="41"/>
      <c r="B183" s="41"/>
      <c r="C183" s="41"/>
      <c r="D183" s="41"/>
      <c r="E183" s="14"/>
      <c r="F183" s="14"/>
      <c r="G183" s="14">
        <f ca="1"/>
        <v>0</v>
      </c>
      <c r="H183" s="14"/>
      <c r="I183" s="14"/>
      <c r="J183" s="14"/>
      <c r="K183" s="14">
        <f ca="1"/>
        <v>0</v>
      </c>
      <c r="L183" s="14"/>
    </row>
    <row r="184" spans="1:12" ht="15.75" customHeight="1">
      <c r="A184" s="41"/>
      <c r="B184" s="41"/>
      <c r="C184" s="41"/>
      <c r="D184" s="41"/>
      <c r="E184" s="14"/>
      <c r="F184" s="14"/>
      <c r="G184" s="14">
        <f ca="1"/>
        <v>0</v>
      </c>
      <c r="H184" s="14"/>
      <c r="I184" s="14"/>
      <c r="J184" s="14"/>
      <c r="K184" s="14">
        <f ca="1"/>
        <v>0</v>
      </c>
      <c r="L184" s="14"/>
    </row>
    <row r="185" spans="1:12" ht="15.75" customHeight="1">
      <c r="A185" s="41"/>
      <c r="B185" s="41"/>
      <c r="C185" s="41"/>
      <c r="D185" s="41"/>
      <c r="E185" s="14"/>
      <c r="F185" s="14"/>
      <c r="G185" s="14">
        <f ca="1"/>
        <v>0</v>
      </c>
      <c r="H185" s="14"/>
      <c r="I185" s="14"/>
      <c r="J185" s="14"/>
      <c r="K185" s="14">
        <f ca="1"/>
        <v>0</v>
      </c>
      <c r="L185" s="14"/>
    </row>
    <row r="186" spans="1:12" ht="15.75" customHeight="1">
      <c r="A186" s="41"/>
      <c r="B186" s="41"/>
      <c r="C186" s="41"/>
      <c r="D186" s="41"/>
      <c r="E186" s="14"/>
      <c r="F186" s="14"/>
      <c r="G186" s="14">
        <f ca="1"/>
        <v>0</v>
      </c>
      <c r="H186" s="14"/>
      <c r="I186" s="14"/>
      <c r="J186" s="14"/>
      <c r="K186" s="14">
        <f ca="1"/>
        <v>0</v>
      </c>
      <c r="L186" s="14"/>
    </row>
    <row r="187" spans="1:12" ht="15.75" customHeight="1">
      <c r="A187" s="41"/>
      <c r="B187" s="41"/>
      <c r="C187" s="41"/>
      <c r="D187" s="41"/>
      <c r="E187" s="14"/>
      <c r="F187" s="14"/>
      <c r="G187" s="14">
        <f ca="1"/>
        <v>0</v>
      </c>
      <c r="H187" s="14"/>
      <c r="I187" s="14"/>
      <c r="J187" s="14"/>
      <c r="K187" s="14">
        <f ca="1"/>
        <v>0</v>
      </c>
      <c r="L187" s="14"/>
    </row>
    <row r="188" spans="1:12" ht="15.75" customHeight="1">
      <c r="A188" s="41"/>
      <c r="B188" s="41"/>
      <c r="C188" s="41"/>
      <c r="D188" s="41"/>
      <c r="E188" s="14"/>
      <c r="F188" s="14"/>
      <c r="G188" s="14">
        <f ca="1"/>
        <v>0</v>
      </c>
      <c r="H188" s="14"/>
      <c r="I188" s="14"/>
      <c r="J188" s="14"/>
      <c r="K188" s="14">
        <f ca="1"/>
        <v>0</v>
      </c>
      <c r="L188" s="14"/>
    </row>
    <row r="189" spans="1:12" ht="15.75" customHeight="1">
      <c r="A189" s="41"/>
      <c r="B189" s="41"/>
      <c r="C189" s="41"/>
      <c r="D189" s="41"/>
      <c r="E189" s="14"/>
      <c r="F189" s="14"/>
      <c r="G189" s="14">
        <f ca="1"/>
        <v>0</v>
      </c>
      <c r="H189" s="14"/>
      <c r="I189" s="14"/>
      <c r="J189" s="14"/>
      <c r="K189" s="14">
        <f ca="1"/>
        <v>0</v>
      </c>
      <c r="L189" s="14"/>
    </row>
    <row r="190" spans="1:12" ht="15.75" customHeight="1">
      <c r="A190" s="41"/>
      <c r="B190" s="41"/>
      <c r="C190" s="41"/>
      <c r="D190" s="41"/>
      <c r="E190" s="14"/>
      <c r="F190" s="14"/>
      <c r="G190" s="14">
        <f ca="1"/>
        <v>0</v>
      </c>
      <c r="H190" s="14"/>
      <c r="I190" s="14"/>
      <c r="J190" s="14"/>
      <c r="K190" s="14">
        <f ca="1"/>
        <v>0</v>
      </c>
      <c r="L190" s="14"/>
    </row>
    <row r="191" spans="1:12" ht="15.75" customHeight="1">
      <c r="A191" s="41"/>
      <c r="B191" s="41"/>
      <c r="C191" s="41"/>
      <c r="D191" s="41"/>
      <c r="E191" s="14"/>
      <c r="F191" s="14"/>
      <c r="G191" s="14">
        <f ca="1"/>
        <v>0</v>
      </c>
      <c r="H191" s="14"/>
      <c r="I191" s="14"/>
      <c r="J191" s="14"/>
      <c r="K191" s="14">
        <f ca="1"/>
        <v>0</v>
      </c>
      <c r="L191" s="14"/>
    </row>
    <row r="192" spans="1:12" ht="15.75" customHeight="1">
      <c r="A192" s="41"/>
      <c r="B192" s="41"/>
      <c r="C192" s="41"/>
      <c r="D192" s="41"/>
      <c r="E192" s="14"/>
      <c r="F192" s="14"/>
      <c r="G192" s="14">
        <f ca="1"/>
        <v>0</v>
      </c>
      <c r="H192" s="14"/>
      <c r="I192" s="14"/>
      <c r="J192" s="14"/>
      <c r="K192" s="14">
        <f ca="1"/>
        <v>0</v>
      </c>
      <c r="L192" s="14"/>
    </row>
    <row r="193" spans="1:12" ht="15.75" customHeight="1">
      <c r="A193" s="41"/>
      <c r="B193" s="41"/>
      <c r="C193" s="41"/>
      <c r="D193" s="41"/>
      <c r="E193" s="14"/>
      <c r="F193" s="14"/>
      <c r="G193" s="14">
        <f ca="1"/>
        <v>0</v>
      </c>
      <c r="H193" s="14"/>
      <c r="I193" s="14"/>
      <c r="J193" s="14"/>
      <c r="K193" s="14">
        <f ca="1"/>
        <v>0</v>
      </c>
      <c r="L193" s="14"/>
    </row>
    <row r="194" spans="1:12" ht="15.75" customHeight="1">
      <c r="A194" s="41"/>
      <c r="B194" s="41"/>
      <c r="C194" s="41"/>
      <c r="D194" s="41"/>
      <c r="E194" s="14"/>
      <c r="F194" s="14"/>
      <c r="G194" s="14">
        <f ca="1"/>
        <v>0</v>
      </c>
      <c r="H194" s="14"/>
      <c r="I194" s="14"/>
      <c r="J194" s="14"/>
      <c r="K194" s="14">
        <f ca="1"/>
        <v>0</v>
      </c>
      <c r="L194" s="14"/>
    </row>
    <row r="195" spans="1:12" ht="15.75" customHeight="1">
      <c r="A195" s="41"/>
      <c r="B195" s="41"/>
      <c r="C195" s="41"/>
      <c r="D195" s="41"/>
      <c r="E195" s="14"/>
      <c r="F195" s="14"/>
      <c r="G195" s="14">
        <f ca="1"/>
        <v>0</v>
      </c>
      <c r="H195" s="14"/>
      <c r="I195" s="14"/>
      <c r="J195" s="14"/>
      <c r="K195" s="14">
        <f ca="1"/>
        <v>0</v>
      </c>
      <c r="L195" s="14"/>
    </row>
    <row r="196" spans="1:12" ht="15.75" customHeight="1">
      <c r="A196" s="41"/>
      <c r="B196" s="41"/>
      <c r="C196" s="41"/>
      <c r="D196" s="41"/>
      <c r="E196" s="14"/>
      <c r="F196" s="14"/>
      <c r="G196" s="14">
        <f ca="1"/>
        <v>0</v>
      </c>
      <c r="H196" s="14"/>
      <c r="I196" s="14"/>
      <c r="J196" s="14"/>
      <c r="K196" s="14">
        <f ca="1"/>
        <v>0</v>
      </c>
      <c r="L196" s="14"/>
    </row>
    <row r="197" spans="1:12" ht="15.75" customHeight="1">
      <c r="A197" s="41"/>
      <c r="B197" s="41"/>
      <c r="C197" s="41"/>
      <c r="D197" s="41"/>
      <c r="E197" s="14"/>
      <c r="F197" s="14"/>
      <c r="G197" s="14">
        <f ca="1"/>
        <v>0</v>
      </c>
      <c r="H197" s="14"/>
      <c r="I197" s="14"/>
      <c r="J197" s="14"/>
      <c r="K197" s="14">
        <f ca="1"/>
        <v>0</v>
      </c>
      <c r="L197" s="14"/>
    </row>
    <row r="198" spans="1:12" ht="15.75" customHeight="1">
      <c r="A198" s="41"/>
      <c r="B198" s="41"/>
      <c r="C198" s="41"/>
      <c r="D198" s="41"/>
      <c r="E198" s="14"/>
      <c r="F198" s="14"/>
      <c r="G198" s="14">
        <f ca="1"/>
        <v>0</v>
      </c>
      <c r="H198" s="14"/>
      <c r="I198" s="14"/>
      <c r="J198" s="14"/>
      <c r="K198" s="14">
        <f ca="1"/>
        <v>0</v>
      </c>
      <c r="L198" s="14"/>
    </row>
    <row r="199" spans="1:12" ht="15.75" customHeight="1">
      <c r="A199" s="41"/>
      <c r="B199" s="41"/>
      <c r="C199" s="41"/>
      <c r="D199" s="41"/>
      <c r="E199" s="14"/>
      <c r="F199" s="14"/>
      <c r="G199" s="14">
        <f ca="1"/>
        <v>0</v>
      </c>
      <c r="H199" s="14"/>
      <c r="I199" s="14"/>
      <c r="J199" s="14"/>
      <c r="K199" s="14">
        <f ca="1"/>
        <v>0</v>
      </c>
      <c r="L199" s="14"/>
    </row>
    <row r="200" spans="1:12" ht="15.75" customHeight="1">
      <c r="A200" s="41"/>
      <c r="B200" s="41"/>
      <c r="C200" s="41"/>
      <c r="D200" s="41"/>
      <c r="E200" s="14"/>
      <c r="F200" s="14"/>
      <c r="G200" s="14">
        <f ca="1"/>
        <v>0</v>
      </c>
      <c r="H200" s="14"/>
      <c r="I200" s="14"/>
      <c r="J200" s="14"/>
      <c r="K200" s="14">
        <f ca="1"/>
        <v>0</v>
      </c>
      <c r="L200" s="14"/>
    </row>
    <row r="201" spans="1:12" ht="15.75" customHeight="1">
      <c r="A201" s="41"/>
      <c r="B201" s="41"/>
      <c r="C201" s="41"/>
      <c r="D201" s="41"/>
      <c r="E201" s="14"/>
      <c r="F201" s="14"/>
      <c r="G201" s="14">
        <f ca="1"/>
        <v>0</v>
      </c>
      <c r="H201" s="14"/>
      <c r="I201" s="14"/>
      <c r="J201" s="14"/>
      <c r="K201" s="14">
        <f ca="1"/>
        <v>0</v>
      </c>
      <c r="L201" s="14"/>
    </row>
    <row r="202" spans="1:12" ht="15.75" customHeight="1">
      <c r="A202" s="41"/>
      <c r="B202" s="41"/>
      <c r="C202" s="41"/>
      <c r="D202" s="41"/>
      <c r="E202" s="14"/>
      <c r="F202" s="14"/>
      <c r="G202" s="14">
        <f ca="1"/>
        <v>0</v>
      </c>
      <c r="H202" s="14"/>
      <c r="I202" s="14"/>
      <c r="J202" s="14"/>
      <c r="K202" s="14">
        <f ca="1"/>
        <v>0</v>
      </c>
      <c r="L202" s="14"/>
    </row>
    <row r="203" spans="1:12" ht="15.75" customHeight="1">
      <c r="A203" s="41"/>
      <c r="B203" s="41"/>
      <c r="C203" s="41"/>
      <c r="D203" s="41"/>
      <c r="E203" s="14"/>
      <c r="F203" s="14"/>
      <c r="G203" s="14">
        <f ca="1"/>
        <v>0</v>
      </c>
      <c r="H203" s="14"/>
      <c r="I203" s="14"/>
      <c r="J203" s="14"/>
      <c r="K203" s="14">
        <f ca="1"/>
        <v>0</v>
      </c>
      <c r="L203" s="14"/>
    </row>
    <row r="204" spans="1:12" ht="15.75" customHeight="1">
      <c r="A204" s="41"/>
      <c r="B204" s="41"/>
      <c r="C204" s="41"/>
      <c r="D204" s="41"/>
      <c r="E204" s="14"/>
      <c r="F204" s="14"/>
      <c r="G204" s="14">
        <f ca="1"/>
        <v>0</v>
      </c>
      <c r="H204" s="14"/>
      <c r="I204" s="14"/>
      <c r="J204" s="14"/>
      <c r="K204" s="14">
        <f ca="1"/>
        <v>0</v>
      </c>
      <c r="L204" s="14"/>
    </row>
    <row r="205" spans="1:12" ht="15.75" customHeight="1">
      <c r="A205" s="41"/>
      <c r="B205" s="41"/>
      <c r="C205" s="41"/>
      <c r="D205" s="41"/>
      <c r="E205" s="14"/>
      <c r="F205" s="14"/>
      <c r="G205" s="14">
        <f ca="1"/>
        <v>0</v>
      </c>
      <c r="H205" s="14"/>
      <c r="I205" s="14"/>
      <c r="J205" s="14"/>
      <c r="K205" s="14">
        <f ca="1"/>
        <v>0</v>
      </c>
      <c r="L205" s="14"/>
    </row>
    <row r="206" spans="1:12" ht="15.75" customHeight="1">
      <c r="A206" s="41"/>
      <c r="B206" s="41"/>
      <c r="C206" s="41"/>
      <c r="D206" s="41"/>
      <c r="E206" s="14"/>
      <c r="F206" s="14"/>
      <c r="G206" s="14">
        <f ca="1"/>
        <v>0</v>
      </c>
      <c r="H206" s="14"/>
      <c r="I206" s="14"/>
      <c r="J206" s="14"/>
      <c r="K206" s="14">
        <f ca="1"/>
        <v>0</v>
      </c>
      <c r="L206" s="14"/>
    </row>
    <row r="207" spans="1:12" ht="15.75" customHeight="1">
      <c r="A207" s="41"/>
      <c r="B207" s="41"/>
      <c r="C207" s="41"/>
      <c r="D207" s="41"/>
      <c r="E207" s="14"/>
      <c r="F207" s="14"/>
      <c r="G207" s="14">
        <f ca="1"/>
        <v>0</v>
      </c>
      <c r="H207" s="14"/>
      <c r="I207" s="14"/>
      <c r="J207" s="14"/>
      <c r="K207" s="14">
        <f ca="1"/>
        <v>0</v>
      </c>
      <c r="L207" s="14"/>
    </row>
    <row r="208" spans="1:12" ht="15.75" customHeight="1">
      <c r="A208" s="41"/>
      <c r="B208" s="41"/>
      <c r="C208" s="41"/>
      <c r="D208" s="41"/>
      <c r="E208" s="14"/>
      <c r="F208" s="14"/>
      <c r="G208" s="14">
        <f ca="1"/>
        <v>0</v>
      </c>
      <c r="H208" s="14"/>
      <c r="I208" s="14"/>
      <c r="J208" s="14"/>
      <c r="K208" s="14">
        <f ca="1"/>
        <v>0</v>
      </c>
      <c r="L208" s="14"/>
    </row>
    <row r="209" spans="1:12" ht="15.75" customHeight="1">
      <c r="A209" s="41"/>
      <c r="B209" s="41"/>
      <c r="C209" s="41"/>
      <c r="D209" s="41"/>
      <c r="E209" s="14"/>
      <c r="F209" s="14"/>
      <c r="G209" s="14">
        <f ca="1"/>
        <v>0</v>
      </c>
      <c r="H209" s="14"/>
      <c r="I209" s="14"/>
      <c r="J209" s="14"/>
      <c r="K209" s="14">
        <f ca="1"/>
        <v>0</v>
      </c>
      <c r="L209" s="14"/>
    </row>
    <row r="210" spans="1:12" ht="15.75" customHeight="1">
      <c r="A210" s="41"/>
      <c r="B210" s="41"/>
      <c r="C210" s="41"/>
      <c r="D210" s="41"/>
      <c r="E210" s="14"/>
      <c r="F210" s="14"/>
      <c r="G210" s="14">
        <f ca="1"/>
        <v>0</v>
      </c>
      <c r="H210" s="14"/>
      <c r="I210" s="14"/>
      <c r="J210" s="14"/>
      <c r="K210" s="14">
        <f ca="1"/>
        <v>0</v>
      </c>
      <c r="L210" s="14"/>
    </row>
    <row r="211" spans="1:12" ht="15.75" customHeight="1">
      <c r="A211" s="41"/>
      <c r="B211" s="41"/>
      <c r="C211" s="41"/>
      <c r="D211" s="41"/>
      <c r="E211" s="14"/>
      <c r="F211" s="14"/>
      <c r="G211" s="14">
        <f ca="1"/>
        <v>0</v>
      </c>
      <c r="H211" s="14"/>
      <c r="I211" s="14"/>
      <c r="J211" s="14"/>
      <c r="K211" s="14">
        <f ca="1"/>
        <v>0</v>
      </c>
      <c r="L211" s="14"/>
    </row>
    <row r="212" spans="1:12" ht="15.75" customHeight="1">
      <c r="A212" s="41"/>
      <c r="B212" s="41"/>
      <c r="C212" s="41"/>
      <c r="D212" s="41"/>
      <c r="E212" s="14"/>
      <c r="F212" s="14"/>
      <c r="G212" s="14">
        <f ca="1"/>
        <v>0</v>
      </c>
      <c r="H212" s="14"/>
      <c r="I212" s="14"/>
      <c r="J212" s="14"/>
      <c r="K212" s="14">
        <f ca="1"/>
        <v>0</v>
      </c>
      <c r="L212" s="14"/>
    </row>
    <row r="213" spans="1:12" ht="15.75" customHeight="1">
      <c r="A213" s="41"/>
      <c r="B213" s="41"/>
      <c r="C213" s="41"/>
      <c r="D213" s="41"/>
      <c r="E213" s="14"/>
      <c r="F213" s="14"/>
      <c r="G213" s="14">
        <f ca="1"/>
        <v>0</v>
      </c>
      <c r="H213" s="14"/>
      <c r="I213" s="14"/>
      <c r="J213" s="14"/>
      <c r="K213" s="14">
        <f ca="1"/>
        <v>0</v>
      </c>
      <c r="L213" s="14"/>
    </row>
    <row r="214" spans="1:12" ht="15.75" customHeight="1">
      <c r="A214" s="41"/>
      <c r="B214" s="41"/>
      <c r="C214" s="41"/>
      <c r="D214" s="41"/>
      <c r="E214" s="14"/>
      <c r="F214" s="14"/>
      <c r="G214" s="14">
        <f ca="1"/>
        <v>0</v>
      </c>
      <c r="H214" s="14"/>
      <c r="I214" s="14"/>
      <c r="J214" s="14"/>
      <c r="K214" s="14">
        <f ca="1"/>
        <v>0</v>
      </c>
      <c r="L214" s="14"/>
    </row>
    <row r="215" spans="1:12" ht="15.75" customHeight="1">
      <c r="A215" s="41"/>
      <c r="B215" s="41"/>
      <c r="C215" s="41"/>
      <c r="D215" s="41"/>
      <c r="E215" s="14"/>
      <c r="F215" s="14"/>
      <c r="G215" s="14">
        <f ca="1"/>
        <v>0</v>
      </c>
      <c r="H215" s="14"/>
      <c r="I215" s="14"/>
      <c r="J215" s="14"/>
      <c r="K215" s="14">
        <f ca="1"/>
        <v>0</v>
      </c>
      <c r="L215" s="14"/>
    </row>
    <row r="216" spans="1:12" ht="15.75" customHeight="1">
      <c r="A216" s="41"/>
      <c r="B216" s="41"/>
      <c r="C216" s="41"/>
      <c r="D216" s="41"/>
      <c r="E216" s="14"/>
      <c r="F216" s="14"/>
      <c r="G216" s="14">
        <f ca="1"/>
        <v>0</v>
      </c>
      <c r="H216" s="14"/>
      <c r="I216" s="14"/>
      <c r="J216" s="14"/>
      <c r="K216" s="14">
        <f ca="1"/>
        <v>0</v>
      </c>
      <c r="L216" s="14"/>
    </row>
    <row r="217" spans="1:12" ht="15.75" customHeight="1">
      <c r="A217" s="41"/>
      <c r="B217" s="41"/>
      <c r="C217" s="41"/>
      <c r="D217" s="41"/>
      <c r="E217" s="14"/>
      <c r="F217" s="14"/>
      <c r="G217" s="14">
        <f ca="1"/>
        <v>0</v>
      </c>
      <c r="H217" s="14"/>
      <c r="I217" s="14"/>
      <c r="J217" s="14"/>
      <c r="K217" s="14">
        <f ca="1"/>
        <v>0</v>
      </c>
      <c r="L217" s="14"/>
    </row>
    <row r="218" spans="1:12" ht="15.75" customHeight="1">
      <c r="A218" s="41"/>
      <c r="B218" s="41"/>
      <c r="C218" s="41"/>
      <c r="D218" s="41"/>
      <c r="E218" s="14"/>
      <c r="F218" s="14"/>
      <c r="G218" s="14">
        <f ca="1"/>
        <v>0</v>
      </c>
      <c r="H218" s="14"/>
      <c r="I218" s="14"/>
      <c r="J218" s="14"/>
      <c r="K218" s="14">
        <f ca="1"/>
        <v>0</v>
      </c>
      <c r="L218" s="14"/>
    </row>
    <row r="219" spans="1:12" ht="15.75" customHeight="1">
      <c r="A219" s="41"/>
      <c r="B219" s="41"/>
      <c r="C219" s="41"/>
      <c r="D219" s="41"/>
      <c r="E219" s="14"/>
      <c r="F219" s="14"/>
      <c r="G219" s="14">
        <f ca="1"/>
        <v>0</v>
      </c>
      <c r="H219" s="14"/>
      <c r="I219" s="14"/>
      <c r="J219" s="14"/>
      <c r="K219" s="14">
        <f ca="1"/>
        <v>0</v>
      </c>
      <c r="L219" s="14"/>
    </row>
    <row r="220" spans="1:12" ht="15.75" customHeight="1">
      <c r="A220" s="41"/>
      <c r="B220" s="41"/>
      <c r="C220" s="41"/>
      <c r="D220" s="41"/>
      <c r="E220" s="14"/>
      <c r="F220" s="14"/>
      <c r="G220" s="14">
        <f ca="1"/>
        <v>0</v>
      </c>
      <c r="H220" s="14"/>
      <c r="I220" s="14"/>
      <c r="J220" s="14"/>
      <c r="K220" s="14">
        <f ca="1"/>
        <v>0</v>
      </c>
      <c r="L220" s="14"/>
    </row>
    <row r="221" spans="1:12" ht="15.75" customHeight="1">
      <c r="A221" s="41"/>
      <c r="B221" s="41"/>
      <c r="C221" s="41"/>
      <c r="D221" s="41"/>
      <c r="E221" s="14"/>
      <c r="F221" s="14"/>
      <c r="G221" s="14">
        <f ca="1"/>
        <v>0</v>
      </c>
      <c r="H221" s="14"/>
      <c r="I221" s="14"/>
      <c r="J221" s="14"/>
      <c r="K221" s="14">
        <f ca="1"/>
        <v>0</v>
      </c>
      <c r="L221" s="14"/>
    </row>
    <row r="222" spans="1:12" ht="15.75" customHeight="1">
      <c r="A222" s="41"/>
      <c r="B222" s="41"/>
      <c r="C222" s="41"/>
      <c r="D222" s="41"/>
      <c r="E222" s="14"/>
      <c r="F222" s="14"/>
      <c r="G222" s="14">
        <f ca="1"/>
        <v>0</v>
      </c>
      <c r="H222" s="14"/>
      <c r="I222" s="14"/>
      <c r="J222" s="14"/>
      <c r="K222" s="14">
        <f ca="1"/>
        <v>0</v>
      </c>
      <c r="L222" s="14"/>
    </row>
    <row r="223" spans="1:12" ht="15.75" customHeight="1">
      <c r="A223" s="41"/>
      <c r="B223" s="41"/>
      <c r="C223" s="41"/>
      <c r="D223" s="41"/>
      <c r="E223" s="14"/>
      <c r="F223" s="14"/>
      <c r="G223" s="14">
        <f ca="1"/>
        <v>0</v>
      </c>
      <c r="H223" s="14"/>
      <c r="I223" s="14"/>
      <c r="J223" s="14"/>
      <c r="K223" s="14">
        <f ca="1"/>
        <v>0</v>
      </c>
      <c r="L223" s="14"/>
    </row>
    <row r="224" spans="1:12" ht="15.75" customHeight="1">
      <c r="A224" s="41"/>
      <c r="B224" s="41"/>
      <c r="C224" s="41"/>
      <c r="D224" s="41"/>
      <c r="E224" s="14"/>
      <c r="F224" s="14"/>
      <c r="G224" s="14">
        <f ca="1"/>
        <v>0</v>
      </c>
      <c r="H224" s="14"/>
      <c r="I224" s="14"/>
      <c r="J224" s="14"/>
      <c r="K224" s="14">
        <f ca="1"/>
        <v>0</v>
      </c>
      <c r="L224" s="14"/>
    </row>
    <row r="225" spans="1:12" ht="15.75" customHeight="1">
      <c r="A225" s="41"/>
      <c r="B225" s="41"/>
      <c r="C225" s="41"/>
      <c r="D225" s="41"/>
      <c r="E225" s="14"/>
      <c r="F225" s="14"/>
      <c r="G225" s="14">
        <f ca="1"/>
        <v>0</v>
      </c>
      <c r="H225" s="14"/>
      <c r="I225" s="14"/>
      <c r="J225" s="14"/>
      <c r="K225" s="14">
        <f ca="1"/>
        <v>0</v>
      </c>
      <c r="L225" s="14"/>
    </row>
    <row r="226" spans="1:12" ht="15.75" customHeight="1">
      <c r="A226" s="41"/>
      <c r="B226" s="41"/>
      <c r="C226" s="41"/>
      <c r="D226" s="41"/>
      <c r="E226" s="14"/>
      <c r="F226" s="14"/>
      <c r="G226" s="14">
        <f ca="1"/>
        <v>0</v>
      </c>
      <c r="H226" s="14"/>
      <c r="I226" s="14"/>
      <c r="J226" s="14"/>
      <c r="K226" s="14">
        <f ca="1"/>
        <v>0</v>
      </c>
      <c r="L226" s="14"/>
    </row>
    <row r="227" spans="1:12" ht="15.75" customHeight="1">
      <c r="A227" s="41"/>
      <c r="B227" s="41"/>
      <c r="C227" s="41"/>
      <c r="D227" s="41"/>
      <c r="E227" s="14"/>
      <c r="F227" s="14"/>
      <c r="G227" s="14">
        <f ca="1"/>
        <v>0</v>
      </c>
      <c r="H227" s="14"/>
      <c r="I227" s="14"/>
      <c r="J227" s="14"/>
      <c r="K227" s="14">
        <f ca="1"/>
        <v>0</v>
      </c>
      <c r="L227" s="14"/>
    </row>
    <row r="228" spans="1:12" ht="15.75" customHeight="1">
      <c r="A228" s="41"/>
      <c r="B228" s="41"/>
      <c r="C228" s="41"/>
      <c r="D228" s="41"/>
      <c r="E228" s="14"/>
      <c r="F228" s="14"/>
      <c r="G228" s="14">
        <f ca="1"/>
        <v>0</v>
      </c>
      <c r="H228" s="14"/>
      <c r="I228" s="14"/>
      <c r="J228" s="14"/>
      <c r="K228" s="14">
        <f ca="1"/>
        <v>0</v>
      </c>
      <c r="L228" s="14"/>
    </row>
    <row r="229" spans="1:12" ht="15.75" customHeight="1">
      <c r="A229" s="41"/>
      <c r="B229" s="41"/>
      <c r="C229" s="41"/>
      <c r="D229" s="41"/>
      <c r="E229" s="14"/>
      <c r="F229" s="14"/>
      <c r="G229" s="14">
        <f ca="1"/>
        <v>0</v>
      </c>
      <c r="H229" s="14"/>
      <c r="I229" s="14"/>
      <c r="J229" s="14"/>
      <c r="K229" s="14">
        <f ca="1"/>
        <v>0</v>
      </c>
      <c r="L229" s="14"/>
    </row>
    <row r="230" spans="1:12" ht="15.75" customHeight="1">
      <c r="A230" s="41"/>
      <c r="B230" s="41"/>
      <c r="C230" s="41"/>
      <c r="D230" s="41"/>
      <c r="E230" s="14"/>
      <c r="F230" s="14"/>
      <c r="G230" s="14">
        <f ca="1"/>
        <v>0</v>
      </c>
      <c r="H230" s="14"/>
      <c r="I230" s="14"/>
      <c r="J230" s="14"/>
      <c r="K230" s="14">
        <f ca="1"/>
        <v>0</v>
      </c>
      <c r="L230" s="14"/>
    </row>
    <row r="231" spans="1:12" ht="15.75" customHeight="1">
      <c r="A231" s="41"/>
      <c r="B231" s="41"/>
      <c r="C231" s="41"/>
      <c r="D231" s="41"/>
      <c r="E231" s="14"/>
      <c r="F231" s="14"/>
      <c r="G231" s="14">
        <f ca="1"/>
        <v>0</v>
      </c>
      <c r="H231" s="14"/>
      <c r="I231" s="14"/>
      <c r="J231" s="14"/>
      <c r="K231" s="14">
        <f ca="1"/>
        <v>0</v>
      </c>
      <c r="L231" s="14"/>
    </row>
    <row r="232" spans="1:12" ht="15.75" customHeight="1">
      <c r="A232" s="41"/>
      <c r="B232" s="41"/>
      <c r="C232" s="41"/>
      <c r="D232" s="41"/>
      <c r="E232" s="14"/>
      <c r="F232" s="14"/>
      <c r="G232" s="14">
        <f ca="1"/>
        <v>0</v>
      </c>
      <c r="H232" s="14"/>
      <c r="I232" s="14"/>
      <c r="J232" s="14"/>
      <c r="K232" s="14">
        <f ca="1"/>
        <v>0</v>
      </c>
      <c r="L232" s="14"/>
    </row>
    <row r="233" spans="1:12" ht="15.75" customHeight="1">
      <c r="A233" s="41"/>
      <c r="B233" s="41"/>
      <c r="C233" s="41"/>
      <c r="D233" s="41"/>
      <c r="E233" s="14"/>
      <c r="F233" s="14"/>
      <c r="G233" s="14">
        <f ca="1"/>
        <v>0</v>
      </c>
      <c r="H233" s="14"/>
      <c r="I233" s="14"/>
      <c r="J233" s="14"/>
      <c r="K233" s="14">
        <f ca="1"/>
        <v>0</v>
      </c>
      <c r="L233" s="14"/>
    </row>
    <row r="234" spans="1:12" ht="15.75" customHeight="1">
      <c r="A234" s="41"/>
      <c r="B234" s="41"/>
      <c r="C234" s="41"/>
      <c r="D234" s="41"/>
      <c r="E234" s="14"/>
      <c r="F234" s="14"/>
      <c r="G234" s="14">
        <f ca="1"/>
        <v>0</v>
      </c>
      <c r="H234" s="14"/>
      <c r="I234" s="14"/>
      <c r="J234" s="14"/>
      <c r="K234" s="14">
        <f ca="1"/>
        <v>0</v>
      </c>
      <c r="L234" s="14"/>
    </row>
    <row r="235" spans="1:12" ht="15.75" customHeight="1">
      <c r="A235" s="41"/>
      <c r="B235" s="41"/>
      <c r="C235" s="41"/>
      <c r="D235" s="41"/>
      <c r="E235" s="14"/>
      <c r="F235" s="14"/>
      <c r="G235" s="14">
        <f ca="1"/>
        <v>0</v>
      </c>
      <c r="H235" s="14"/>
      <c r="I235" s="14"/>
      <c r="J235" s="14"/>
      <c r="K235" s="14">
        <f ca="1"/>
        <v>0</v>
      </c>
      <c r="L235" s="14"/>
    </row>
    <row r="236" spans="1:12" ht="15.75" customHeight="1">
      <c r="A236" s="41"/>
      <c r="B236" s="41"/>
      <c r="C236" s="41"/>
      <c r="D236" s="41"/>
      <c r="E236" s="14"/>
      <c r="F236" s="14"/>
      <c r="G236" s="14">
        <f ca="1"/>
        <v>0</v>
      </c>
      <c r="H236" s="14"/>
      <c r="I236" s="14"/>
      <c r="J236" s="14"/>
      <c r="K236" s="14">
        <f ca="1"/>
        <v>0</v>
      </c>
      <c r="L236" s="14"/>
    </row>
    <row r="237" spans="1:12" ht="15.75" customHeight="1">
      <c r="A237" s="41"/>
      <c r="B237" s="41"/>
      <c r="C237" s="41"/>
      <c r="D237" s="41"/>
      <c r="E237" s="14"/>
      <c r="F237" s="14"/>
      <c r="G237" s="14">
        <f ca="1"/>
        <v>0</v>
      </c>
      <c r="H237" s="14"/>
      <c r="I237" s="14"/>
      <c r="J237" s="14"/>
      <c r="K237" s="14">
        <f ca="1"/>
        <v>0</v>
      </c>
      <c r="L237" s="14"/>
    </row>
    <row r="238" spans="1:12" ht="15.75" customHeight="1">
      <c r="A238" s="41"/>
      <c r="B238" s="41"/>
      <c r="C238" s="41"/>
      <c r="D238" s="41"/>
      <c r="E238" s="14"/>
      <c r="F238" s="14"/>
      <c r="G238" s="14">
        <f ca="1"/>
        <v>0</v>
      </c>
      <c r="H238" s="14"/>
      <c r="I238" s="14"/>
      <c r="J238" s="14"/>
      <c r="K238" s="14">
        <f ca="1"/>
        <v>0</v>
      </c>
      <c r="L238" s="14"/>
    </row>
    <row r="239" spans="1:12" ht="15.75" customHeight="1">
      <c r="A239" s="41"/>
      <c r="B239" s="41"/>
      <c r="C239" s="41"/>
      <c r="D239" s="41"/>
      <c r="E239" s="14"/>
      <c r="F239" s="14"/>
      <c r="G239" s="14">
        <f ca="1"/>
        <v>0</v>
      </c>
      <c r="H239" s="14"/>
      <c r="I239" s="14"/>
      <c r="J239" s="14"/>
      <c r="K239" s="14">
        <f ca="1"/>
        <v>0</v>
      </c>
      <c r="L239" s="14"/>
    </row>
    <row r="240" spans="1:12" ht="15.75" customHeight="1">
      <c r="A240" s="41"/>
      <c r="B240" s="41"/>
      <c r="C240" s="41"/>
      <c r="D240" s="41"/>
      <c r="E240" s="14"/>
      <c r="F240" s="14"/>
      <c r="G240" s="14">
        <f ca="1"/>
        <v>0</v>
      </c>
      <c r="H240" s="14"/>
      <c r="I240" s="14"/>
      <c r="J240" s="14"/>
      <c r="K240" s="14">
        <f ca="1"/>
        <v>0</v>
      </c>
      <c r="L240" s="14"/>
    </row>
    <row r="241" spans="1:12" ht="15.75" customHeight="1">
      <c r="A241" s="41"/>
      <c r="B241" s="41"/>
      <c r="C241" s="41"/>
      <c r="D241" s="41"/>
      <c r="E241" s="14"/>
      <c r="F241" s="14"/>
      <c r="G241" s="14">
        <f ca="1"/>
        <v>0</v>
      </c>
      <c r="H241" s="14"/>
      <c r="I241" s="14"/>
      <c r="J241" s="14"/>
      <c r="K241" s="14">
        <f ca="1"/>
        <v>0</v>
      </c>
      <c r="L241" s="14"/>
    </row>
    <row r="242" spans="1:12" ht="15.75" customHeight="1">
      <c r="A242" s="41"/>
      <c r="B242" s="41"/>
      <c r="C242" s="41"/>
      <c r="D242" s="41"/>
      <c r="E242" s="14"/>
      <c r="F242" s="14"/>
      <c r="G242" s="14">
        <f ca="1"/>
        <v>0</v>
      </c>
      <c r="H242" s="14"/>
      <c r="I242" s="14"/>
      <c r="J242" s="14"/>
      <c r="K242" s="14">
        <f ca="1"/>
        <v>0</v>
      </c>
      <c r="L242" s="14"/>
    </row>
    <row r="243" spans="1:12" ht="15.75" customHeight="1">
      <c r="A243" s="41"/>
      <c r="B243" s="41"/>
      <c r="C243" s="41"/>
      <c r="D243" s="41"/>
      <c r="E243" s="14"/>
      <c r="F243" s="14"/>
      <c r="G243" s="14">
        <f ca="1"/>
        <v>0</v>
      </c>
      <c r="H243" s="14"/>
      <c r="I243" s="14"/>
      <c r="J243" s="14"/>
      <c r="K243" s="14">
        <f ca="1"/>
        <v>0</v>
      </c>
      <c r="L243" s="14"/>
    </row>
    <row r="244" spans="1:12" ht="15.75" customHeight="1">
      <c r="A244" s="41"/>
      <c r="B244" s="41"/>
      <c r="C244" s="41"/>
      <c r="D244" s="41"/>
      <c r="E244" s="14"/>
      <c r="F244" s="14"/>
      <c r="G244" s="14">
        <f ca="1"/>
        <v>0</v>
      </c>
      <c r="H244" s="14"/>
      <c r="I244" s="14"/>
      <c r="J244" s="14"/>
      <c r="K244" s="14">
        <f ca="1"/>
        <v>0</v>
      </c>
      <c r="L244" s="14"/>
    </row>
    <row r="245" spans="1:12" ht="15.75" customHeight="1">
      <c r="A245" s="41"/>
      <c r="B245" s="41"/>
      <c r="C245" s="41"/>
      <c r="D245" s="41"/>
      <c r="E245" s="14"/>
      <c r="F245" s="14"/>
      <c r="G245" s="14">
        <f ca="1"/>
        <v>0</v>
      </c>
      <c r="H245" s="14"/>
      <c r="I245" s="14"/>
      <c r="J245" s="14"/>
      <c r="K245" s="14">
        <f ca="1"/>
        <v>0</v>
      </c>
      <c r="L245" s="14"/>
    </row>
    <row r="246" spans="1:12" ht="15.75" customHeight="1">
      <c r="A246" s="41"/>
      <c r="B246" s="41"/>
      <c r="C246" s="41"/>
      <c r="D246" s="41"/>
      <c r="E246" s="14"/>
      <c r="F246" s="14"/>
      <c r="G246" s="14">
        <f ca="1"/>
        <v>0</v>
      </c>
      <c r="H246" s="14"/>
      <c r="I246" s="14"/>
      <c r="J246" s="14"/>
      <c r="K246" s="14">
        <f ca="1"/>
        <v>0</v>
      </c>
      <c r="L246" s="14"/>
    </row>
    <row r="247" spans="1:12" ht="15.75" customHeight="1">
      <c r="A247" s="41"/>
      <c r="B247" s="41"/>
      <c r="C247" s="41"/>
      <c r="D247" s="41"/>
      <c r="E247" s="14"/>
      <c r="F247" s="14"/>
      <c r="G247" s="14">
        <f ca="1"/>
        <v>0</v>
      </c>
      <c r="H247" s="14"/>
      <c r="I247" s="14"/>
      <c r="J247" s="14"/>
      <c r="K247" s="14">
        <f ca="1"/>
        <v>0</v>
      </c>
      <c r="L247" s="14"/>
    </row>
    <row r="248" spans="1:12" ht="15.75" customHeight="1">
      <c r="A248" s="41"/>
      <c r="B248" s="41"/>
      <c r="C248" s="41"/>
      <c r="D248" s="41"/>
      <c r="E248" s="14"/>
      <c r="F248" s="14"/>
      <c r="G248" s="14">
        <f ca="1"/>
        <v>0</v>
      </c>
      <c r="H248" s="14"/>
      <c r="I248" s="14"/>
      <c r="J248" s="14"/>
      <c r="K248" s="14">
        <f ca="1"/>
        <v>0</v>
      </c>
      <c r="L248" s="14"/>
    </row>
    <row r="249" spans="1:12" ht="15.75" customHeight="1">
      <c r="A249" s="41"/>
      <c r="B249" s="41"/>
      <c r="C249" s="41"/>
      <c r="D249" s="41"/>
      <c r="E249" s="14"/>
      <c r="F249" s="14"/>
      <c r="G249" s="14">
        <f ca="1"/>
        <v>0</v>
      </c>
      <c r="H249" s="14"/>
      <c r="I249" s="14"/>
      <c r="J249" s="14"/>
      <c r="K249" s="14">
        <f ca="1"/>
        <v>0</v>
      </c>
      <c r="L249" s="14"/>
    </row>
    <row r="250" spans="1:12" ht="15.75" customHeight="1">
      <c r="A250" s="41"/>
      <c r="B250" s="41"/>
      <c r="C250" s="41"/>
      <c r="D250" s="41"/>
      <c r="E250" s="14"/>
      <c r="F250" s="14"/>
      <c r="G250" s="14">
        <f ca="1"/>
        <v>0</v>
      </c>
      <c r="H250" s="14"/>
      <c r="I250" s="14"/>
      <c r="J250" s="14"/>
      <c r="K250" s="14">
        <f ca="1"/>
        <v>0</v>
      </c>
      <c r="L250" s="14"/>
    </row>
    <row r="251" spans="1:12" ht="15.75" customHeight="1">
      <c r="A251" s="41"/>
      <c r="B251" s="41"/>
      <c r="C251" s="41"/>
      <c r="D251" s="41"/>
      <c r="E251" s="14"/>
      <c r="F251" s="14"/>
      <c r="G251" s="14">
        <f ca="1"/>
        <v>0</v>
      </c>
      <c r="H251" s="14"/>
      <c r="I251" s="14"/>
      <c r="J251" s="14"/>
      <c r="K251" s="14">
        <f ca="1"/>
        <v>0</v>
      </c>
      <c r="L251" s="14"/>
    </row>
    <row r="252" spans="1:12" ht="15.75" customHeight="1">
      <c r="A252" s="41"/>
      <c r="B252" s="41"/>
      <c r="C252" s="41"/>
      <c r="D252" s="41"/>
      <c r="E252" s="14"/>
      <c r="F252" s="14"/>
      <c r="G252" s="14">
        <f ca="1"/>
        <v>0</v>
      </c>
      <c r="H252" s="14"/>
      <c r="I252" s="14"/>
      <c r="J252" s="14"/>
      <c r="K252" s="14">
        <f ca="1"/>
        <v>0</v>
      </c>
      <c r="L252" s="14"/>
    </row>
    <row r="253" spans="1:12" ht="15.75" customHeight="1">
      <c r="A253" s="41"/>
      <c r="B253" s="41"/>
      <c r="C253" s="41"/>
      <c r="D253" s="41"/>
      <c r="E253" s="14"/>
      <c r="F253" s="14"/>
      <c r="G253" s="14">
        <f ca="1"/>
        <v>0</v>
      </c>
      <c r="H253" s="14"/>
      <c r="I253" s="14"/>
      <c r="J253" s="14"/>
      <c r="K253" s="14">
        <f ca="1"/>
        <v>0</v>
      </c>
      <c r="L253" s="14"/>
    </row>
    <row r="254" spans="1:12" ht="15.75" customHeight="1">
      <c r="A254" s="41"/>
      <c r="B254" s="41"/>
      <c r="C254" s="41"/>
      <c r="D254" s="41"/>
      <c r="E254" s="14"/>
      <c r="F254" s="14"/>
      <c r="G254" s="14">
        <f ca="1"/>
        <v>0</v>
      </c>
      <c r="H254" s="14"/>
      <c r="I254" s="14"/>
      <c r="J254" s="14"/>
      <c r="K254" s="14">
        <f ca="1"/>
        <v>0</v>
      </c>
      <c r="L254" s="14"/>
    </row>
    <row r="255" spans="1:12" ht="15.75" customHeight="1">
      <c r="A255" s="41"/>
      <c r="B255" s="41"/>
      <c r="C255" s="41"/>
      <c r="D255" s="41"/>
      <c r="E255" s="14"/>
      <c r="F255" s="14"/>
      <c r="G255" s="14">
        <f ca="1"/>
        <v>0</v>
      </c>
      <c r="H255" s="14"/>
      <c r="I255" s="14"/>
      <c r="J255" s="14"/>
      <c r="K255" s="14">
        <f ca="1"/>
        <v>0</v>
      </c>
      <c r="L255" s="14"/>
    </row>
    <row r="256" spans="1:12" ht="15.75" customHeight="1">
      <c r="A256" s="41"/>
      <c r="B256" s="41"/>
      <c r="C256" s="41"/>
      <c r="D256" s="41"/>
      <c r="E256" s="14"/>
      <c r="F256" s="14"/>
      <c r="G256" s="14">
        <f ca="1"/>
        <v>0</v>
      </c>
      <c r="H256" s="14"/>
      <c r="I256" s="14"/>
      <c r="J256" s="14"/>
      <c r="K256" s="14">
        <f ca="1"/>
        <v>0</v>
      </c>
      <c r="L256" s="14"/>
    </row>
    <row r="257" spans="1:12" ht="15.75" customHeight="1">
      <c r="A257" s="41"/>
      <c r="B257" s="41"/>
      <c r="C257" s="41"/>
      <c r="D257" s="41"/>
      <c r="E257" s="14"/>
      <c r="F257" s="14"/>
      <c r="G257" s="14">
        <f ca="1"/>
        <v>0</v>
      </c>
      <c r="H257" s="14"/>
      <c r="I257" s="14"/>
      <c r="J257" s="14"/>
      <c r="K257" s="14">
        <f ca="1"/>
        <v>0</v>
      </c>
      <c r="L257" s="14"/>
    </row>
    <row r="258" spans="1:12" ht="15.75" customHeight="1">
      <c r="A258" s="41"/>
      <c r="B258" s="41"/>
      <c r="C258" s="41"/>
      <c r="D258" s="41"/>
      <c r="E258" s="14"/>
      <c r="F258" s="14"/>
      <c r="G258" s="14">
        <f ca="1"/>
        <v>0</v>
      </c>
      <c r="H258" s="14"/>
      <c r="I258" s="14"/>
      <c r="J258" s="14"/>
      <c r="K258" s="14">
        <f ca="1"/>
        <v>0</v>
      </c>
      <c r="L258" s="14"/>
    </row>
    <row r="259" spans="1:12" ht="15.75" customHeight="1">
      <c r="A259" s="41"/>
      <c r="B259" s="41"/>
      <c r="C259" s="41"/>
      <c r="D259" s="41"/>
      <c r="E259" s="14"/>
      <c r="F259" s="14"/>
      <c r="G259" s="14">
        <f ca="1"/>
        <v>0</v>
      </c>
      <c r="H259" s="14"/>
      <c r="I259" s="14"/>
      <c r="J259" s="14"/>
      <c r="K259" s="14">
        <f ca="1"/>
        <v>0</v>
      </c>
      <c r="L259" s="14"/>
    </row>
    <row r="260" spans="1:12" ht="15.75" customHeight="1">
      <c r="A260" s="41"/>
      <c r="B260" s="41"/>
      <c r="C260" s="41"/>
      <c r="D260" s="41"/>
      <c r="E260" s="14"/>
      <c r="F260" s="14"/>
      <c r="G260" s="14">
        <f ca="1"/>
        <v>0</v>
      </c>
      <c r="H260" s="14"/>
      <c r="I260" s="14"/>
      <c r="J260" s="14"/>
      <c r="K260" s="14">
        <f ca="1"/>
        <v>0</v>
      </c>
      <c r="L260" s="14"/>
    </row>
    <row r="261" spans="1:12" ht="15.75" customHeight="1">
      <c r="A261" s="41"/>
      <c r="B261" s="41"/>
      <c r="C261" s="41"/>
      <c r="D261" s="41"/>
      <c r="E261" s="14"/>
      <c r="F261" s="14"/>
      <c r="G261" s="14">
        <f ca="1"/>
        <v>0</v>
      </c>
      <c r="H261" s="14"/>
      <c r="I261" s="14"/>
      <c r="J261" s="14"/>
      <c r="K261" s="14">
        <f ca="1"/>
        <v>0</v>
      </c>
      <c r="L261" s="14"/>
    </row>
    <row r="262" spans="1:12" ht="15.75" customHeight="1">
      <c r="A262" s="41"/>
      <c r="B262" s="41"/>
      <c r="C262" s="41"/>
      <c r="D262" s="41"/>
      <c r="E262" s="14"/>
      <c r="F262" s="14"/>
      <c r="G262" s="14">
        <f ca="1"/>
        <v>0</v>
      </c>
      <c r="H262" s="14"/>
      <c r="I262" s="14"/>
      <c r="J262" s="14"/>
      <c r="K262" s="14">
        <f ca="1"/>
        <v>0</v>
      </c>
      <c r="L262" s="14"/>
    </row>
    <row r="263" spans="1:12" ht="15.75" customHeight="1">
      <c r="A263" s="41"/>
      <c r="B263" s="41"/>
      <c r="C263" s="41"/>
      <c r="D263" s="41"/>
      <c r="E263" s="14"/>
      <c r="F263" s="14"/>
      <c r="G263" s="14">
        <f ca="1"/>
        <v>0</v>
      </c>
      <c r="H263" s="14"/>
      <c r="I263" s="14"/>
      <c r="J263" s="14"/>
      <c r="K263" s="14">
        <f ca="1"/>
        <v>0</v>
      </c>
      <c r="L263" s="14"/>
    </row>
    <row r="264" spans="1:12" ht="15.75" customHeight="1">
      <c r="A264" s="41"/>
      <c r="B264" s="41"/>
      <c r="C264" s="41"/>
      <c r="D264" s="41"/>
      <c r="E264" s="14"/>
      <c r="F264" s="14"/>
      <c r="G264" s="14">
        <f ca="1"/>
        <v>0</v>
      </c>
      <c r="H264" s="14"/>
      <c r="I264" s="14"/>
      <c r="J264" s="14"/>
      <c r="K264" s="14">
        <f ca="1"/>
        <v>0</v>
      </c>
      <c r="L264" s="14"/>
    </row>
    <row r="265" spans="1:12" ht="15.75" customHeight="1">
      <c r="A265" s="41"/>
      <c r="B265" s="41"/>
      <c r="C265" s="41"/>
      <c r="D265" s="41"/>
      <c r="E265" s="14"/>
      <c r="F265" s="14"/>
      <c r="G265" s="14">
        <f ca="1"/>
        <v>0</v>
      </c>
      <c r="H265" s="14"/>
      <c r="I265" s="14"/>
      <c r="J265" s="14"/>
      <c r="K265" s="14">
        <f ca="1"/>
        <v>0</v>
      </c>
      <c r="L265" s="14"/>
    </row>
    <row r="266" spans="1:12" ht="15.75" customHeight="1">
      <c r="A266" s="41"/>
      <c r="B266" s="41"/>
      <c r="C266" s="41"/>
      <c r="D266" s="41"/>
      <c r="E266" s="14"/>
      <c r="F266" s="14"/>
      <c r="G266" s="14">
        <f ca="1"/>
        <v>0</v>
      </c>
      <c r="H266" s="14"/>
      <c r="I266" s="14"/>
      <c r="J266" s="14"/>
      <c r="K266" s="14">
        <f ca="1"/>
        <v>0</v>
      </c>
      <c r="L266" s="14"/>
    </row>
    <row r="267" spans="1:12" ht="15.75" customHeight="1">
      <c r="A267" s="41"/>
      <c r="B267" s="41"/>
      <c r="C267" s="41"/>
      <c r="D267" s="41"/>
      <c r="E267" s="14"/>
      <c r="F267" s="14"/>
      <c r="G267" s="14">
        <f ca="1"/>
        <v>0</v>
      </c>
      <c r="H267" s="14"/>
      <c r="I267" s="14"/>
      <c r="J267" s="14"/>
      <c r="K267" s="14">
        <f ca="1"/>
        <v>0</v>
      </c>
      <c r="L267" s="14"/>
    </row>
    <row r="268" spans="1:12" ht="15.75" customHeight="1">
      <c r="A268" s="41"/>
      <c r="B268" s="41"/>
      <c r="C268" s="41"/>
      <c r="D268" s="41"/>
      <c r="E268" s="14"/>
      <c r="F268" s="14"/>
      <c r="G268" s="14">
        <f ca="1"/>
        <v>0</v>
      </c>
      <c r="H268" s="14"/>
      <c r="I268" s="14"/>
      <c r="J268" s="14"/>
      <c r="K268" s="14">
        <f ca="1"/>
        <v>0</v>
      </c>
      <c r="L268" s="14"/>
    </row>
    <row r="269" spans="1:12" ht="15.75" customHeight="1">
      <c r="A269" s="41"/>
      <c r="B269" s="41"/>
      <c r="C269" s="41"/>
      <c r="D269" s="41"/>
      <c r="E269" s="14"/>
      <c r="F269" s="14"/>
      <c r="G269" s="14">
        <f ca="1"/>
        <v>0</v>
      </c>
      <c r="H269" s="14"/>
      <c r="I269" s="14"/>
      <c r="J269" s="14"/>
      <c r="K269" s="14">
        <f ca="1"/>
        <v>0</v>
      </c>
      <c r="L269" s="14"/>
    </row>
    <row r="270" spans="1:12" ht="15.75" customHeight="1">
      <c r="A270" s="41"/>
      <c r="B270" s="41"/>
      <c r="C270" s="41"/>
      <c r="D270" s="41"/>
      <c r="E270" s="14"/>
      <c r="F270" s="14"/>
      <c r="G270" s="14">
        <f ca="1"/>
        <v>0</v>
      </c>
      <c r="H270" s="14"/>
      <c r="I270" s="14"/>
      <c r="J270" s="14"/>
      <c r="K270" s="14">
        <f ca="1"/>
        <v>0</v>
      </c>
      <c r="L270" s="14"/>
    </row>
    <row r="271" spans="1:12" ht="15.75" customHeight="1">
      <c r="A271" s="41"/>
      <c r="B271" s="41"/>
      <c r="C271" s="41"/>
      <c r="D271" s="41"/>
      <c r="E271" s="14"/>
      <c r="F271" s="14"/>
      <c r="G271" s="14">
        <f ca="1"/>
        <v>0</v>
      </c>
      <c r="H271" s="14"/>
      <c r="I271" s="14"/>
      <c r="J271" s="14"/>
      <c r="K271" s="14">
        <f ca="1"/>
        <v>0</v>
      </c>
      <c r="L271" s="14"/>
    </row>
    <row r="272" spans="1:12" ht="15.75" customHeight="1">
      <c r="A272" s="41"/>
      <c r="B272" s="41"/>
      <c r="C272" s="41"/>
      <c r="D272" s="41"/>
      <c r="E272" s="14"/>
      <c r="F272" s="14"/>
      <c r="G272" s="14">
        <f ca="1"/>
        <v>0</v>
      </c>
      <c r="H272" s="14"/>
      <c r="I272" s="14"/>
      <c r="J272" s="14"/>
      <c r="K272" s="14">
        <f ca="1"/>
        <v>0</v>
      </c>
      <c r="L272" s="14"/>
    </row>
    <row r="273" spans="1:12" ht="15.75" customHeight="1">
      <c r="A273" s="41"/>
      <c r="B273" s="41"/>
      <c r="C273" s="41"/>
      <c r="D273" s="41"/>
      <c r="E273" s="14"/>
      <c r="F273" s="14"/>
      <c r="G273" s="14">
        <f ca="1"/>
        <v>0</v>
      </c>
      <c r="H273" s="14"/>
      <c r="I273" s="14"/>
      <c r="J273" s="14"/>
      <c r="K273" s="14">
        <f ca="1"/>
        <v>0</v>
      </c>
      <c r="L273" s="14"/>
    </row>
    <row r="274" spans="1:12" ht="15.75" customHeight="1">
      <c r="A274" s="41"/>
      <c r="B274" s="41"/>
      <c r="C274" s="41"/>
      <c r="D274" s="41"/>
      <c r="E274" s="14"/>
      <c r="F274" s="14"/>
      <c r="G274" s="14">
        <f ca="1"/>
        <v>0</v>
      </c>
      <c r="H274" s="14"/>
      <c r="I274" s="14"/>
      <c r="J274" s="14"/>
      <c r="K274" s="14">
        <f ca="1"/>
        <v>0</v>
      </c>
      <c r="L274" s="14"/>
    </row>
    <row r="275" spans="1:12" ht="15.75" customHeight="1">
      <c r="A275" s="41"/>
      <c r="B275" s="41"/>
      <c r="C275" s="41"/>
      <c r="D275" s="41"/>
      <c r="E275" s="14"/>
      <c r="F275" s="14"/>
      <c r="G275" s="14">
        <f ca="1"/>
        <v>0</v>
      </c>
      <c r="H275" s="14"/>
      <c r="I275" s="14"/>
      <c r="J275" s="14"/>
      <c r="K275" s="14">
        <f ca="1"/>
        <v>0</v>
      </c>
      <c r="L275" s="14"/>
    </row>
    <row r="276" spans="1:12" ht="15.75" customHeight="1">
      <c r="A276" s="41"/>
      <c r="B276" s="41"/>
      <c r="C276" s="41"/>
      <c r="D276" s="41"/>
      <c r="E276" s="14"/>
      <c r="F276" s="14"/>
      <c r="G276" s="14">
        <f ca="1"/>
        <v>0</v>
      </c>
      <c r="H276" s="14"/>
      <c r="I276" s="14"/>
      <c r="J276" s="14"/>
      <c r="K276" s="14">
        <f ca="1"/>
        <v>0</v>
      </c>
      <c r="L276" s="14"/>
    </row>
    <row r="277" spans="1:12" ht="15.75" customHeight="1">
      <c r="A277" s="41"/>
      <c r="B277" s="41"/>
      <c r="C277" s="41"/>
      <c r="D277" s="41"/>
      <c r="E277" s="14"/>
      <c r="F277" s="14"/>
      <c r="G277" s="14">
        <f ca="1"/>
        <v>0</v>
      </c>
      <c r="H277" s="14"/>
      <c r="I277" s="14"/>
      <c r="J277" s="14"/>
      <c r="K277" s="14">
        <f ca="1"/>
        <v>0</v>
      </c>
      <c r="L277" s="14"/>
    </row>
    <row r="278" spans="1:12" ht="15.75" customHeight="1">
      <c r="A278" s="41"/>
      <c r="B278" s="41"/>
      <c r="C278" s="41"/>
      <c r="D278" s="41"/>
      <c r="E278" s="14"/>
      <c r="F278" s="14"/>
      <c r="G278" s="14">
        <f ca="1"/>
        <v>0</v>
      </c>
      <c r="H278" s="14"/>
      <c r="I278" s="14"/>
      <c r="J278" s="14"/>
      <c r="K278" s="14">
        <f ca="1"/>
        <v>0</v>
      </c>
      <c r="L278" s="14"/>
    </row>
    <row r="279" spans="1:12" ht="15.75" customHeight="1">
      <c r="A279" s="41"/>
      <c r="B279" s="41"/>
      <c r="C279" s="41"/>
      <c r="D279" s="41"/>
      <c r="E279" s="14"/>
      <c r="F279" s="14"/>
      <c r="G279" s="14">
        <f ca="1"/>
        <v>0</v>
      </c>
      <c r="H279" s="14"/>
      <c r="I279" s="14"/>
      <c r="J279" s="14"/>
      <c r="K279" s="14">
        <f ca="1"/>
        <v>0</v>
      </c>
      <c r="L279" s="14"/>
    </row>
    <row r="280" spans="1:12" ht="15.75" customHeight="1">
      <c r="A280" s="41"/>
      <c r="B280" s="41"/>
      <c r="C280" s="41"/>
      <c r="D280" s="41"/>
      <c r="E280" s="14"/>
      <c r="F280" s="14"/>
      <c r="G280" s="14">
        <f ca="1"/>
        <v>0</v>
      </c>
      <c r="H280" s="14"/>
      <c r="I280" s="14"/>
      <c r="J280" s="14"/>
      <c r="K280" s="14">
        <f ca="1"/>
        <v>0</v>
      </c>
      <c r="L280" s="14"/>
    </row>
    <row r="281" spans="1:12" ht="15.75" customHeight="1">
      <c r="A281" s="41"/>
      <c r="B281" s="41"/>
      <c r="C281" s="41"/>
      <c r="D281" s="41"/>
      <c r="E281" s="14"/>
      <c r="F281" s="14"/>
      <c r="G281" s="14">
        <f ca="1"/>
        <v>0</v>
      </c>
      <c r="H281" s="14"/>
      <c r="I281" s="14"/>
      <c r="J281" s="14"/>
      <c r="K281" s="14">
        <f ca="1"/>
        <v>0</v>
      </c>
      <c r="L281" s="14"/>
    </row>
    <row r="282" spans="1:12" ht="15.75" customHeight="1">
      <c r="A282" s="41"/>
      <c r="B282" s="41"/>
      <c r="C282" s="41"/>
      <c r="D282" s="41"/>
      <c r="E282" s="14"/>
      <c r="F282" s="14"/>
      <c r="G282" s="14">
        <f ca="1"/>
        <v>0</v>
      </c>
      <c r="H282" s="14"/>
      <c r="I282" s="14"/>
      <c r="J282" s="14"/>
      <c r="K282" s="14">
        <f ca="1"/>
        <v>0</v>
      </c>
      <c r="L282" s="14"/>
    </row>
    <row r="283" spans="1:12" ht="15.75" customHeight="1">
      <c r="A283" s="41"/>
      <c r="B283" s="41"/>
      <c r="C283" s="41"/>
      <c r="D283" s="41"/>
      <c r="E283" s="14"/>
      <c r="F283" s="14"/>
      <c r="G283" s="14">
        <f ca="1"/>
        <v>0</v>
      </c>
      <c r="H283" s="14"/>
      <c r="I283" s="14"/>
      <c r="J283" s="14"/>
      <c r="K283" s="14">
        <f ca="1"/>
        <v>0</v>
      </c>
      <c r="L283" s="14"/>
    </row>
    <row r="284" spans="1:12" ht="15.75" customHeight="1">
      <c r="A284" s="41"/>
      <c r="B284" s="41"/>
      <c r="C284" s="41"/>
      <c r="D284" s="41"/>
      <c r="E284" s="14"/>
      <c r="F284" s="14"/>
      <c r="G284" s="14">
        <f ca="1"/>
        <v>0</v>
      </c>
      <c r="H284" s="14"/>
      <c r="I284" s="14"/>
      <c r="J284" s="14"/>
      <c r="K284" s="14">
        <f ca="1"/>
        <v>0</v>
      </c>
      <c r="L284" s="14"/>
    </row>
    <row r="285" spans="1:12" ht="15.75" customHeight="1">
      <c r="A285" s="41"/>
      <c r="B285" s="41"/>
      <c r="C285" s="41"/>
      <c r="D285" s="41"/>
      <c r="E285" s="14"/>
      <c r="F285" s="14"/>
      <c r="G285" s="14">
        <f ca="1"/>
        <v>0</v>
      </c>
      <c r="H285" s="14"/>
      <c r="I285" s="14"/>
      <c r="J285" s="14"/>
      <c r="K285" s="14">
        <f ca="1"/>
        <v>0</v>
      </c>
      <c r="L285" s="14"/>
    </row>
    <row r="286" spans="1:12" ht="15.75" customHeight="1">
      <c r="A286" s="41"/>
      <c r="B286" s="41"/>
      <c r="C286" s="41"/>
      <c r="D286" s="41"/>
      <c r="E286" s="14"/>
      <c r="F286" s="14"/>
      <c r="G286" s="14">
        <f ca="1"/>
        <v>0</v>
      </c>
      <c r="H286" s="14"/>
      <c r="I286" s="14"/>
      <c r="J286" s="14"/>
      <c r="K286" s="14">
        <f ca="1"/>
        <v>0</v>
      </c>
      <c r="L286" s="14"/>
    </row>
    <row r="287" spans="1:12" ht="15.75" customHeight="1">
      <c r="A287" s="41"/>
      <c r="B287" s="41"/>
      <c r="C287" s="41"/>
      <c r="D287" s="41"/>
      <c r="E287" s="14"/>
      <c r="F287" s="14"/>
      <c r="G287" s="14">
        <f ca="1"/>
        <v>0</v>
      </c>
      <c r="H287" s="14"/>
      <c r="I287" s="14"/>
      <c r="J287" s="14"/>
      <c r="K287" s="14">
        <f ca="1"/>
        <v>0</v>
      </c>
      <c r="L287" s="14"/>
    </row>
    <row r="288" spans="1:12" ht="15.75" customHeight="1">
      <c r="A288" s="41"/>
      <c r="B288" s="41"/>
      <c r="C288" s="41"/>
      <c r="D288" s="41"/>
      <c r="E288" s="14"/>
      <c r="F288" s="14"/>
      <c r="G288" s="14">
        <f ca="1"/>
        <v>0</v>
      </c>
      <c r="H288" s="14"/>
      <c r="I288" s="14"/>
      <c r="J288" s="14"/>
      <c r="K288" s="14">
        <f ca="1"/>
        <v>0</v>
      </c>
      <c r="L288" s="14"/>
    </row>
    <row r="289" spans="1:12" ht="15.75" customHeight="1">
      <c r="A289" s="41"/>
      <c r="B289" s="41"/>
      <c r="C289" s="41"/>
      <c r="D289" s="41"/>
      <c r="E289" s="14"/>
      <c r="F289" s="14"/>
      <c r="G289" s="14">
        <f ca="1"/>
        <v>0</v>
      </c>
      <c r="H289" s="14"/>
      <c r="I289" s="14"/>
      <c r="J289" s="14"/>
      <c r="K289" s="14">
        <f ca="1"/>
        <v>0</v>
      </c>
      <c r="L289" s="14"/>
    </row>
    <row r="290" spans="1:12" ht="15.75" customHeight="1">
      <c r="A290" s="41"/>
      <c r="B290" s="41"/>
      <c r="C290" s="41"/>
      <c r="D290" s="41"/>
      <c r="E290" s="14"/>
      <c r="F290" s="14"/>
      <c r="G290" s="14">
        <f ca="1"/>
        <v>0</v>
      </c>
      <c r="H290" s="14"/>
      <c r="I290" s="14"/>
      <c r="J290" s="14"/>
      <c r="K290" s="14">
        <f ca="1"/>
        <v>0</v>
      </c>
      <c r="L290" s="14"/>
    </row>
    <row r="291" spans="1:12" ht="15.75" customHeight="1">
      <c r="A291" s="41"/>
      <c r="B291" s="41"/>
      <c r="C291" s="41"/>
      <c r="D291" s="41"/>
      <c r="E291" s="14"/>
      <c r="F291" s="14"/>
      <c r="G291" s="14">
        <f ca="1"/>
        <v>0</v>
      </c>
      <c r="H291" s="14"/>
      <c r="I291" s="14"/>
      <c r="J291" s="14"/>
      <c r="K291" s="14">
        <f ca="1"/>
        <v>0</v>
      </c>
      <c r="L291" s="14"/>
    </row>
    <row r="292" spans="1:12" ht="15.75" customHeight="1">
      <c r="A292" s="41"/>
      <c r="B292" s="41"/>
      <c r="C292" s="41"/>
      <c r="D292" s="41"/>
      <c r="E292" s="14"/>
      <c r="F292" s="14"/>
      <c r="G292" s="14">
        <f ca="1"/>
        <v>0</v>
      </c>
      <c r="H292" s="14"/>
      <c r="I292" s="14"/>
      <c r="J292" s="14"/>
      <c r="K292" s="14">
        <f ca="1"/>
        <v>0</v>
      </c>
      <c r="L292" s="14"/>
    </row>
    <row r="293" spans="1:12" ht="15.75" customHeight="1">
      <c r="A293" s="41"/>
      <c r="B293" s="41"/>
      <c r="C293" s="41"/>
      <c r="D293" s="41"/>
      <c r="E293" s="14"/>
      <c r="F293" s="14"/>
      <c r="G293" s="14">
        <f ca="1"/>
        <v>0</v>
      </c>
      <c r="H293" s="14"/>
      <c r="I293" s="14"/>
      <c r="J293" s="14"/>
      <c r="K293" s="14">
        <f ca="1"/>
        <v>0</v>
      </c>
      <c r="L293" s="14"/>
    </row>
    <row r="294" spans="1:12" ht="15.75" customHeight="1">
      <c r="A294" s="41"/>
      <c r="B294" s="41"/>
      <c r="C294" s="41"/>
      <c r="D294" s="41"/>
      <c r="E294" s="14"/>
      <c r="F294" s="14"/>
      <c r="G294" s="14">
        <f ca="1"/>
        <v>0</v>
      </c>
      <c r="H294" s="14"/>
      <c r="I294" s="14"/>
      <c r="J294" s="14"/>
      <c r="K294" s="14">
        <f ca="1"/>
        <v>0</v>
      </c>
      <c r="L294" s="14"/>
    </row>
    <row r="295" spans="1:12" ht="15.75" customHeight="1">
      <c r="A295" s="41"/>
      <c r="B295" s="41"/>
      <c r="C295" s="41"/>
      <c r="D295" s="41"/>
      <c r="E295" s="14"/>
      <c r="F295" s="14"/>
      <c r="G295" s="14">
        <f ca="1"/>
        <v>0</v>
      </c>
      <c r="H295" s="14"/>
      <c r="I295" s="14"/>
      <c r="J295" s="14"/>
      <c r="K295" s="14">
        <f ca="1"/>
        <v>0</v>
      </c>
      <c r="L295" s="14"/>
    </row>
    <row r="296" spans="1:12" ht="15.75" customHeight="1">
      <c r="A296" s="41"/>
      <c r="B296" s="41"/>
      <c r="C296" s="41"/>
      <c r="D296" s="41"/>
      <c r="E296" s="14"/>
      <c r="F296" s="14"/>
      <c r="G296" s="14">
        <f ca="1"/>
        <v>0</v>
      </c>
      <c r="H296" s="14"/>
      <c r="I296" s="14"/>
      <c r="J296" s="14"/>
      <c r="K296" s="14">
        <f ca="1"/>
        <v>0</v>
      </c>
      <c r="L296" s="14"/>
    </row>
    <row r="297" spans="1:12" ht="15.75" customHeight="1">
      <c r="A297" s="41"/>
      <c r="B297" s="41"/>
      <c r="C297" s="41"/>
      <c r="D297" s="41"/>
      <c r="E297" s="14"/>
      <c r="F297" s="14"/>
      <c r="G297" s="14">
        <f ca="1"/>
        <v>0</v>
      </c>
      <c r="H297" s="14"/>
      <c r="I297" s="14"/>
      <c r="J297" s="14"/>
      <c r="K297" s="14">
        <f ca="1"/>
        <v>0</v>
      </c>
      <c r="L297" s="14"/>
    </row>
    <row r="298" spans="1:12" ht="15.75" customHeight="1">
      <c r="A298" s="41"/>
      <c r="B298" s="41"/>
      <c r="C298" s="41"/>
      <c r="D298" s="41"/>
      <c r="E298" s="14"/>
      <c r="F298" s="14"/>
      <c r="G298" s="14">
        <f ca="1"/>
        <v>0</v>
      </c>
      <c r="H298" s="14"/>
      <c r="I298" s="14"/>
      <c r="J298" s="14"/>
      <c r="K298" s="14">
        <f ca="1"/>
        <v>0</v>
      </c>
      <c r="L298" s="14"/>
    </row>
    <row r="299" spans="1:12" ht="15.75" customHeight="1">
      <c r="A299" s="41"/>
      <c r="B299" s="41"/>
      <c r="C299" s="41"/>
      <c r="D299" s="41"/>
      <c r="E299" s="14"/>
      <c r="F299" s="14"/>
      <c r="G299" s="14">
        <f ca="1"/>
        <v>0</v>
      </c>
      <c r="H299" s="14"/>
      <c r="I299" s="14"/>
      <c r="J299" s="14"/>
      <c r="K299" s="14">
        <f ca="1"/>
        <v>0</v>
      </c>
      <c r="L299" s="14"/>
    </row>
    <row r="300" spans="1:12" ht="15.75" customHeight="1">
      <c r="A300" s="41"/>
      <c r="B300" s="41"/>
      <c r="C300" s="41"/>
      <c r="D300" s="41"/>
      <c r="E300" s="14"/>
      <c r="F300" s="14"/>
      <c r="G300" s="14">
        <f ca="1"/>
        <v>0</v>
      </c>
      <c r="H300" s="14"/>
      <c r="I300" s="14"/>
      <c r="J300" s="14"/>
      <c r="K300" s="14">
        <f ca="1"/>
        <v>0</v>
      </c>
      <c r="L300" s="14"/>
    </row>
    <row r="301" spans="1:12" ht="15.75" customHeight="1">
      <c r="A301" s="41"/>
      <c r="B301" s="41"/>
      <c r="C301" s="41"/>
      <c r="D301" s="41"/>
      <c r="E301" s="14"/>
      <c r="F301" s="14"/>
      <c r="G301" s="14">
        <f ca="1"/>
        <v>0</v>
      </c>
      <c r="H301" s="14"/>
      <c r="I301" s="14"/>
      <c r="J301" s="14"/>
      <c r="K301" s="14">
        <f ca="1"/>
        <v>0</v>
      </c>
      <c r="L301" s="14"/>
    </row>
    <row r="302" spans="1:12" ht="15.75" customHeight="1">
      <c r="A302" s="41"/>
      <c r="B302" s="41"/>
      <c r="C302" s="41"/>
      <c r="D302" s="41"/>
      <c r="E302" s="14"/>
      <c r="F302" s="14"/>
      <c r="G302" s="14">
        <f ca="1"/>
        <v>0</v>
      </c>
      <c r="H302" s="14"/>
      <c r="I302" s="14"/>
      <c r="J302" s="14"/>
      <c r="K302" s="14">
        <f ca="1"/>
        <v>0</v>
      </c>
      <c r="L302" s="14"/>
    </row>
    <row r="303" spans="1:12" ht="15.75" customHeight="1">
      <c r="A303" s="41"/>
      <c r="B303" s="41"/>
      <c r="C303" s="41"/>
      <c r="D303" s="41"/>
      <c r="E303" s="14"/>
      <c r="F303" s="14"/>
      <c r="G303" s="14">
        <f ca="1"/>
        <v>0</v>
      </c>
      <c r="H303" s="14"/>
      <c r="I303" s="14"/>
      <c r="J303" s="14"/>
      <c r="K303" s="14">
        <f ca="1"/>
        <v>0</v>
      </c>
      <c r="L303" s="14"/>
    </row>
    <row r="304" spans="1:12" ht="15.75" customHeight="1">
      <c r="A304" s="41"/>
      <c r="B304" s="41"/>
      <c r="C304" s="41"/>
      <c r="D304" s="41"/>
      <c r="E304" s="14"/>
      <c r="F304" s="14"/>
      <c r="G304" s="14">
        <f ca="1"/>
        <v>0</v>
      </c>
      <c r="H304" s="14"/>
      <c r="I304" s="14"/>
      <c r="J304" s="14"/>
      <c r="K304" s="14">
        <f ca="1"/>
        <v>0</v>
      </c>
      <c r="L304" s="14"/>
    </row>
    <row r="305" spans="1:12" ht="15.75" customHeight="1">
      <c r="A305" s="41"/>
      <c r="B305" s="41"/>
      <c r="C305" s="41"/>
      <c r="D305" s="41"/>
      <c r="E305" s="14"/>
      <c r="F305" s="14"/>
      <c r="G305" s="14">
        <f ca="1"/>
        <v>0</v>
      </c>
      <c r="H305" s="14"/>
      <c r="I305" s="14"/>
      <c r="J305" s="14"/>
      <c r="K305" s="14">
        <f ca="1"/>
        <v>0</v>
      </c>
      <c r="L305" s="14"/>
    </row>
    <row r="306" spans="1:12" ht="15.75" customHeight="1">
      <c r="A306" s="41"/>
      <c r="B306" s="41"/>
      <c r="C306" s="41"/>
      <c r="D306" s="41"/>
      <c r="E306" s="14"/>
      <c r="F306" s="14"/>
      <c r="G306" s="14">
        <f ca="1"/>
        <v>0</v>
      </c>
      <c r="H306" s="14"/>
      <c r="I306" s="14"/>
      <c r="J306" s="14"/>
      <c r="K306" s="14">
        <f ca="1"/>
        <v>0</v>
      </c>
      <c r="L306" s="14"/>
    </row>
    <row r="307" spans="1:12" ht="15.75" customHeight="1">
      <c r="A307" s="41"/>
      <c r="B307" s="41"/>
      <c r="C307" s="41"/>
      <c r="D307" s="41"/>
      <c r="E307" s="14"/>
      <c r="F307" s="14"/>
      <c r="G307" s="14">
        <f ca="1"/>
        <v>0</v>
      </c>
      <c r="H307" s="14"/>
      <c r="I307" s="14"/>
      <c r="J307" s="14"/>
      <c r="K307" s="14">
        <f ca="1"/>
        <v>0</v>
      </c>
      <c r="L307" s="14"/>
    </row>
    <row r="308" spans="1:12" ht="15.75" customHeight="1">
      <c r="A308" s="41"/>
      <c r="B308" s="41"/>
      <c r="C308" s="41"/>
      <c r="D308" s="41"/>
      <c r="E308" s="14"/>
      <c r="F308" s="14"/>
      <c r="G308" s="14">
        <f ca="1"/>
        <v>0</v>
      </c>
      <c r="H308" s="14"/>
      <c r="I308" s="14"/>
      <c r="J308" s="14"/>
      <c r="K308" s="14">
        <f ca="1"/>
        <v>0</v>
      </c>
      <c r="L308" s="14"/>
    </row>
    <row r="309" spans="1:12" ht="15.75" customHeight="1">
      <c r="A309" s="41"/>
      <c r="B309" s="41"/>
      <c r="C309" s="41"/>
      <c r="D309" s="41"/>
      <c r="E309" s="14"/>
      <c r="F309" s="14"/>
      <c r="G309" s="14">
        <f ca="1"/>
        <v>0</v>
      </c>
      <c r="H309" s="14"/>
      <c r="I309" s="14"/>
      <c r="J309" s="14"/>
      <c r="K309" s="14">
        <f ca="1"/>
        <v>0</v>
      </c>
      <c r="L309" s="14"/>
    </row>
    <row r="310" spans="1:12" ht="15.75" customHeight="1">
      <c r="A310" s="41"/>
      <c r="B310" s="41"/>
      <c r="C310" s="41"/>
      <c r="D310" s="41"/>
      <c r="E310" s="14"/>
      <c r="F310" s="14"/>
      <c r="G310" s="14">
        <f ca="1"/>
        <v>0</v>
      </c>
      <c r="H310" s="14"/>
      <c r="I310" s="14"/>
      <c r="J310" s="14"/>
      <c r="K310" s="14">
        <f ca="1"/>
        <v>0</v>
      </c>
      <c r="L310" s="14"/>
    </row>
    <row r="311" spans="1:12" ht="15.75" customHeight="1">
      <c r="A311" s="41"/>
      <c r="B311" s="41"/>
      <c r="C311" s="41"/>
      <c r="D311" s="41"/>
      <c r="E311" s="14"/>
      <c r="F311" s="14"/>
      <c r="G311" s="14">
        <f ca="1"/>
        <v>0</v>
      </c>
      <c r="H311" s="14"/>
      <c r="I311" s="14"/>
      <c r="J311" s="14"/>
      <c r="K311" s="14">
        <f ca="1"/>
        <v>0</v>
      </c>
      <c r="L311" s="14"/>
    </row>
    <row r="312" spans="1:12" ht="15.75" customHeight="1">
      <c r="A312" s="41"/>
      <c r="B312" s="41"/>
      <c r="C312" s="41"/>
      <c r="D312" s="41"/>
      <c r="E312" s="14"/>
      <c r="F312" s="14"/>
      <c r="G312" s="14">
        <f ca="1"/>
        <v>0</v>
      </c>
      <c r="H312" s="14"/>
      <c r="I312" s="14"/>
      <c r="J312" s="14"/>
      <c r="K312" s="14">
        <f ca="1"/>
        <v>0</v>
      </c>
      <c r="L312" s="14"/>
    </row>
    <row r="313" spans="1:12" ht="15.75" customHeight="1">
      <c r="A313" s="41"/>
      <c r="B313" s="41"/>
      <c r="C313" s="41"/>
      <c r="D313" s="41"/>
      <c r="E313" s="14"/>
      <c r="F313" s="14"/>
      <c r="G313" s="14">
        <f ca="1"/>
        <v>0</v>
      </c>
      <c r="H313" s="14"/>
      <c r="I313" s="14"/>
      <c r="J313" s="14"/>
      <c r="K313" s="14">
        <f ca="1"/>
        <v>0</v>
      </c>
      <c r="L313" s="14"/>
    </row>
    <row r="314" spans="1:12" ht="15.75" customHeight="1">
      <c r="A314" s="41"/>
      <c r="B314" s="41"/>
      <c r="C314" s="41"/>
      <c r="D314" s="41"/>
      <c r="E314" s="14"/>
      <c r="F314" s="14"/>
      <c r="G314" s="14">
        <f ca="1"/>
        <v>0</v>
      </c>
      <c r="H314" s="14"/>
      <c r="I314" s="14"/>
      <c r="J314" s="14"/>
      <c r="K314" s="14">
        <f ca="1"/>
        <v>0</v>
      </c>
      <c r="L314" s="14"/>
    </row>
    <row r="315" spans="1:12" ht="15.75" customHeight="1">
      <c r="A315" s="41"/>
      <c r="B315" s="41"/>
      <c r="C315" s="41"/>
      <c r="D315" s="41"/>
      <c r="E315" s="14"/>
      <c r="F315" s="14"/>
      <c r="G315" s="14">
        <f ca="1"/>
        <v>0</v>
      </c>
      <c r="H315" s="14"/>
      <c r="I315" s="14"/>
      <c r="J315" s="14"/>
      <c r="K315" s="14">
        <f ca="1"/>
        <v>0</v>
      </c>
      <c r="L315" s="14"/>
    </row>
    <row r="316" spans="1:12" ht="15.75" customHeight="1">
      <c r="A316" s="41"/>
      <c r="B316" s="41"/>
      <c r="C316" s="41"/>
      <c r="D316" s="41"/>
      <c r="E316" s="14"/>
      <c r="F316" s="14"/>
      <c r="G316" s="14">
        <f ca="1"/>
        <v>0</v>
      </c>
      <c r="H316" s="14"/>
      <c r="I316" s="14"/>
      <c r="J316" s="14"/>
      <c r="K316" s="14">
        <f ca="1"/>
        <v>0</v>
      </c>
      <c r="L316" s="14"/>
    </row>
    <row r="317" spans="1:12" ht="15.75" customHeight="1">
      <c r="A317" s="41"/>
      <c r="B317" s="41"/>
      <c r="C317" s="41"/>
      <c r="D317" s="41"/>
      <c r="E317" s="14"/>
      <c r="F317" s="14"/>
      <c r="G317" s="14">
        <f ca="1"/>
        <v>0</v>
      </c>
      <c r="H317" s="14"/>
      <c r="I317" s="14"/>
      <c r="J317" s="14"/>
      <c r="K317" s="14">
        <f ca="1"/>
        <v>0</v>
      </c>
      <c r="L317" s="14"/>
    </row>
    <row r="318" spans="1:12" ht="15.75" customHeight="1">
      <c r="A318" s="41"/>
      <c r="B318" s="41"/>
      <c r="C318" s="41"/>
      <c r="D318" s="41"/>
      <c r="E318" s="14"/>
      <c r="F318" s="14"/>
      <c r="G318" s="14">
        <f ca="1"/>
        <v>0</v>
      </c>
      <c r="H318" s="14"/>
      <c r="I318" s="14"/>
      <c r="J318" s="14"/>
      <c r="K318" s="14">
        <f ca="1"/>
        <v>0</v>
      </c>
      <c r="L318" s="14"/>
    </row>
    <row r="319" spans="1:12" ht="15.75" customHeight="1">
      <c r="A319" s="41"/>
      <c r="B319" s="41"/>
      <c r="C319" s="41"/>
      <c r="D319" s="41"/>
      <c r="E319" s="14"/>
      <c r="F319" s="14"/>
      <c r="G319" s="14">
        <f ca="1"/>
        <v>0</v>
      </c>
      <c r="H319" s="14"/>
      <c r="I319" s="14"/>
      <c r="J319" s="14"/>
      <c r="K319" s="14">
        <f ca="1"/>
        <v>0</v>
      </c>
      <c r="L319" s="14"/>
    </row>
    <row r="320" spans="1:12" ht="15.75" customHeight="1">
      <c r="A320" s="41"/>
      <c r="B320" s="41"/>
      <c r="C320" s="41"/>
      <c r="D320" s="41"/>
      <c r="E320" s="14"/>
      <c r="F320" s="14"/>
      <c r="G320" s="14">
        <f ca="1"/>
        <v>0</v>
      </c>
      <c r="H320" s="14"/>
      <c r="I320" s="14"/>
      <c r="J320" s="14"/>
      <c r="K320" s="14">
        <f ca="1"/>
        <v>0</v>
      </c>
      <c r="L320" s="14"/>
    </row>
    <row r="321" spans="1:12" ht="15.75" customHeight="1">
      <c r="A321" s="41"/>
      <c r="B321" s="41"/>
      <c r="C321" s="41"/>
      <c r="D321" s="41"/>
      <c r="E321" s="14"/>
      <c r="F321" s="14"/>
      <c r="G321" s="14">
        <f ca="1"/>
        <v>0</v>
      </c>
      <c r="H321" s="14"/>
      <c r="I321" s="14"/>
      <c r="J321" s="14"/>
      <c r="K321" s="14">
        <f ca="1"/>
        <v>0</v>
      </c>
      <c r="L321" s="14"/>
    </row>
    <row r="322" spans="1:12" ht="15.75" customHeight="1">
      <c r="A322" s="41"/>
      <c r="B322" s="41"/>
      <c r="C322" s="41"/>
      <c r="D322" s="41"/>
      <c r="E322" s="14"/>
      <c r="F322" s="14"/>
      <c r="G322" s="14">
        <f ca="1"/>
        <v>0</v>
      </c>
      <c r="H322" s="14"/>
      <c r="I322" s="14"/>
      <c r="J322" s="14"/>
      <c r="K322" s="14">
        <f ca="1"/>
        <v>0</v>
      </c>
      <c r="L322" s="14"/>
    </row>
    <row r="323" spans="1:12" ht="15.75" customHeight="1">
      <c r="A323" s="41"/>
      <c r="B323" s="41"/>
      <c r="C323" s="41"/>
      <c r="D323" s="41"/>
      <c r="E323" s="14"/>
      <c r="F323" s="14"/>
      <c r="G323" s="14">
        <f ca="1"/>
        <v>0</v>
      </c>
      <c r="H323" s="14"/>
      <c r="I323" s="14"/>
      <c r="J323" s="14"/>
      <c r="K323" s="14">
        <f ca="1"/>
        <v>0</v>
      </c>
      <c r="L323" s="14"/>
    </row>
    <row r="324" spans="1:12" ht="15.75" customHeight="1">
      <c r="A324" s="41"/>
      <c r="B324" s="41"/>
      <c r="C324" s="41"/>
      <c r="D324" s="41"/>
      <c r="E324" s="14"/>
      <c r="F324" s="14"/>
      <c r="G324" s="14">
        <f ca="1"/>
        <v>0</v>
      </c>
      <c r="H324" s="14"/>
      <c r="I324" s="14"/>
      <c r="J324" s="14"/>
      <c r="K324" s="14">
        <f ca="1"/>
        <v>0</v>
      </c>
      <c r="L324" s="14"/>
    </row>
    <row r="325" spans="1:12" ht="15.75" customHeight="1">
      <c r="A325" s="41"/>
      <c r="B325" s="41"/>
      <c r="C325" s="41"/>
      <c r="D325" s="41"/>
      <c r="E325" s="14"/>
      <c r="F325" s="14"/>
      <c r="G325" s="14">
        <f ca="1"/>
        <v>0</v>
      </c>
      <c r="H325" s="14"/>
      <c r="I325" s="14"/>
      <c r="J325" s="14"/>
      <c r="K325" s="14">
        <f ca="1"/>
        <v>0</v>
      </c>
      <c r="L325" s="14"/>
    </row>
    <row r="326" spans="1:12" ht="15.75" customHeight="1">
      <c r="A326" s="41"/>
      <c r="B326" s="41"/>
      <c r="C326" s="41"/>
      <c r="D326" s="41"/>
      <c r="E326" s="14"/>
      <c r="F326" s="14"/>
      <c r="G326" s="14">
        <f ca="1"/>
        <v>0</v>
      </c>
      <c r="H326" s="14"/>
      <c r="I326" s="14"/>
      <c r="J326" s="14"/>
      <c r="K326" s="14">
        <f ca="1"/>
        <v>0</v>
      </c>
      <c r="L326" s="14"/>
    </row>
    <row r="327" spans="1:12" ht="15.75" customHeight="1">
      <c r="A327" s="41"/>
      <c r="B327" s="41"/>
      <c r="C327" s="41"/>
      <c r="D327" s="41"/>
      <c r="E327" s="14"/>
      <c r="F327" s="14"/>
      <c r="G327" s="14">
        <f ca="1"/>
        <v>0</v>
      </c>
      <c r="H327" s="14"/>
      <c r="I327" s="14"/>
      <c r="J327" s="14"/>
      <c r="K327" s="14">
        <f ca="1"/>
        <v>0</v>
      </c>
      <c r="L327" s="14"/>
    </row>
    <row r="328" spans="1:12" ht="15.75" customHeight="1">
      <c r="A328" s="41"/>
      <c r="B328" s="41"/>
      <c r="C328" s="41"/>
      <c r="D328" s="41"/>
      <c r="E328" s="14"/>
      <c r="F328" s="14"/>
      <c r="G328" s="14">
        <f ca="1"/>
        <v>0</v>
      </c>
      <c r="H328" s="14"/>
      <c r="I328" s="14"/>
      <c r="J328" s="14"/>
      <c r="K328" s="14">
        <f ca="1"/>
        <v>0</v>
      </c>
      <c r="L328" s="14"/>
    </row>
    <row r="329" spans="1:12" ht="15.75" customHeight="1">
      <c r="A329" s="41"/>
      <c r="B329" s="41"/>
      <c r="C329" s="41"/>
      <c r="D329" s="41"/>
      <c r="E329" s="14"/>
      <c r="F329" s="14"/>
      <c r="G329" s="14">
        <f ca="1"/>
        <v>0</v>
      </c>
      <c r="H329" s="14"/>
      <c r="I329" s="14"/>
      <c r="J329" s="14"/>
      <c r="K329" s="14">
        <f ca="1"/>
        <v>0</v>
      </c>
      <c r="L329" s="14"/>
    </row>
    <row r="330" spans="1:12" ht="15.75" customHeight="1">
      <c r="A330" s="41"/>
      <c r="B330" s="41"/>
      <c r="C330" s="41"/>
      <c r="D330" s="41"/>
      <c r="E330" s="14"/>
      <c r="F330" s="14"/>
      <c r="G330" s="14">
        <f ca="1"/>
        <v>0</v>
      </c>
      <c r="H330" s="14"/>
      <c r="I330" s="14"/>
      <c r="J330" s="14"/>
      <c r="K330" s="14">
        <f ca="1"/>
        <v>0</v>
      </c>
      <c r="L330" s="14"/>
    </row>
    <row r="331" spans="1:12" ht="15.75" customHeight="1">
      <c r="A331" s="41"/>
      <c r="B331" s="41"/>
      <c r="C331" s="41"/>
      <c r="D331" s="41"/>
      <c r="E331" s="14"/>
      <c r="F331" s="14"/>
      <c r="G331" s="14">
        <f ca="1"/>
        <v>0</v>
      </c>
      <c r="H331" s="14"/>
      <c r="I331" s="14"/>
      <c r="J331" s="14"/>
      <c r="K331" s="14">
        <f ca="1"/>
        <v>0</v>
      </c>
      <c r="L331" s="14"/>
    </row>
    <row r="332" spans="1:12" ht="15.75" customHeight="1">
      <c r="A332" s="41"/>
      <c r="B332" s="41"/>
      <c r="C332" s="41"/>
      <c r="D332" s="41"/>
      <c r="E332" s="14"/>
      <c r="F332" s="14"/>
      <c r="G332" s="14">
        <f ca="1"/>
        <v>0</v>
      </c>
      <c r="H332" s="14"/>
      <c r="I332" s="14"/>
      <c r="J332" s="14"/>
      <c r="K332" s="14">
        <f ca="1"/>
        <v>0</v>
      </c>
      <c r="L332" s="14"/>
    </row>
    <row r="333" spans="1:12" ht="15.75" customHeight="1">
      <c r="A333" s="41"/>
      <c r="B333" s="41"/>
      <c r="C333" s="41"/>
      <c r="D333" s="41"/>
      <c r="E333" s="14"/>
      <c r="F333" s="14"/>
      <c r="G333" s="14">
        <f ca="1"/>
        <v>0</v>
      </c>
      <c r="H333" s="14"/>
      <c r="I333" s="14"/>
      <c r="J333" s="14"/>
      <c r="K333" s="14">
        <f ca="1"/>
        <v>0</v>
      </c>
      <c r="L333" s="14"/>
    </row>
    <row r="334" spans="1:12" ht="15.75" customHeight="1">
      <c r="A334" s="41"/>
      <c r="B334" s="41"/>
      <c r="C334" s="41"/>
      <c r="D334" s="41"/>
      <c r="E334" s="14"/>
      <c r="F334" s="14"/>
      <c r="G334" s="14">
        <f ca="1"/>
        <v>0</v>
      </c>
      <c r="H334" s="14"/>
      <c r="I334" s="14"/>
      <c r="J334" s="14"/>
      <c r="K334" s="14">
        <f ca="1"/>
        <v>0</v>
      </c>
      <c r="L334" s="14"/>
    </row>
    <row r="335" spans="1:12" ht="15.75" customHeight="1">
      <c r="A335" s="41"/>
      <c r="B335" s="41"/>
      <c r="C335" s="41"/>
      <c r="D335" s="41"/>
      <c r="E335" s="14"/>
      <c r="F335" s="14"/>
      <c r="G335" s="14">
        <f ca="1"/>
        <v>0</v>
      </c>
      <c r="H335" s="14"/>
      <c r="I335" s="14"/>
      <c r="J335" s="14"/>
      <c r="K335" s="14">
        <f ca="1"/>
        <v>0</v>
      </c>
      <c r="L335" s="14"/>
    </row>
    <row r="336" spans="1:12" ht="15.75" customHeight="1">
      <c r="A336" s="41"/>
      <c r="B336" s="41"/>
      <c r="C336" s="41"/>
      <c r="D336" s="41"/>
      <c r="E336" s="14"/>
      <c r="F336" s="14"/>
      <c r="G336" s="14">
        <f ca="1"/>
        <v>0</v>
      </c>
      <c r="H336" s="14"/>
      <c r="I336" s="14"/>
      <c r="J336" s="14"/>
      <c r="K336" s="14">
        <f ca="1"/>
        <v>0</v>
      </c>
      <c r="L336" s="14"/>
    </row>
    <row r="337" spans="1:12" ht="15.75" customHeight="1">
      <c r="A337" s="41"/>
      <c r="B337" s="41"/>
      <c r="C337" s="41"/>
      <c r="D337" s="41"/>
      <c r="E337" s="14"/>
      <c r="F337" s="14"/>
      <c r="G337" s="14">
        <f ca="1"/>
        <v>0</v>
      </c>
      <c r="H337" s="14"/>
      <c r="I337" s="14"/>
      <c r="J337" s="14"/>
      <c r="K337" s="14">
        <f ca="1"/>
        <v>0</v>
      </c>
      <c r="L337" s="14"/>
    </row>
    <row r="338" spans="1:12" ht="15.75" customHeight="1">
      <c r="A338" s="41"/>
      <c r="B338" s="41"/>
      <c r="C338" s="41"/>
      <c r="D338" s="41"/>
      <c r="E338" s="14"/>
      <c r="F338" s="14"/>
      <c r="G338" s="14">
        <f ca="1"/>
        <v>0</v>
      </c>
      <c r="H338" s="14"/>
      <c r="I338" s="14"/>
      <c r="J338" s="14"/>
      <c r="K338" s="14">
        <f ca="1"/>
        <v>0</v>
      </c>
      <c r="L338" s="14"/>
    </row>
    <row r="339" spans="1:12" ht="15.75" customHeight="1">
      <c r="A339" s="41"/>
      <c r="B339" s="41"/>
      <c r="C339" s="41"/>
      <c r="D339" s="41"/>
      <c r="E339" s="14"/>
      <c r="F339" s="14"/>
      <c r="G339" s="14">
        <f ca="1"/>
        <v>0</v>
      </c>
      <c r="H339" s="14"/>
      <c r="I339" s="14"/>
      <c r="J339" s="14"/>
      <c r="K339" s="14">
        <f ca="1"/>
        <v>0</v>
      </c>
      <c r="L339" s="14"/>
    </row>
    <row r="340" spans="1:12" ht="15.75" customHeight="1">
      <c r="A340" s="41"/>
      <c r="B340" s="41"/>
      <c r="C340" s="41"/>
      <c r="D340" s="41"/>
      <c r="E340" s="14"/>
      <c r="F340" s="14"/>
      <c r="G340" s="14">
        <f ca="1"/>
        <v>0</v>
      </c>
      <c r="H340" s="14"/>
      <c r="I340" s="14"/>
      <c r="J340" s="14"/>
      <c r="K340" s="14">
        <f ca="1"/>
        <v>0</v>
      </c>
      <c r="L340" s="14"/>
    </row>
    <row r="341" spans="1:12" ht="15.75" customHeight="1">
      <c r="A341" s="41"/>
      <c r="B341" s="41"/>
      <c r="C341" s="41"/>
      <c r="D341" s="41"/>
      <c r="E341" s="14"/>
      <c r="F341" s="14"/>
      <c r="G341" s="14">
        <f ca="1"/>
        <v>0</v>
      </c>
      <c r="H341" s="14"/>
      <c r="I341" s="14"/>
      <c r="J341" s="14"/>
      <c r="K341" s="14">
        <f ca="1"/>
        <v>0</v>
      </c>
      <c r="L341" s="14"/>
    </row>
    <row r="342" spans="1:12" ht="15.75" customHeight="1">
      <c r="A342" s="41"/>
      <c r="B342" s="41"/>
      <c r="C342" s="41"/>
      <c r="D342" s="41"/>
      <c r="E342" s="14"/>
      <c r="F342" s="14"/>
      <c r="G342" s="14">
        <f ca="1"/>
        <v>0</v>
      </c>
      <c r="H342" s="14"/>
      <c r="I342" s="14"/>
      <c r="J342" s="14"/>
      <c r="K342" s="14">
        <f ca="1"/>
        <v>0</v>
      </c>
      <c r="L342" s="14"/>
    </row>
    <row r="343" spans="1:12" ht="15.75" customHeight="1">
      <c r="A343" s="41"/>
      <c r="B343" s="41"/>
      <c r="C343" s="41"/>
      <c r="D343" s="41"/>
      <c r="E343" s="14"/>
      <c r="F343" s="14"/>
      <c r="G343" s="14">
        <f ca="1"/>
        <v>0</v>
      </c>
      <c r="H343" s="14"/>
      <c r="I343" s="14"/>
      <c r="J343" s="14"/>
      <c r="K343" s="14">
        <f ca="1"/>
        <v>0</v>
      </c>
      <c r="L343" s="14"/>
    </row>
    <row r="344" spans="1:12" ht="15.75" customHeight="1">
      <c r="A344" s="41"/>
      <c r="B344" s="41"/>
      <c r="C344" s="41"/>
      <c r="D344" s="41"/>
      <c r="E344" s="14"/>
      <c r="F344" s="14"/>
      <c r="G344" s="14">
        <f ca="1"/>
        <v>0</v>
      </c>
      <c r="H344" s="14"/>
      <c r="I344" s="14"/>
      <c r="J344" s="14"/>
      <c r="K344" s="14">
        <f ca="1"/>
        <v>0</v>
      </c>
      <c r="L344" s="14"/>
    </row>
    <row r="345" spans="1:12" ht="15.75" customHeight="1">
      <c r="A345" s="41"/>
      <c r="B345" s="41"/>
      <c r="C345" s="41"/>
      <c r="D345" s="41"/>
      <c r="E345" s="14"/>
      <c r="F345" s="14"/>
      <c r="G345" s="14">
        <f ca="1"/>
        <v>0</v>
      </c>
      <c r="H345" s="14"/>
      <c r="I345" s="14"/>
      <c r="J345" s="14"/>
      <c r="K345" s="14">
        <f ca="1"/>
        <v>0</v>
      </c>
      <c r="L345" s="14"/>
    </row>
    <row r="346" spans="1:12" ht="15.75" customHeight="1">
      <c r="A346" s="41"/>
      <c r="B346" s="41"/>
      <c r="C346" s="41"/>
      <c r="D346" s="41"/>
      <c r="E346" s="14"/>
      <c r="F346" s="14"/>
      <c r="G346" s="14">
        <f ca="1"/>
        <v>0</v>
      </c>
      <c r="H346" s="14"/>
      <c r="I346" s="14"/>
      <c r="J346" s="14"/>
      <c r="K346" s="14">
        <f ca="1"/>
        <v>0</v>
      </c>
      <c r="L346" s="14"/>
    </row>
    <row r="347" spans="1:12" ht="15.75" customHeight="1">
      <c r="A347" s="41"/>
      <c r="B347" s="41"/>
      <c r="C347" s="41"/>
      <c r="D347" s="41"/>
      <c r="E347" s="14"/>
      <c r="F347" s="14"/>
      <c r="G347" s="14">
        <f ca="1"/>
        <v>0</v>
      </c>
      <c r="H347" s="14"/>
      <c r="I347" s="14"/>
      <c r="J347" s="14"/>
      <c r="K347" s="14">
        <f ca="1"/>
        <v>0</v>
      </c>
      <c r="L347" s="14"/>
    </row>
    <row r="348" spans="1:12" ht="15.75" customHeight="1">
      <c r="A348" s="41"/>
      <c r="B348" s="41"/>
      <c r="C348" s="41"/>
      <c r="D348" s="41"/>
      <c r="E348" s="14"/>
      <c r="F348" s="14"/>
      <c r="G348" s="14">
        <f ca="1"/>
        <v>0</v>
      </c>
      <c r="H348" s="14"/>
      <c r="I348" s="14"/>
      <c r="J348" s="14"/>
      <c r="K348" s="14">
        <f ca="1"/>
        <v>0</v>
      </c>
      <c r="L348" s="14"/>
    </row>
    <row r="349" spans="1:12" ht="15.75" customHeight="1">
      <c r="A349" s="41"/>
      <c r="B349" s="41"/>
      <c r="C349" s="41"/>
      <c r="D349" s="41"/>
      <c r="E349" s="14"/>
      <c r="F349" s="14"/>
      <c r="G349" s="14">
        <f ca="1"/>
        <v>0</v>
      </c>
      <c r="H349" s="14"/>
      <c r="I349" s="14"/>
      <c r="J349" s="14"/>
      <c r="K349" s="14">
        <f ca="1"/>
        <v>0</v>
      </c>
      <c r="L349" s="14"/>
    </row>
    <row r="350" spans="1:12" ht="15.75" customHeight="1">
      <c r="A350" s="41"/>
      <c r="B350" s="41"/>
      <c r="C350" s="41"/>
      <c r="D350" s="41"/>
      <c r="E350" s="14"/>
      <c r="F350" s="14"/>
      <c r="G350" s="14">
        <f ca="1"/>
        <v>0</v>
      </c>
      <c r="H350" s="14"/>
      <c r="I350" s="14"/>
      <c r="J350" s="14"/>
      <c r="K350" s="14">
        <f ca="1"/>
        <v>0</v>
      </c>
      <c r="L350" s="14"/>
    </row>
    <row r="351" spans="1:12" ht="15.75" customHeight="1">
      <c r="A351" s="41"/>
      <c r="B351" s="41"/>
      <c r="C351" s="41"/>
      <c r="D351" s="41"/>
      <c r="E351" s="14"/>
      <c r="F351" s="14"/>
      <c r="G351" s="14">
        <f ca="1"/>
        <v>0</v>
      </c>
      <c r="H351" s="14"/>
      <c r="I351" s="14"/>
      <c r="J351" s="14"/>
      <c r="K351" s="14">
        <f ca="1"/>
        <v>0</v>
      </c>
      <c r="L351" s="14"/>
    </row>
    <row r="352" spans="1:12" ht="15.75" customHeight="1">
      <c r="A352" s="41"/>
      <c r="B352" s="41"/>
      <c r="C352" s="41"/>
      <c r="D352" s="41"/>
      <c r="E352" s="14"/>
      <c r="F352" s="14"/>
      <c r="G352" s="14">
        <f ca="1"/>
        <v>0</v>
      </c>
      <c r="H352" s="14"/>
      <c r="I352" s="14"/>
      <c r="J352" s="14"/>
      <c r="K352" s="14">
        <f ca="1"/>
        <v>0</v>
      </c>
      <c r="L352" s="14"/>
    </row>
    <row r="353" spans="1:12" ht="15.75" customHeight="1">
      <c r="A353" s="41"/>
      <c r="B353" s="41"/>
      <c r="C353" s="41"/>
      <c r="D353" s="41"/>
      <c r="E353" s="14"/>
      <c r="F353" s="14"/>
      <c r="G353" s="14">
        <f ca="1"/>
        <v>0</v>
      </c>
      <c r="H353" s="14"/>
      <c r="I353" s="14"/>
      <c r="J353" s="14"/>
      <c r="K353" s="14">
        <f ca="1"/>
        <v>0</v>
      </c>
      <c r="L353" s="14"/>
    </row>
    <row r="354" spans="1:12" ht="15.75" customHeight="1">
      <c r="A354" s="41"/>
      <c r="B354" s="41"/>
      <c r="C354" s="41"/>
      <c r="D354" s="41"/>
      <c r="E354" s="14"/>
      <c r="F354" s="14"/>
      <c r="G354" s="14">
        <f ca="1"/>
        <v>0</v>
      </c>
      <c r="H354" s="14"/>
      <c r="I354" s="14"/>
      <c r="J354" s="14"/>
      <c r="K354" s="14">
        <f ca="1"/>
        <v>0</v>
      </c>
      <c r="L354" s="14"/>
    </row>
    <row r="355" spans="1:12" ht="15.75" customHeight="1">
      <c r="A355" s="41"/>
      <c r="B355" s="41"/>
      <c r="C355" s="41"/>
      <c r="D355" s="41"/>
      <c r="E355" s="14"/>
      <c r="F355" s="14"/>
      <c r="G355" s="14">
        <f ca="1"/>
        <v>0</v>
      </c>
      <c r="H355" s="14"/>
      <c r="I355" s="14"/>
      <c r="J355" s="14"/>
      <c r="K355" s="14">
        <f ca="1"/>
        <v>0</v>
      </c>
      <c r="L355" s="14"/>
    </row>
    <row r="356" spans="1:12" ht="15.75" customHeight="1">
      <c r="A356" s="41"/>
      <c r="B356" s="41"/>
      <c r="C356" s="41"/>
      <c r="D356" s="41"/>
      <c r="E356" s="14"/>
      <c r="F356" s="14"/>
      <c r="G356" s="14">
        <f ca="1"/>
        <v>0</v>
      </c>
      <c r="H356" s="14"/>
      <c r="I356" s="14"/>
      <c r="J356" s="14"/>
      <c r="K356" s="14">
        <f ca="1"/>
        <v>0</v>
      </c>
      <c r="L356" s="14"/>
    </row>
    <row r="357" spans="1:12" ht="15.75" customHeight="1">
      <c r="A357" s="41"/>
      <c r="B357" s="41"/>
      <c r="C357" s="41"/>
      <c r="D357" s="41"/>
      <c r="E357" s="14"/>
      <c r="F357" s="14"/>
      <c r="G357" s="14">
        <f ca="1"/>
        <v>0</v>
      </c>
      <c r="H357" s="14"/>
      <c r="I357" s="14"/>
      <c r="J357" s="14"/>
      <c r="K357" s="14">
        <f ca="1"/>
        <v>0</v>
      </c>
      <c r="L357" s="14"/>
    </row>
    <row r="358" spans="1:12" ht="15.75" customHeight="1">
      <c r="A358" s="41"/>
      <c r="B358" s="41"/>
      <c r="C358" s="41"/>
      <c r="D358" s="41"/>
      <c r="E358" s="14"/>
      <c r="F358" s="14"/>
      <c r="G358" s="14">
        <f ca="1"/>
        <v>0</v>
      </c>
      <c r="H358" s="14"/>
      <c r="I358" s="14"/>
      <c r="J358" s="14"/>
      <c r="K358" s="14">
        <f ca="1"/>
        <v>0</v>
      </c>
      <c r="L358" s="14"/>
    </row>
    <row r="359" spans="1:12" ht="15.75" customHeight="1">
      <c r="A359" s="41"/>
      <c r="B359" s="41"/>
      <c r="C359" s="41"/>
      <c r="D359" s="41"/>
      <c r="E359" s="14"/>
      <c r="F359" s="14"/>
      <c r="G359" s="14">
        <f ca="1"/>
        <v>0</v>
      </c>
      <c r="H359" s="14"/>
      <c r="I359" s="14"/>
      <c r="J359" s="14"/>
      <c r="K359" s="14">
        <f ca="1"/>
        <v>0</v>
      </c>
      <c r="L359" s="14"/>
    </row>
    <row r="360" spans="1:12" ht="15.75" customHeight="1">
      <c r="A360" s="41"/>
      <c r="B360" s="41"/>
      <c r="C360" s="41"/>
      <c r="D360" s="41"/>
      <c r="E360" s="14"/>
      <c r="F360" s="14"/>
      <c r="G360" s="14">
        <f ca="1"/>
        <v>0</v>
      </c>
      <c r="H360" s="14"/>
      <c r="I360" s="14"/>
      <c r="J360" s="14"/>
      <c r="K360" s="14">
        <f ca="1"/>
        <v>0</v>
      </c>
      <c r="L360" s="14"/>
    </row>
    <row r="361" spans="1:12" ht="15.75" customHeight="1">
      <c r="A361" s="41"/>
      <c r="B361" s="41"/>
      <c r="C361" s="41"/>
      <c r="D361" s="41"/>
      <c r="E361" s="14"/>
      <c r="F361" s="14"/>
      <c r="G361" s="14">
        <f ca="1"/>
        <v>0</v>
      </c>
      <c r="H361" s="14"/>
      <c r="I361" s="14"/>
      <c r="J361" s="14"/>
      <c r="K361" s="14">
        <f ca="1"/>
        <v>0</v>
      </c>
      <c r="L361" s="14"/>
    </row>
    <row r="362" spans="1:12" ht="15.75" customHeight="1">
      <c r="A362" s="41"/>
      <c r="B362" s="41"/>
      <c r="C362" s="41"/>
      <c r="D362" s="41"/>
      <c r="E362" s="14"/>
      <c r="F362" s="14"/>
      <c r="G362" s="14">
        <f ca="1"/>
        <v>0</v>
      </c>
      <c r="H362" s="14"/>
      <c r="I362" s="14"/>
      <c r="J362" s="14"/>
      <c r="K362" s="14">
        <f ca="1"/>
        <v>0</v>
      </c>
      <c r="L362" s="14"/>
    </row>
    <row r="363" spans="1:12" ht="15.75" customHeight="1">
      <c r="A363" s="41"/>
      <c r="B363" s="41"/>
      <c r="C363" s="41"/>
      <c r="D363" s="41"/>
      <c r="E363" s="14"/>
      <c r="F363" s="14"/>
      <c r="G363" s="14">
        <f ca="1"/>
        <v>0</v>
      </c>
      <c r="H363" s="14"/>
      <c r="I363" s="14"/>
      <c r="J363" s="14"/>
      <c r="K363" s="14">
        <f ca="1"/>
        <v>0</v>
      </c>
      <c r="L363" s="14"/>
    </row>
    <row r="364" spans="1:12" ht="15.75" customHeight="1">
      <c r="A364" s="41"/>
      <c r="B364" s="41"/>
      <c r="C364" s="41"/>
      <c r="D364" s="41"/>
      <c r="E364" s="14"/>
      <c r="F364" s="14"/>
      <c r="G364" s="14">
        <f ca="1"/>
        <v>0</v>
      </c>
      <c r="H364" s="14"/>
      <c r="I364" s="14"/>
      <c r="J364" s="14"/>
      <c r="K364" s="14">
        <f ca="1"/>
        <v>0</v>
      </c>
      <c r="L364" s="14"/>
    </row>
    <row r="365" spans="1:12" ht="15.75" customHeight="1">
      <c r="A365" s="41"/>
      <c r="B365" s="41"/>
      <c r="C365" s="41"/>
      <c r="D365" s="41"/>
      <c r="E365" s="14"/>
      <c r="F365" s="14"/>
      <c r="G365" s="14">
        <f ca="1"/>
        <v>0</v>
      </c>
      <c r="H365" s="14"/>
      <c r="I365" s="14"/>
      <c r="J365" s="14"/>
      <c r="K365" s="14">
        <f ca="1"/>
        <v>0</v>
      </c>
      <c r="L365" s="14"/>
    </row>
    <row r="366" spans="1:12" ht="15.75" customHeight="1">
      <c r="A366" s="41"/>
      <c r="B366" s="41"/>
      <c r="C366" s="41"/>
      <c r="D366" s="41"/>
      <c r="E366" s="14"/>
      <c r="F366" s="14"/>
      <c r="G366" s="14">
        <f ca="1"/>
        <v>0</v>
      </c>
      <c r="H366" s="14"/>
      <c r="I366" s="14"/>
      <c r="J366" s="14"/>
      <c r="K366" s="14">
        <f ca="1"/>
        <v>0</v>
      </c>
      <c r="L366" s="14"/>
    </row>
    <row r="367" spans="1:12" ht="15.75" customHeight="1">
      <c r="A367" s="41"/>
      <c r="B367" s="41"/>
      <c r="C367" s="41"/>
      <c r="D367" s="41"/>
      <c r="E367" s="14"/>
      <c r="F367" s="14"/>
      <c r="G367" s="14">
        <f ca="1"/>
        <v>0</v>
      </c>
      <c r="H367" s="14"/>
      <c r="I367" s="14"/>
      <c r="J367" s="14"/>
      <c r="K367" s="14">
        <f ca="1"/>
        <v>0</v>
      </c>
      <c r="L367" s="14"/>
    </row>
    <row r="368" spans="1:12" ht="15.75" customHeight="1">
      <c r="A368" s="41"/>
      <c r="B368" s="41"/>
      <c r="C368" s="41"/>
      <c r="D368" s="41"/>
      <c r="E368" s="14"/>
      <c r="F368" s="14"/>
      <c r="G368" s="14">
        <f ca="1"/>
        <v>0</v>
      </c>
      <c r="H368" s="14"/>
      <c r="I368" s="14"/>
      <c r="J368" s="14"/>
      <c r="K368" s="14">
        <f ca="1"/>
        <v>0</v>
      </c>
      <c r="L368" s="14"/>
    </row>
    <row r="369" spans="1:12" ht="15.75" customHeight="1">
      <c r="A369" s="41"/>
      <c r="B369" s="41"/>
      <c r="C369" s="41"/>
      <c r="D369" s="41"/>
      <c r="E369" s="14"/>
      <c r="F369" s="14"/>
      <c r="G369" s="14">
        <f ca="1"/>
        <v>0</v>
      </c>
      <c r="H369" s="14"/>
      <c r="I369" s="14"/>
      <c r="J369" s="14"/>
      <c r="K369" s="14">
        <f ca="1"/>
        <v>0</v>
      </c>
      <c r="L369" s="14"/>
    </row>
    <row r="370" spans="1:12" ht="15.75" customHeight="1">
      <c r="A370" s="41"/>
      <c r="B370" s="41"/>
      <c r="C370" s="41"/>
      <c r="D370" s="41"/>
      <c r="E370" s="14"/>
      <c r="F370" s="14"/>
      <c r="G370" s="14">
        <f ca="1"/>
        <v>0</v>
      </c>
      <c r="H370" s="14"/>
      <c r="I370" s="14"/>
      <c r="J370" s="14"/>
      <c r="K370" s="14">
        <f ca="1"/>
        <v>0</v>
      </c>
      <c r="L370" s="14"/>
    </row>
    <row r="371" spans="1:12" ht="15.75" customHeight="1">
      <c r="A371" s="41"/>
      <c r="B371" s="41"/>
      <c r="C371" s="41"/>
      <c r="D371" s="41"/>
      <c r="E371" s="14"/>
      <c r="F371" s="14"/>
      <c r="G371" s="14">
        <f ca="1"/>
        <v>0</v>
      </c>
      <c r="H371" s="14"/>
      <c r="I371" s="14"/>
      <c r="J371" s="14"/>
      <c r="K371" s="14">
        <f ca="1"/>
        <v>0</v>
      </c>
      <c r="L371" s="14"/>
    </row>
    <row r="372" spans="1:12" ht="15.75" customHeight="1">
      <c r="A372" s="41"/>
      <c r="B372" s="41"/>
      <c r="C372" s="41"/>
      <c r="D372" s="41"/>
      <c r="E372" s="14"/>
      <c r="F372" s="14"/>
      <c r="G372" s="14">
        <f ca="1"/>
        <v>0</v>
      </c>
      <c r="H372" s="14"/>
      <c r="I372" s="14"/>
      <c r="J372" s="14"/>
      <c r="K372" s="14">
        <f ca="1"/>
        <v>0</v>
      </c>
      <c r="L372" s="14"/>
    </row>
    <row r="373" spans="1:12" ht="15.75" customHeight="1">
      <c r="A373" s="41"/>
      <c r="B373" s="41"/>
      <c r="C373" s="41"/>
      <c r="D373" s="41"/>
      <c r="E373" s="14"/>
      <c r="F373" s="14"/>
      <c r="G373" s="14">
        <f ca="1"/>
        <v>0</v>
      </c>
      <c r="H373" s="14"/>
      <c r="I373" s="14"/>
      <c r="J373" s="14"/>
      <c r="K373" s="14">
        <f ca="1"/>
        <v>0</v>
      </c>
      <c r="L373" s="14"/>
    </row>
    <row r="374" spans="1:12" ht="15.75" customHeight="1">
      <c r="A374" s="41"/>
      <c r="B374" s="41"/>
      <c r="C374" s="41"/>
      <c r="D374" s="41"/>
      <c r="E374" s="14"/>
      <c r="F374" s="14"/>
      <c r="G374" s="14">
        <f ca="1"/>
        <v>0</v>
      </c>
      <c r="H374" s="14"/>
      <c r="I374" s="14"/>
      <c r="J374" s="14"/>
      <c r="K374" s="14">
        <f ca="1"/>
        <v>0</v>
      </c>
      <c r="L374" s="14"/>
    </row>
    <row r="375" spans="1:12" ht="15.75" customHeight="1">
      <c r="A375" s="41"/>
      <c r="B375" s="41"/>
      <c r="C375" s="41"/>
      <c r="D375" s="41"/>
      <c r="E375" s="14"/>
      <c r="F375" s="14"/>
      <c r="G375" s="14">
        <f ca="1"/>
        <v>0</v>
      </c>
      <c r="H375" s="14"/>
      <c r="I375" s="14"/>
      <c r="J375" s="14"/>
      <c r="K375" s="14">
        <f ca="1"/>
        <v>0</v>
      </c>
      <c r="L375" s="14"/>
    </row>
    <row r="376" spans="1:12" ht="15.75" customHeight="1">
      <c r="A376" s="41"/>
      <c r="B376" s="41"/>
      <c r="C376" s="41"/>
      <c r="D376" s="41"/>
      <c r="E376" s="14"/>
      <c r="F376" s="14"/>
      <c r="G376" s="14">
        <f ca="1"/>
        <v>0</v>
      </c>
      <c r="H376" s="14"/>
      <c r="I376" s="14"/>
      <c r="J376" s="14"/>
      <c r="K376" s="14">
        <f ca="1"/>
        <v>0</v>
      </c>
      <c r="L376" s="14"/>
    </row>
    <row r="377" spans="1:12" ht="15.75" customHeight="1">
      <c r="A377" s="41"/>
      <c r="B377" s="41"/>
      <c r="C377" s="41"/>
      <c r="D377" s="41"/>
      <c r="E377" s="14"/>
      <c r="F377" s="14"/>
      <c r="G377" s="14">
        <f ca="1"/>
        <v>0</v>
      </c>
      <c r="H377" s="14"/>
      <c r="I377" s="14"/>
      <c r="J377" s="14"/>
      <c r="K377" s="14">
        <f ca="1"/>
        <v>0</v>
      </c>
      <c r="L377" s="14"/>
    </row>
    <row r="378" spans="1:12" ht="15.75" customHeight="1">
      <c r="A378" s="41"/>
      <c r="B378" s="41"/>
      <c r="C378" s="41"/>
      <c r="D378" s="41"/>
      <c r="E378" s="14"/>
      <c r="F378" s="14"/>
      <c r="G378" s="14">
        <f ca="1"/>
        <v>0</v>
      </c>
      <c r="H378" s="14"/>
      <c r="I378" s="14"/>
      <c r="J378" s="14"/>
      <c r="K378" s="14">
        <f ca="1"/>
        <v>0</v>
      </c>
      <c r="L378" s="14"/>
    </row>
    <row r="379" spans="1:12" ht="15.75" customHeight="1">
      <c r="A379" s="41"/>
      <c r="B379" s="41"/>
      <c r="C379" s="41"/>
      <c r="D379" s="41"/>
      <c r="E379" s="14"/>
      <c r="F379" s="14"/>
      <c r="G379" s="14">
        <f ca="1"/>
        <v>0</v>
      </c>
      <c r="H379" s="14"/>
      <c r="I379" s="14"/>
      <c r="J379" s="14"/>
      <c r="K379" s="14">
        <f ca="1"/>
        <v>0</v>
      </c>
      <c r="L379" s="14"/>
    </row>
    <row r="380" spans="1:12" ht="15.75" customHeight="1">
      <c r="A380" s="41"/>
      <c r="B380" s="41"/>
      <c r="C380" s="41"/>
      <c r="D380" s="41"/>
      <c r="E380" s="14"/>
      <c r="F380" s="14"/>
      <c r="G380" s="14">
        <f ca="1"/>
        <v>0</v>
      </c>
      <c r="H380" s="14"/>
      <c r="I380" s="14"/>
      <c r="J380" s="14"/>
      <c r="K380" s="14">
        <f ca="1"/>
        <v>0</v>
      </c>
      <c r="L380" s="14"/>
    </row>
    <row r="381" spans="1:12" ht="15.75" customHeight="1">
      <c r="A381" s="41"/>
      <c r="B381" s="41"/>
      <c r="C381" s="41"/>
      <c r="D381" s="41"/>
      <c r="E381" s="14"/>
      <c r="F381" s="14"/>
      <c r="G381" s="14">
        <f ca="1"/>
        <v>0</v>
      </c>
      <c r="H381" s="14"/>
      <c r="I381" s="14"/>
      <c r="J381" s="14"/>
      <c r="K381" s="14">
        <f ca="1"/>
        <v>0</v>
      </c>
      <c r="L381" s="14"/>
    </row>
    <row r="382" spans="1:12" ht="15.75" customHeight="1">
      <c r="A382" s="41"/>
      <c r="B382" s="41"/>
      <c r="C382" s="41"/>
      <c r="D382" s="41"/>
      <c r="E382" s="14"/>
      <c r="F382" s="14"/>
      <c r="G382" s="14">
        <f ca="1"/>
        <v>0</v>
      </c>
      <c r="H382" s="14"/>
      <c r="I382" s="14"/>
      <c r="J382" s="14"/>
      <c r="K382" s="14">
        <f ca="1"/>
        <v>0</v>
      </c>
      <c r="L382" s="14"/>
    </row>
    <row r="383" spans="1:12" ht="15.75" customHeight="1">
      <c r="A383" s="41"/>
      <c r="B383" s="41"/>
      <c r="C383" s="41"/>
      <c r="D383" s="41"/>
      <c r="E383" s="14"/>
      <c r="F383" s="14"/>
      <c r="G383" s="14">
        <f ca="1"/>
        <v>0</v>
      </c>
      <c r="H383" s="14"/>
      <c r="I383" s="14"/>
      <c r="J383" s="14"/>
      <c r="K383" s="14">
        <f ca="1"/>
        <v>0</v>
      </c>
      <c r="L383" s="14"/>
    </row>
    <row r="384" spans="1:12" ht="15.75" customHeight="1">
      <c r="A384" s="41"/>
      <c r="B384" s="41"/>
      <c r="C384" s="41"/>
      <c r="D384" s="41"/>
      <c r="E384" s="14"/>
      <c r="F384" s="14"/>
      <c r="G384" s="14">
        <f ca="1"/>
        <v>0</v>
      </c>
      <c r="H384" s="14"/>
      <c r="I384" s="14"/>
      <c r="J384" s="14"/>
      <c r="K384" s="14">
        <f ca="1"/>
        <v>0</v>
      </c>
      <c r="L384" s="14"/>
    </row>
    <row r="385" spans="1:12" ht="15.75" customHeight="1">
      <c r="A385" s="41"/>
      <c r="B385" s="41"/>
      <c r="C385" s="41"/>
      <c r="D385" s="41"/>
      <c r="E385" s="14"/>
      <c r="F385" s="14"/>
      <c r="G385" s="14">
        <f ca="1"/>
        <v>0</v>
      </c>
      <c r="H385" s="14"/>
      <c r="I385" s="14"/>
      <c r="J385" s="14"/>
      <c r="K385" s="14">
        <f ca="1"/>
        <v>0</v>
      </c>
      <c r="L385" s="14"/>
    </row>
    <row r="386" spans="1:12" ht="15.75" customHeight="1">
      <c r="A386" s="41"/>
      <c r="B386" s="41"/>
      <c r="C386" s="41"/>
      <c r="D386" s="41"/>
      <c r="E386" s="14"/>
      <c r="F386" s="14"/>
      <c r="G386" s="14">
        <f ca="1"/>
        <v>0</v>
      </c>
      <c r="H386" s="14"/>
      <c r="I386" s="14"/>
      <c r="J386" s="14"/>
      <c r="K386" s="14">
        <f ca="1"/>
        <v>0</v>
      </c>
      <c r="L386" s="14"/>
    </row>
    <row r="387" spans="1:12" ht="15.75" customHeight="1">
      <c r="A387" s="41"/>
      <c r="B387" s="41"/>
      <c r="C387" s="41"/>
      <c r="D387" s="41"/>
      <c r="E387" s="14"/>
      <c r="F387" s="14"/>
      <c r="G387" s="14">
        <f ca="1"/>
        <v>0</v>
      </c>
      <c r="H387" s="14"/>
      <c r="I387" s="14"/>
      <c r="J387" s="14"/>
      <c r="K387" s="14">
        <f ca="1"/>
        <v>0</v>
      </c>
      <c r="L387" s="14"/>
    </row>
    <row r="388" spans="1:12" ht="15.75" customHeight="1">
      <c r="A388" s="41"/>
      <c r="B388" s="41"/>
      <c r="C388" s="41"/>
      <c r="D388" s="41"/>
      <c r="E388" s="14"/>
      <c r="F388" s="14"/>
      <c r="G388" s="14">
        <f ca="1"/>
        <v>0</v>
      </c>
      <c r="H388" s="14"/>
      <c r="I388" s="14"/>
      <c r="J388" s="14"/>
      <c r="K388" s="14">
        <f ca="1"/>
        <v>0</v>
      </c>
      <c r="L388" s="14"/>
    </row>
    <row r="389" spans="1:12" ht="15.75" customHeight="1">
      <c r="A389" s="41"/>
      <c r="B389" s="41"/>
      <c r="C389" s="41"/>
      <c r="D389" s="41"/>
      <c r="E389" s="14"/>
      <c r="F389" s="14"/>
      <c r="G389" s="14">
        <f ca="1"/>
        <v>0</v>
      </c>
      <c r="H389" s="14"/>
      <c r="I389" s="14"/>
      <c r="J389" s="14"/>
      <c r="K389" s="14">
        <f ca="1"/>
        <v>0</v>
      </c>
      <c r="L389" s="14"/>
    </row>
    <row r="390" spans="1:12" ht="15.75" customHeight="1">
      <c r="A390" s="41"/>
      <c r="B390" s="41"/>
      <c r="C390" s="41"/>
      <c r="D390" s="41"/>
      <c r="E390" s="14"/>
      <c r="F390" s="14"/>
      <c r="G390" s="14">
        <f ca="1"/>
        <v>0</v>
      </c>
      <c r="H390" s="14"/>
      <c r="I390" s="14"/>
      <c r="J390" s="14"/>
      <c r="K390" s="14">
        <f ca="1"/>
        <v>0</v>
      </c>
      <c r="L390" s="14"/>
    </row>
    <row r="391" spans="1:12" ht="15.75" customHeight="1">
      <c r="A391" s="41"/>
      <c r="B391" s="41"/>
      <c r="C391" s="41"/>
      <c r="D391" s="41"/>
      <c r="E391" s="14"/>
      <c r="F391" s="14"/>
      <c r="G391" s="14">
        <f ca="1"/>
        <v>0</v>
      </c>
      <c r="H391" s="14"/>
      <c r="I391" s="14"/>
      <c r="J391" s="14"/>
      <c r="K391" s="14">
        <f ca="1"/>
        <v>0</v>
      </c>
      <c r="L391" s="14"/>
    </row>
    <row r="392" spans="1:12" ht="15.75" customHeight="1">
      <c r="A392" s="41"/>
      <c r="B392" s="41"/>
      <c r="C392" s="41"/>
      <c r="D392" s="41"/>
      <c r="E392" s="14"/>
      <c r="F392" s="14"/>
      <c r="G392" s="14">
        <f ca="1"/>
        <v>0</v>
      </c>
      <c r="H392" s="14"/>
      <c r="I392" s="14"/>
      <c r="J392" s="14"/>
      <c r="K392" s="14">
        <f ca="1"/>
        <v>0</v>
      </c>
      <c r="L392" s="14"/>
    </row>
    <row r="393" spans="1:12" ht="15.75" customHeight="1">
      <c r="A393" s="41"/>
      <c r="B393" s="41"/>
      <c r="C393" s="41"/>
      <c r="D393" s="41"/>
      <c r="E393" s="14"/>
      <c r="F393" s="14"/>
      <c r="G393" s="14">
        <f ca="1"/>
        <v>0</v>
      </c>
      <c r="H393" s="14"/>
      <c r="I393" s="14"/>
      <c r="J393" s="14"/>
      <c r="K393" s="14">
        <f ca="1"/>
        <v>0</v>
      </c>
      <c r="L393" s="14"/>
    </row>
    <row r="394" spans="1:12" ht="15.75" customHeight="1">
      <c r="A394" s="41"/>
      <c r="B394" s="41"/>
      <c r="C394" s="41"/>
      <c r="D394" s="41"/>
      <c r="E394" s="14"/>
      <c r="F394" s="14"/>
      <c r="G394" s="14">
        <f ca="1"/>
        <v>0</v>
      </c>
      <c r="H394" s="14"/>
      <c r="I394" s="14"/>
      <c r="J394" s="14"/>
      <c r="K394" s="14">
        <f ca="1"/>
        <v>0</v>
      </c>
      <c r="L394" s="14"/>
    </row>
    <row r="395" spans="1:12" ht="15.75" customHeight="1">
      <c r="A395" s="41"/>
      <c r="B395" s="41"/>
      <c r="C395" s="41"/>
      <c r="D395" s="41"/>
      <c r="E395" s="14"/>
      <c r="F395" s="14"/>
      <c r="G395" s="14">
        <f ca="1"/>
        <v>0</v>
      </c>
      <c r="H395" s="14"/>
      <c r="I395" s="14"/>
      <c r="J395" s="14"/>
      <c r="K395" s="14">
        <f ca="1"/>
        <v>0</v>
      </c>
      <c r="L395" s="14"/>
    </row>
    <row r="396" spans="1:12" ht="15.75" customHeight="1">
      <c r="A396" s="41"/>
      <c r="B396" s="41"/>
      <c r="C396" s="41"/>
      <c r="D396" s="41"/>
      <c r="E396" s="14"/>
      <c r="F396" s="14"/>
      <c r="G396" s="14">
        <f ca="1"/>
        <v>0</v>
      </c>
      <c r="H396" s="14"/>
      <c r="I396" s="14"/>
      <c r="J396" s="14"/>
      <c r="K396" s="14">
        <f ca="1"/>
        <v>0</v>
      </c>
      <c r="L396" s="14"/>
    </row>
    <row r="397" spans="1:12" ht="15.75" customHeight="1">
      <c r="A397" s="41"/>
      <c r="B397" s="41"/>
      <c r="C397" s="41"/>
      <c r="D397" s="41"/>
      <c r="E397" s="14"/>
      <c r="F397" s="14"/>
      <c r="G397" s="14">
        <f ca="1"/>
        <v>0</v>
      </c>
      <c r="H397" s="14"/>
      <c r="I397" s="14"/>
      <c r="J397" s="14"/>
      <c r="K397" s="14">
        <f ca="1"/>
        <v>0</v>
      </c>
      <c r="L397" s="14"/>
    </row>
    <row r="398" spans="1:12" ht="15.75" customHeight="1">
      <c r="A398" s="41"/>
      <c r="B398" s="41"/>
      <c r="C398" s="41"/>
      <c r="D398" s="41"/>
      <c r="E398" s="14"/>
      <c r="F398" s="14"/>
      <c r="G398" s="14">
        <f ca="1"/>
        <v>0</v>
      </c>
      <c r="H398" s="14"/>
      <c r="I398" s="14"/>
      <c r="J398" s="14"/>
      <c r="K398" s="14">
        <f ca="1"/>
        <v>0</v>
      </c>
      <c r="L398" s="14"/>
    </row>
    <row r="399" spans="1:12" ht="15.75" customHeight="1">
      <c r="A399" s="41"/>
      <c r="B399" s="41"/>
      <c r="C399" s="41"/>
      <c r="D399" s="41"/>
      <c r="E399" s="14"/>
      <c r="F399" s="14"/>
      <c r="G399" s="14">
        <f ca="1"/>
        <v>0</v>
      </c>
      <c r="H399" s="14"/>
      <c r="I399" s="14"/>
      <c r="J399" s="14"/>
      <c r="K399" s="14">
        <f ca="1"/>
        <v>0</v>
      </c>
      <c r="L399" s="14"/>
    </row>
    <row r="400" spans="1:12" ht="15.75" customHeight="1">
      <c r="A400" s="41"/>
      <c r="B400" s="41"/>
      <c r="C400" s="41"/>
      <c r="D400" s="41"/>
      <c r="E400" s="14"/>
      <c r="F400" s="14"/>
      <c r="G400" s="14">
        <f ca="1"/>
        <v>0</v>
      </c>
      <c r="H400" s="14"/>
      <c r="I400" s="14"/>
      <c r="J400" s="14"/>
      <c r="K400" s="14">
        <f ca="1"/>
        <v>0</v>
      </c>
      <c r="L400" s="14"/>
    </row>
    <row r="401" spans="1:12" ht="15.75" customHeight="1">
      <c r="A401" s="41"/>
      <c r="B401" s="41"/>
      <c r="C401" s="41"/>
      <c r="D401" s="41"/>
      <c r="E401" s="14"/>
      <c r="F401" s="14"/>
      <c r="G401" s="14">
        <f ca="1"/>
        <v>0</v>
      </c>
      <c r="H401" s="14"/>
      <c r="I401" s="14"/>
      <c r="J401" s="14"/>
      <c r="K401" s="14">
        <f ca="1"/>
        <v>0</v>
      </c>
      <c r="L401" s="14"/>
    </row>
    <row r="402" spans="1:12" ht="15.75" customHeight="1">
      <c r="A402" s="41"/>
      <c r="B402" s="41"/>
      <c r="C402" s="41"/>
      <c r="D402" s="41"/>
      <c r="E402" s="14"/>
      <c r="F402" s="14"/>
      <c r="G402" s="14">
        <f ca="1"/>
        <v>0</v>
      </c>
      <c r="H402" s="14"/>
      <c r="I402" s="14"/>
      <c r="J402" s="14"/>
      <c r="K402" s="14">
        <f ca="1"/>
        <v>0</v>
      </c>
      <c r="L402" s="14"/>
    </row>
    <row r="403" spans="1:12" ht="15.75" customHeight="1">
      <c r="A403" s="41"/>
      <c r="B403" s="41"/>
      <c r="C403" s="41"/>
      <c r="D403" s="41"/>
      <c r="E403" s="14"/>
      <c r="F403" s="14"/>
      <c r="G403" s="14">
        <f ca="1"/>
        <v>0</v>
      </c>
      <c r="H403" s="14"/>
      <c r="I403" s="14"/>
      <c r="J403" s="14"/>
      <c r="K403" s="14">
        <f ca="1"/>
        <v>0</v>
      </c>
      <c r="L403" s="14"/>
    </row>
    <row r="404" spans="1:12" ht="15.75" customHeight="1">
      <c r="A404" s="41"/>
      <c r="B404" s="41"/>
      <c r="C404" s="41"/>
      <c r="D404" s="41"/>
      <c r="E404" s="14"/>
      <c r="F404" s="14"/>
      <c r="G404" s="14">
        <f ca="1"/>
        <v>0</v>
      </c>
      <c r="H404" s="14"/>
      <c r="I404" s="14"/>
      <c r="J404" s="14"/>
      <c r="K404" s="14">
        <f ca="1"/>
        <v>0</v>
      </c>
      <c r="L404" s="14"/>
    </row>
    <row r="405" spans="1:12" ht="15.75" customHeight="1">
      <c r="A405" s="41"/>
      <c r="B405" s="41"/>
      <c r="C405" s="41"/>
      <c r="D405" s="41"/>
      <c r="E405" s="14"/>
      <c r="F405" s="14"/>
      <c r="G405" s="14">
        <f ca="1"/>
        <v>0</v>
      </c>
      <c r="H405" s="14"/>
      <c r="I405" s="14"/>
      <c r="J405" s="14"/>
      <c r="K405" s="14">
        <f ca="1"/>
        <v>0</v>
      </c>
      <c r="L405" s="14"/>
    </row>
    <row r="406" spans="1:12" ht="15.75" customHeight="1">
      <c r="A406" s="41"/>
      <c r="B406" s="41"/>
      <c r="C406" s="41"/>
      <c r="D406" s="41"/>
      <c r="E406" s="14"/>
      <c r="F406" s="14"/>
      <c r="G406" s="14">
        <f ca="1"/>
        <v>0</v>
      </c>
      <c r="H406" s="14"/>
      <c r="I406" s="14"/>
      <c r="J406" s="14"/>
      <c r="K406" s="14">
        <f ca="1"/>
        <v>0</v>
      </c>
      <c r="L406" s="14"/>
    </row>
    <row r="407" spans="1:12" ht="15.75" customHeight="1">
      <c r="A407" s="41"/>
      <c r="B407" s="41"/>
      <c r="C407" s="41"/>
      <c r="D407" s="41"/>
      <c r="E407" s="14"/>
      <c r="F407" s="14"/>
      <c r="G407" s="14">
        <f ca="1"/>
        <v>0</v>
      </c>
      <c r="H407" s="14"/>
      <c r="I407" s="14"/>
      <c r="J407" s="14"/>
      <c r="K407" s="14">
        <f ca="1"/>
        <v>0</v>
      </c>
      <c r="L407" s="14"/>
    </row>
    <row r="408" spans="1:12" ht="15.75" customHeight="1">
      <c r="A408" s="41"/>
      <c r="B408" s="41"/>
      <c r="C408" s="41"/>
      <c r="D408" s="41"/>
      <c r="E408" s="14"/>
      <c r="F408" s="14"/>
      <c r="G408" s="14">
        <f ca="1"/>
        <v>0</v>
      </c>
      <c r="H408" s="14"/>
      <c r="I408" s="14"/>
      <c r="J408" s="14"/>
      <c r="K408" s="14">
        <f ca="1"/>
        <v>0</v>
      </c>
      <c r="L408" s="14"/>
    </row>
    <row r="409" spans="1:12" ht="15.75" customHeight="1">
      <c r="A409" s="41"/>
      <c r="B409" s="41"/>
      <c r="C409" s="41"/>
      <c r="D409" s="41"/>
      <c r="E409" s="14"/>
      <c r="F409" s="14"/>
      <c r="G409" s="14">
        <f ca="1"/>
        <v>0</v>
      </c>
      <c r="H409" s="14"/>
      <c r="I409" s="14"/>
      <c r="J409" s="14"/>
      <c r="K409" s="14">
        <f ca="1"/>
        <v>0</v>
      </c>
      <c r="L409" s="14"/>
    </row>
    <row r="410" spans="1:12" ht="15.75" customHeight="1">
      <c r="A410" s="41"/>
      <c r="B410" s="41"/>
      <c r="C410" s="41"/>
      <c r="D410" s="41"/>
      <c r="E410" s="14"/>
      <c r="F410" s="14"/>
      <c r="G410" s="14">
        <f ca="1"/>
        <v>0</v>
      </c>
      <c r="H410" s="14"/>
      <c r="I410" s="14"/>
      <c r="J410" s="14"/>
      <c r="K410" s="14">
        <f ca="1"/>
        <v>0</v>
      </c>
      <c r="L410" s="14"/>
    </row>
    <row r="411" spans="1:12" ht="15.75" customHeight="1">
      <c r="A411" s="41"/>
      <c r="B411" s="41"/>
      <c r="C411" s="41"/>
      <c r="D411" s="41"/>
      <c r="E411" s="14"/>
      <c r="F411" s="14"/>
      <c r="G411" s="14">
        <f ca="1"/>
        <v>0</v>
      </c>
      <c r="H411" s="14"/>
      <c r="I411" s="14"/>
      <c r="J411" s="14"/>
      <c r="K411" s="14">
        <f ca="1"/>
        <v>0</v>
      </c>
      <c r="L411" s="14"/>
    </row>
    <row r="412" spans="1:12" ht="15.75" customHeight="1">
      <c r="A412" s="41"/>
      <c r="B412" s="41"/>
      <c r="C412" s="41"/>
      <c r="D412" s="41"/>
      <c r="E412" s="14"/>
      <c r="F412" s="14"/>
      <c r="G412" s="14">
        <f ca="1"/>
        <v>0</v>
      </c>
      <c r="H412" s="14"/>
      <c r="I412" s="14"/>
      <c r="J412" s="14"/>
      <c r="K412" s="14">
        <f ca="1"/>
        <v>0</v>
      </c>
      <c r="L412" s="14"/>
    </row>
    <row r="413" spans="1:12" ht="15.75" customHeight="1">
      <c r="A413" s="41"/>
      <c r="B413" s="41"/>
      <c r="C413" s="41"/>
      <c r="D413" s="41"/>
      <c r="E413" s="14"/>
      <c r="F413" s="14"/>
      <c r="G413" s="14">
        <f ca="1"/>
        <v>0</v>
      </c>
      <c r="H413" s="14"/>
      <c r="I413" s="14"/>
      <c r="J413" s="14"/>
      <c r="K413" s="14">
        <f ca="1"/>
        <v>0</v>
      </c>
      <c r="L413" s="14"/>
    </row>
    <row r="414" spans="1:12" ht="15.75" customHeight="1">
      <c r="A414" s="41"/>
      <c r="B414" s="41"/>
      <c r="C414" s="41"/>
      <c r="D414" s="41"/>
      <c r="E414" s="14"/>
      <c r="F414" s="14"/>
      <c r="G414" s="14">
        <f ca="1"/>
        <v>0</v>
      </c>
      <c r="H414" s="14"/>
      <c r="I414" s="14"/>
      <c r="J414" s="14"/>
      <c r="K414" s="14">
        <f ca="1"/>
        <v>0</v>
      </c>
      <c r="L414" s="14"/>
    </row>
    <row r="415" spans="1:12" ht="15.75" customHeight="1">
      <c r="A415" s="41"/>
      <c r="B415" s="41"/>
      <c r="C415" s="41"/>
      <c r="D415" s="41"/>
      <c r="E415" s="14"/>
      <c r="F415" s="14"/>
      <c r="G415" s="14">
        <f ca="1"/>
        <v>0</v>
      </c>
      <c r="H415" s="14"/>
      <c r="I415" s="14"/>
      <c r="J415" s="14"/>
      <c r="K415" s="14">
        <f ca="1"/>
        <v>0</v>
      </c>
      <c r="L415" s="14"/>
    </row>
    <row r="416" spans="1:12" ht="15.75" customHeight="1">
      <c r="A416" s="41"/>
      <c r="B416" s="41"/>
      <c r="C416" s="41"/>
      <c r="D416" s="41"/>
      <c r="E416" s="14"/>
      <c r="F416" s="14"/>
      <c r="G416" s="14">
        <f ca="1"/>
        <v>0</v>
      </c>
      <c r="H416" s="14"/>
      <c r="I416" s="14"/>
      <c r="J416" s="14"/>
      <c r="K416" s="14">
        <f ca="1"/>
        <v>0</v>
      </c>
      <c r="L416" s="14"/>
    </row>
    <row r="417" spans="1:12" ht="15.75" customHeight="1">
      <c r="A417" s="41"/>
      <c r="B417" s="41"/>
      <c r="C417" s="41"/>
      <c r="D417" s="41"/>
      <c r="E417" s="14"/>
      <c r="F417" s="14"/>
      <c r="G417" s="14">
        <f ca="1"/>
        <v>0</v>
      </c>
      <c r="H417" s="14"/>
      <c r="I417" s="14"/>
      <c r="J417" s="14"/>
      <c r="K417" s="14">
        <f ca="1"/>
        <v>0</v>
      </c>
      <c r="L417" s="14"/>
    </row>
    <row r="418" spans="1:12" ht="15.75" customHeight="1">
      <c r="A418" s="41"/>
      <c r="B418" s="41"/>
      <c r="C418" s="41"/>
      <c r="D418" s="41"/>
      <c r="E418" s="14"/>
      <c r="F418" s="14"/>
      <c r="G418" s="14">
        <f ca="1"/>
        <v>0</v>
      </c>
      <c r="H418" s="14"/>
      <c r="I418" s="14"/>
      <c r="J418" s="14"/>
      <c r="K418" s="14">
        <f ca="1"/>
        <v>0</v>
      </c>
      <c r="L418" s="14"/>
    </row>
    <row r="419" spans="1:12" ht="15.75" customHeight="1">
      <c r="A419" s="41"/>
      <c r="B419" s="41"/>
      <c r="C419" s="41"/>
      <c r="D419" s="41"/>
      <c r="E419" s="14"/>
      <c r="F419" s="14"/>
      <c r="G419" s="14">
        <f ca="1"/>
        <v>0</v>
      </c>
      <c r="H419" s="14"/>
      <c r="I419" s="14"/>
      <c r="J419" s="14"/>
      <c r="K419" s="14">
        <f ca="1"/>
        <v>0</v>
      </c>
      <c r="L419" s="14"/>
    </row>
    <row r="420" spans="1:12" ht="15.75" customHeight="1">
      <c r="A420" s="41"/>
      <c r="B420" s="41"/>
      <c r="C420" s="41"/>
      <c r="D420" s="41"/>
      <c r="E420" s="14"/>
      <c r="F420" s="14"/>
      <c r="G420" s="14">
        <f ca="1"/>
        <v>0</v>
      </c>
      <c r="H420" s="14"/>
      <c r="I420" s="14"/>
      <c r="J420" s="14"/>
      <c r="K420" s="14">
        <f ca="1"/>
        <v>0</v>
      </c>
      <c r="L420" s="14"/>
    </row>
    <row r="421" spans="1:12" ht="15.75" customHeight="1">
      <c r="A421" s="41"/>
      <c r="B421" s="41"/>
      <c r="C421" s="41"/>
      <c r="D421" s="41"/>
      <c r="E421" s="14"/>
      <c r="F421" s="14"/>
      <c r="G421" s="14">
        <f ca="1"/>
        <v>0</v>
      </c>
      <c r="H421" s="14"/>
      <c r="I421" s="14"/>
      <c r="J421" s="14"/>
      <c r="K421" s="14">
        <f ca="1"/>
        <v>0</v>
      </c>
      <c r="L421" s="14"/>
    </row>
    <row r="422" spans="1:12" ht="15.75" customHeight="1">
      <c r="A422" s="41"/>
      <c r="B422" s="41"/>
      <c r="C422" s="41"/>
      <c r="D422" s="41"/>
      <c r="E422" s="14"/>
      <c r="F422" s="14"/>
      <c r="G422" s="14">
        <f ca="1"/>
        <v>0</v>
      </c>
      <c r="H422" s="14"/>
      <c r="I422" s="14"/>
      <c r="J422" s="14"/>
      <c r="K422" s="14">
        <f ca="1"/>
        <v>0</v>
      </c>
      <c r="L422" s="14"/>
    </row>
    <row r="423" spans="1:12" ht="15.75" customHeight="1">
      <c r="A423" s="41"/>
      <c r="B423" s="41"/>
      <c r="C423" s="41"/>
      <c r="D423" s="41"/>
      <c r="E423" s="14"/>
      <c r="F423" s="14"/>
      <c r="G423" s="14">
        <f ca="1"/>
        <v>0</v>
      </c>
      <c r="H423" s="14"/>
      <c r="I423" s="14"/>
      <c r="J423" s="14"/>
      <c r="K423" s="14">
        <f ca="1"/>
        <v>0</v>
      </c>
      <c r="L423" s="14"/>
    </row>
    <row r="424" spans="1:12" ht="15.75" customHeight="1">
      <c r="A424" s="41"/>
      <c r="B424" s="41"/>
      <c r="C424" s="41"/>
      <c r="D424" s="41"/>
      <c r="E424" s="14"/>
      <c r="F424" s="14"/>
      <c r="G424" s="14">
        <f ca="1"/>
        <v>0</v>
      </c>
      <c r="H424" s="14"/>
      <c r="I424" s="14"/>
      <c r="J424" s="14"/>
      <c r="K424" s="14">
        <f ca="1"/>
        <v>0</v>
      </c>
      <c r="L424" s="14"/>
    </row>
    <row r="425" spans="1:12" ht="15.75" customHeight="1">
      <c r="A425" s="41"/>
      <c r="B425" s="41"/>
      <c r="C425" s="41"/>
      <c r="D425" s="41"/>
      <c r="E425" s="14"/>
      <c r="F425" s="14"/>
      <c r="G425" s="14">
        <f ca="1"/>
        <v>0</v>
      </c>
      <c r="H425" s="14"/>
      <c r="I425" s="14"/>
      <c r="J425" s="14"/>
      <c r="K425" s="14">
        <f ca="1"/>
        <v>0</v>
      </c>
      <c r="L425" s="14"/>
    </row>
    <row r="426" spans="1:12" ht="15.75" customHeight="1">
      <c r="A426" s="41"/>
      <c r="B426" s="41"/>
      <c r="C426" s="41"/>
      <c r="D426" s="41"/>
      <c r="E426" s="14"/>
      <c r="F426" s="14"/>
      <c r="G426" s="14">
        <f ca="1"/>
        <v>0</v>
      </c>
      <c r="H426" s="14"/>
      <c r="I426" s="14"/>
      <c r="J426" s="14"/>
      <c r="K426" s="14">
        <f ca="1"/>
        <v>0</v>
      </c>
      <c r="L426" s="14"/>
    </row>
    <row r="427" spans="1:12" ht="15.75" customHeight="1">
      <c r="A427" s="41"/>
      <c r="B427" s="41"/>
      <c r="C427" s="41"/>
      <c r="D427" s="41"/>
      <c r="E427" s="14"/>
      <c r="F427" s="14"/>
      <c r="G427" s="14">
        <f ca="1"/>
        <v>0</v>
      </c>
      <c r="H427" s="14"/>
      <c r="I427" s="14"/>
      <c r="J427" s="14"/>
      <c r="K427" s="14">
        <f ca="1"/>
        <v>0</v>
      </c>
      <c r="L427" s="14"/>
    </row>
    <row r="428" spans="1:12" ht="15.75" customHeight="1">
      <c r="A428" s="41"/>
      <c r="B428" s="41"/>
      <c r="C428" s="41"/>
      <c r="D428" s="41"/>
      <c r="E428" s="14"/>
      <c r="F428" s="14"/>
      <c r="G428" s="14">
        <f ca="1"/>
        <v>0</v>
      </c>
      <c r="H428" s="14"/>
      <c r="I428" s="14"/>
      <c r="J428" s="14"/>
      <c r="K428" s="14">
        <f ca="1"/>
        <v>0</v>
      </c>
      <c r="L428" s="14"/>
    </row>
    <row r="429" spans="1:12" ht="15.75" customHeight="1">
      <c r="A429" s="41"/>
      <c r="B429" s="41"/>
      <c r="C429" s="41"/>
      <c r="D429" s="41"/>
      <c r="E429" s="14"/>
      <c r="F429" s="14"/>
      <c r="G429" s="14">
        <f ca="1"/>
        <v>0</v>
      </c>
      <c r="H429" s="14"/>
      <c r="I429" s="14"/>
      <c r="J429" s="14"/>
      <c r="K429" s="14">
        <f ca="1"/>
        <v>0</v>
      </c>
      <c r="L429" s="14"/>
    </row>
    <row r="430" spans="1:12" ht="15.75" customHeight="1">
      <c r="A430" s="41"/>
      <c r="B430" s="41"/>
      <c r="C430" s="41"/>
      <c r="D430" s="41"/>
      <c r="E430" s="14"/>
      <c r="F430" s="14"/>
      <c r="G430" s="14">
        <f ca="1"/>
        <v>0</v>
      </c>
      <c r="H430" s="14"/>
      <c r="I430" s="14"/>
      <c r="J430" s="14"/>
      <c r="K430" s="14">
        <f ca="1"/>
        <v>0</v>
      </c>
      <c r="L430" s="14"/>
    </row>
    <row r="431" spans="1:12" ht="15.75" customHeight="1">
      <c r="A431" s="41"/>
      <c r="B431" s="41"/>
      <c r="C431" s="41"/>
      <c r="D431" s="41"/>
      <c r="E431" s="14"/>
      <c r="F431" s="14"/>
      <c r="G431" s="14">
        <f ca="1"/>
        <v>0</v>
      </c>
      <c r="H431" s="14"/>
      <c r="I431" s="14"/>
      <c r="J431" s="14"/>
      <c r="K431" s="14">
        <f ca="1"/>
        <v>0</v>
      </c>
      <c r="L431" s="14"/>
    </row>
    <row r="432" spans="1:12" ht="15.75" customHeight="1">
      <c r="A432" s="41"/>
      <c r="B432" s="41"/>
      <c r="C432" s="41"/>
      <c r="D432" s="41"/>
      <c r="E432" s="14"/>
      <c r="F432" s="14"/>
      <c r="G432" s="14">
        <f ca="1"/>
        <v>0</v>
      </c>
      <c r="H432" s="14"/>
      <c r="I432" s="14"/>
      <c r="J432" s="14"/>
      <c r="K432" s="14">
        <f ca="1"/>
        <v>0</v>
      </c>
      <c r="L432" s="14"/>
    </row>
    <row r="433" spans="1:12" ht="15.75" customHeight="1">
      <c r="A433" s="41"/>
      <c r="B433" s="41"/>
      <c r="C433" s="41"/>
      <c r="D433" s="41"/>
      <c r="E433" s="14"/>
      <c r="F433" s="14"/>
      <c r="G433" s="14">
        <f ca="1"/>
        <v>0</v>
      </c>
      <c r="H433" s="14"/>
      <c r="I433" s="14"/>
      <c r="J433" s="14"/>
      <c r="K433" s="14">
        <f ca="1"/>
        <v>0</v>
      </c>
      <c r="L433" s="14"/>
    </row>
    <row r="434" spans="1:12" ht="15.75" customHeight="1">
      <c r="A434" s="41"/>
      <c r="B434" s="41"/>
      <c r="C434" s="41"/>
      <c r="D434" s="41"/>
      <c r="E434" s="14"/>
      <c r="F434" s="14"/>
      <c r="G434" s="14">
        <f ca="1"/>
        <v>0</v>
      </c>
      <c r="H434" s="14"/>
      <c r="I434" s="14"/>
      <c r="J434" s="14"/>
      <c r="K434" s="14">
        <f ca="1"/>
        <v>0</v>
      </c>
      <c r="L434" s="14"/>
    </row>
    <row r="435" spans="1:12" ht="15.75" customHeight="1">
      <c r="A435" s="41"/>
      <c r="B435" s="41"/>
      <c r="C435" s="41"/>
      <c r="D435" s="41"/>
      <c r="E435" s="14"/>
      <c r="F435" s="14"/>
      <c r="G435" s="14">
        <f ca="1"/>
        <v>0</v>
      </c>
      <c r="H435" s="14"/>
      <c r="I435" s="14"/>
      <c r="J435" s="14"/>
      <c r="K435" s="14">
        <f ca="1"/>
        <v>0</v>
      </c>
      <c r="L435" s="14"/>
    </row>
    <row r="436" spans="1:12" ht="15.75" customHeight="1">
      <c r="A436" s="41"/>
      <c r="B436" s="41"/>
      <c r="C436" s="41"/>
      <c r="D436" s="41"/>
      <c r="E436" s="14"/>
      <c r="F436" s="14"/>
      <c r="G436" s="14">
        <f ca="1"/>
        <v>0</v>
      </c>
      <c r="H436" s="14"/>
      <c r="I436" s="14"/>
      <c r="J436" s="14"/>
      <c r="K436" s="14">
        <f ca="1"/>
        <v>0</v>
      </c>
      <c r="L436" s="14"/>
    </row>
    <row r="437" spans="1:12" ht="15.75" customHeight="1">
      <c r="A437" s="41"/>
      <c r="B437" s="41"/>
      <c r="C437" s="41"/>
      <c r="D437" s="41"/>
      <c r="E437" s="14"/>
      <c r="F437" s="14"/>
      <c r="G437" s="14">
        <f ca="1"/>
        <v>0</v>
      </c>
      <c r="H437" s="14"/>
      <c r="I437" s="14"/>
      <c r="J437" s="14"/>
      <c r="K437" s="14">
        <f ca="1"/>
        <v>0</v>
      </c>
      <c r="L437" s="14"/>
    </row>
    <row r="438" spans="1:12" ht="15.75" customHeight="1">
      <c r="A438" s="41"/>
      <c r="B438" s="41"/>
      <c r="C438" s="41"/>
      <c r="D438" s="41"/>
      <c r="E438" s="14"/>
      <c r="F438" s="14"/>
      <c r="G438" s="14">
        <f ca="1"/>
        <v>0</v>
      </c>
      <c r="H438" s="14"/>
      <c r="I438" s="14"/>
      <c r="J438" s="14"/>
      <c r="K438" s="14">
        <f ca="1"/>
        <v>0</v>
      </c>
      <c r="L438" s="14"/>
    </row>
    <row r="439" spans="1:12" ht="15.75" customHeight="1">
      <c r="A439" s="41"/>
      <c r="B439" s="41"/>
      <c r="C439" s="41"/>
      <c r="D439" s="41"/>
      <c r="E439" s="14"/>
      <c r="F439" s="14"/>
      <c r="G439" s="14">
        <f ca="1"/>
        <v>0</v>
      </c>
      <c r="H439" s="14"/>
      <c r="I439" s="14"/>
      <c r="J439" s="14"/>
      <c r="K439" s="14">
        <f ca="1"/>
        <v>0</v>
      </c>
      <c r="L439" s="14"/>
    </row>
    <row r="440" spans="1:12" ht="15.75" customHeight="1">
      <c r="A440" s="41"/>
      <c r="B440" s="41"/>
      <c r="C440" s="41"/>
      <c r="D440" s="41"/>
      <c r="E440" s="14"/>
      <c r="F440" s="14"/>
      <c r="G440" s="14">
        <f ca="1"/>
        <v>0</v>
      </c>
      <c r="H440" s="14"/>
      <c r="I440" s="14"/>
      <c r="J440" s="14"/>
      <c r="K440" s="14">
        <f ca="1"/>
        <v>0</v>
      </c>
      <c r="L440" s="14"/>
    </row>
    <row r="441" spans="1:12" ht="15.75" customHeight="1">
      <c r="A441" s="41"/>
      <c r="B441" s="41"/>
      <c r="C441" s="41"/>
      <c r="D441" s="41"/>
      <c r="E441" s="14"/>
      <c r="F441" s="14"/>
      <c r="G441" s="14">
        <f ca="1"/>
        <v>0</v>
      </c>
      <c r="H441" s="14"/>
      <c r="I441" s="14"/>
      <c r="J441" s="14"/>
      <c r="K441" s="14">
        <f ca="1"/>
        <v>0</v>
      </c>
      <c r="L441" s="14"/>
    </row>
    <row r="442" spans="1:12" ht="15.75" customHeight="1">
      <c r="A442" s="41"/>
      <c r="B442" s="41"/>
      <c r="C442" s="41"/>
      <c r="D442" s="41"/>
      <c r="E442" s="14"/>
      <c r="F442" s="14"/>
      <c r="G442" s="14">
        <f ca="1"/>
        <v>0</v>
      </c>
      <c r="H442" s="14"/>
      <c r="I442" s="14"/>
      <c r="J442" s="14"/>
      <c r="K442" s="14">
        <f ca="1"/>
        <v>0</v>
      </c>
      <c r="L442" s="14"/>
    </row>
    <row r="443" spans="1:12" ht="15.75" customHeight="1">
      <c r="A443" s="41"/>
      <c r="B443" s="41"/>
      <c r="C443" s="41"/>
      <c r="D443" s="41"/>
      <c r="E443" s="14"/>
      <c r="F443" s="14"/>
      <c r="G443" s="14">
        <f ca="1"/>
        <v>0</v>
      </c>
      <c r="H443" s="14"/>
      <c r="I443" s="14"/>
      <c r="J443" s="14"/>
      <c r="K443" s="14">
        <f ca="1"/>
        <v>0</v>
      </c>
      <c r="L443" s="14"/>
    </row>
    <row r="444" spans="1:12" ht="15.75" customHeight="1">
      <c r="A444" s="41"/>
      <c r="B444" s="41"/>
      <c r="C444" s="41"/>
      <c r="D444" s="41"/>
      <c r="E444" s="14"/>
      <c r="F444" s="14"/>
      <c r="G444" s="14">
        <f ca="1"/>
        <v>0</v>
      </c>
      <c r="H444" s="14"/>
      <c r="I444" s="14"/>
      <c r="J444" s="14"/>
      <c r="K444" s="14">
        <f ca="1"/>
        <v>0</v>
      </c>
      <c r="L444" s="14"/>
    </row>
    <row r="445" spans="1:12" ht="15.75" customHeight="1">
      <c r="A445" s="41"/>
      <c r="B445" s="41"/>
      <c r="C445" s="41"/>
      <c r="D445" s="41"/>
      <c r="E445" s="14"/>
      <c r="F445" s="14"/>
      <c r="G445" s="14">
        <f ca="1"/>
        <v>0</v>
      </c>
      <c r="H445" s="14"/>
      <c r="I445" s="14"/>
      <c r="J445" s="14"/>
      <c r="K445" s="14">
        <f ca="1"/>
        <v>0</v>
      </c>
      <c r="L445" s="14"/>
    </row>
    <row r="446" spans="1:12" ht="15.75" customHeight="1">
      <c r="A446" s="41"/>
      <c r="B446" s="41"/>
      <c r="C446" s="41"/>
      <c r="D446" s="41"/>
      <c r="E446" s="14"/>
      <c r="F446" s="14"/>
      <c r="G446" s="14">
        <f ca="1"/>
        <v>0</v>
      </c>
      <c r="H446" s="14"/>
      <c r="I446" s="14"/>
      <c r="J446" s="14"/>
      <c r="K446" s="14">
        <f ca="1"/>
        <v>0</v>
      </c>
      <c r="L446" s="14"/>
    </row>
    <row r="447" spans="1:12" ht="15.75" customHeight="1">
      <c r="A447" s="41"/>
      <c r="B447" s="41"/>
      <c r="C447" s="41"/>
      <c r="D447" s="41"/>
      <c r="E447" s="14"/>
      <c r="F447" s="14"/>
      <c r="G447" s="14">
        <f ca="1"/>
        <v>0</v>
      </c>
      <c r="H447" s="14"/>
      <c r="I447" s="14"/>
      <c r="J447" s="14"/>
      <c r="K447" s="14">
        <f ca="1"/>
        <v>0</v>
      </c>
      <c r="L447" s="14"/>
    </row>
    <row r="448" spans="1:12" ht="15.75" customHeight="1">
      <c r="A448" s="41"/>
      <c r="B448" s="41"/>
      <c r="C448" s="41"/>
      <c r="D448" s="41"/>
      <c r="E448" s="14"/>
      <c r="F448" s="14"/>
      <c r="G448" s="14">
        <f ca="1"/>
        <v>0</v>
      </c>
      <c r="H448" s="14"/>
      <c r="I448" s="14"/>
      <c r="J448" s="14"/>
      <c r="K448" s="14">
        <f ca="1"/>
        <v>0</v>
      </c>
      <c r="L448" s="14"/>
    </row>
    <row r="449" spans="1:12" ht="15.75" customHeight="1">
      <c r="A449" s="41"/>
      <c r="B449" s="41"/>
      <c r="C449" s="41"/>
      <c r="D449" s="41"/>
      <c r="E449" s="14"/>
      <c r="F449" s="14"/>
      <c r="G449" s="14">
        <f ca="1"/>
        <v>0</v>
      </c>
      <c r="H449" s="14"/>
      <c r="I449" s="14"/>
      <c r="J449" s="14"/>
      <c r="K449" s="14">
        <f ca="1"/>
        <v>0</v>
      </c>
      <c r="L449" s="14"/>
    </row>
    <row r="450" spans="1:12" ht="15.75" customHeight="1">
      <c r="A450" s="41"/>
      <c r="B450" s="41"/>
      <c r="C450" s="41"/>
      <c r="D450" s="41"/>
      <c r="E450" s="14"/>
      <c r="F450" s="14"/>
      <c r="G450" s="14">
        <f ca="1"/>
        <v>0</v>
      </c>
      <c r="H450" s="14"/>
      <c r="I450" s="14"/>
      <c r="J450" s="14"/>
      <c r="K450" s="14">
        <f ca="1"/>
        <v>0</v>
      </c>
      <c r="L450" s="14"/>
    </row>
    <row r="451" spans="1:12" ht="15.75" customHeight="1">
      <c r="A451" s="41"/>
      <c r="B451" s="41"/>
      <c r="C451" s="41"/>
      <c r="D451" s="41"/>
      <c r="E451" s="14"/>
      <c r="F451" s="14"/>
      <c r="G451" s="14">
        <f ca="1"/>
        <v>0</v>
      </c>
      <c r="H451" s="14"/>
      <c r="I451" s="14"/>
      <c r="J451" s="14"/>
      <c r="K451" s="14">
        <f ca="1"/>
        <v>0</v>
      </c>
      <c r="L451" s="14"/>
    </row>
    <row r="452" spans="1:12" ht="15.75" customHeight="1">
      <c r="A452" s="41"/>
      <c r="B452" s="41"/>
      <c r="C452" s="41"/>
      <c r="D452" s="41"/>
      <c r="E452" s="14"/>
      <c r="F452" s="14"/>
      <c r="G452" s="14">
        <f ca="1"/>
        <v>0</v>
      </c>
      <c r="H452" s="14"/>
      <c r="I452" s="14"/>
      <c r="J452" s="14"/>
      <c r="K452" s="14">
        <f ca="1"/>
        <v>0</v>
      </c>
      <c r="L452" s="14"/>
    </row>
    <row r="453" spans="1:12" ht="15.75" customHeight="1">
      <c r="A453" s="41"/>
      <c r="B453" s="41"/>
      <c r="C453" s="41"/>
      <c r="D453" s="41"/>
      <c r="E453" s="14"/>
      <c r="F453" s="14"/>
      <c r="G453" s="14">
        <f ca="1"/>
        <v>0</v>
      </c>
      <c r="H453" s="14"/>
      <c r="I453" s="14"/>
      <c r="J453" s="14"/>
      <c r="K453" s="14">
        <f ca="1"/>
        <v>0</v>
      </c>
      <c r="L453" s="14"/>
    </row>
    <row r="454" spans="1:12" ht="15.75" customHeight="1">
      <c r="A454" s="41"/>
      <c r="B454" s="41"/>
      <c r="C454" s="41"/>
      <c r="D454" s="41"/>
      <c r="E454" s="14"/>
      <c r="F454" s="14"/>
      <c r="G454" s="14">
        <f ca="1"/>
        <v>0</v>
      </c>
      <c r="H454" s="14"/>
      <c r="I454" s="14"/>
      <c r="J454" s="14"/>
      <c r="K454" s="14">
        <f ca="1"/>
        <v>0</v>
      </c>
      <c r="L454" s="14"/>
    </row>
    <row r="455" spans="1:12" ht="15.75" customHeight="1">
      <c r="A455" s="41"/>
      <c r="B455" s="41"/>
      <c r="C455" s="41"/>
      <c r="D455" s="41"/>
      <c r="E455" s="14"/>
      <c r="F455" s="14"/>
      <c r="G455" s="14">
        <f ca="1"/>
        <v>0</v>
      </c>
      <c r="H455" s="14"/>
      <c r="I455" s="14"/>
      <c r="J455" s="14"/>
      <c r="K455" s="14">
        <f ca="1"/>
        <v>0</v>
      </c>
      <c r="L455" s="14"/>
    </row>
    <row r="456" spans="1:12" ht="15.75" customHeight="1">
      <c r="A456" s="41"/>
      <c r="B456" s="41"/>
      <c r="C456" s="41"/>
      <c r="D456" s="41"/>
      <c r="E456" s="14"/>
      <c r="F456" s="14"/>
      <c r="G456" s="14">
        <f ca="1"/>
        <v>0</v>
      </c>
      <c r="H456" s="14"/>
      <c r="I456" s="14"/>
      <c r="J456" s="14"/>
      <c r="K456" s="14">
        <f ca="1"/>
        <v>0</v>
      </c>
      <c r="L456" s="14"/>
    </row>
    <row r="457" spans="1:12" ht="15.75" customHeight="1">
      <c r="A457" s="41"/>
      <c r="B457" s="41"/>
      <c r="C457" s="41"/>
      <c r="D457" s="41"/>
      <c r="E457" s="14"/>
      <c r="F457" s="14"/>
      <c r="G457" s="14">
        <f ca="1"/>
        <v>0</v>
      </c>
      <c r="H457" s="14"/>
      <c r="I457" s="14"/>
      <c r="J457" s="14"/>
      <c r="K457" s="14">
        <f ca="1"/>
        <v>0</v>
      </c>
      <c r="L457" s="14"/>
    </row>
    <row r="458" spans="1:12" ht="15.75" customHeight="1">
      <c r="A458" s="41"/>
      <c r="B458" s="41"/>
      <c r="C458" s="41"/>
      <c r="D458" s="41"/>
      <c r="E458" s="14"/>
      <c r="F458" s="14"/>
      <c r="G458" s="14">
        <f ca="1"/>
        <v>0</v>
      </c>
      <c r="H458" s="14"/>
      <c r="I458" s="14"/>
      <c r="J458" s="14"/>
      <c r="K458" s="14">
        <f ca="1"/>
        <v>0</v>
      </c>
      <c r="L458" s="14"/>
    </row>
    <row r="459" spans="1:12" ht="15.75" customHeight="1">
      <c r="A459" s="41"/>
      <c r="B459" s="41"/>
      <c r="C459" s="41"/>
      <c r="D459" s="41"/>
      <c r="E459" s="14"/>
      <c r="F459" s="14"/>
      <c r="G459" s="14">
        <f ca="1"/>
        <v>0</v>
      </c>
      <c r="H459" s="14"/>
      <c r="I459" s="14"/>
      <c r="J459" s="14"/>
      <c r="K459" s="14">
        <f ca="1"/>
        <v>0</v>
      </c>
      <c r="L459" s="14"/>
    </row>
    <row r="460" spans="1:12" ht="15.75" customHeight="1">
      <c r="A460" s="41"/>
      <c r="B460" s="41"/>
      <c r="C460" s="41"/>
      <c r="D460" s="41"/>
      <c r="E460" s="14"/>
      <c r="F460" s="14"/>
      <c r="G460" s="14">
        <f ca="1"/>
        <v>0</v>
      </c>
      <c r="H460" s="14"/>
      <c r="I460" s="14"/>
      <c r="J460" s="14"/>
      <c r="K460" s="14">
        <f ca="1"/>
        <v>0</v>
      </c>
      <c r="L460" s="14"/>
    </row>
    <row r="461" spans="1:12" ht="15.75" customHeight="1">
      <c r="A461" s="41"/>
      <c r="B461" s="41"/>
      <c r="C461" s="41"/>
      <c r="D461" s="41"/>
      <c r="E461" s="14"/>
      <c r="F461" s="14"/>
      <c r="G461" s="14">
        <f ca="1"/>
        <v>0</v>
      </c>
      <c r="H461" s="14"/>
      <c r="I461" s="14"/>
      <c r="J461" s="14"/>
      <c r="K461" s="14">
        <f ca="1"/>
        <v>0</v>
      </c>
      <c r="L461" s="14"/>
    </row>
    <row r="462" spans="1:12" ht="15.75" customHeight="1">
      <c r="A462" s="41"/>
      <c r="B462" s="41"/>
      <c r="C462" s="41"/>
      <c r="D462" s="41"/>
      <c r="E462" s="14"/>
      <c r="F462" s="14"/>
      <c r="G462" s="14">
        <f ca="1"/>
        <v>0</v>
      </c>
      <c r="H462" s="14"/>
      <c r="I462" s="14"/>
      <c r="J462" s="14"/>
      <c r="K462" s="14">
        <f ca="1"/>
        <v>0</v>
      </c>
      <c r="L462" s="14"/>
    </row>
    <row r="463" spans="1:12" ht="15.75" customHeight="1">
      <c r="A463" s="41"/>
      <c r="B463" s="41"/>
      <c r="C463" s="41"/>
      <c r="D463" s="41"/>
      <c r="E463" s="14"/>
      <c r="F463" s="14"/>
      <c r="G463" s="14">
        <f ca="1"/>
        <v>0</v>
      </c>
      <c r="H463" s="14"/>
      <c r="I463" s="14"/>
      <c r="J463" s="14"/>
      <c r="K463" s="14">
        <f ca="1"/>
        <v>0</v>
      </c>
      <c r="L463" s="14"/>
    </row>
    <row r="464" spans="1:12" ht="15.75" customHeight="1">
      <c r="A464" s="41"/>
      <c r="B464" s="41"/>
      <c r="C464" s="41"/>
      <c r="D464" s="41"/>
      <c r="E464" s="14"/>
      <c r="F464" s="14"/>
      <c r="G464" s="14">
        <f ca="1"/>
        <v>0</v>
      </c>
      <c r="H464" s="14"/>
      <c r="I464" s="14"/>
      <c r="J464" s="14"/>
      <c r="K464" s="14">
        <f ca="1"/>
        <v>0</v>
      </c>
      <c r="L464" s="14"/>
    </row>
    <row r="465" spans="1:12" ht="15.75" customHeight="1">
      <c r="A465" s="41"/>
      <c r="B465" s="41"/>
      <c r="C465" s="41"/>
      <c r="D465" s="41"/>
      <c r="E465" s="14"/>
      <c r="F465" s="14"/>
      <c r="G465" s="14">
        <f ca="1"/>
        <v>0</v>
      </c>
      <c r="H465" s="14"/>
      <c r="I465" s="14"/>
      <c r="J465" s="14"/>
      <c r="K465" s="14">
        <f ca="1"/>
        <v>0</v>
      </c>
      <c r="L465" s="14"/>
    </row>
    <row r="466" spans="1:12" ht="15.75" customHeight="1">
      <c r="A466" s="41"/>
      <c r="B466" s="41"/>
      <c r="C466" s="41"/>
      <c r="D466" s="41"/>
      <c r="E466" s="14"/>
      <c r="F466" s="14"/>
      <c r="G466" s="14">
        <f ca="1"/>
        <v>0</v>
      </c>
      <c r="H466" s="14"/>
      <c r="I466" s="14"/>
      <c r="J466" s="14"/>
      <c r="K466" s="14">
        <f ca="1"/>
        <v>0</v>
      </c>
      <c r="L466" s="14"/>
    </row>
    <row r="467" spans="1:12" ht="15.75" customHeight="1">
      <c r="A467" s="41"/>
      <c r="B467" s="41"/>
      <c r="C467" s="41"/>
      <c r="D467" s="41"/>
      <c r="E467" s="14"/>
      <c r="F467" s="14"/>
      <c r="G467" s="14">
        <f ca="1"/>
        <v>0</v>
      </c>
      <c r="H467" s="14"/>
      <c r="I467" s="14"/>
      <c r="J467" s="14"/>
      <c r="K467" s="14">
        <f ca="1"/>
        <v>0</v>
      </c>
      <c r="L467" s="14"/>
    </row>
    <row r="468" spans="1:12" ht="15.75" customHeight="1">
      <c r="A468" s="41"/>
      <c r="B468" s="41"/>
      <c r="C468" s="41"/>
      <c r="D468" s="41"/>
      <c r="E468" s="14"/>
      <c r="F468" s="14"/>
      <c r="G468" s="14">
        <f ca="1"/>
        <v>0</v>
      </c>
      <c r="H468" s="14"/>
      <c r="I468" s="14"/>
      <c r="J468" s="14"/>
      <c r="K468" s="14">
        <f ca="1"/>
        <v>0</v>
      </c>
      <c r="L468" s="14"/>
    </row>
    <row r="469" spans="1:12" ht="15.75" customHeight="1">
      <c r="A469" s="41"/>
      <c r="B469" s="41"/>
      <c r="C469" s="41"/>
      <c r="D469" s="41"/>
      <c r="E469" s="14"/>
      <c r="F469" s="14"/>
      <c r="G469" s="14">
        <f ca="1"/>
        <v>0</v>
      </c>
      <c r="H469" s="14"/>
      <c r="I469" s="14"/>
      <c r="J469" s="14"/>
      <c r="K469" s="14">
        <f ca="1"/>
        <v>0</v>
      </c>
      <c r="L469" s="14"/>
    </row>
    <row r="470" spans="1:12" ht="15.75" customHeight="1">
      <c r="A470" s="41"/>
      <c r="B470" s="41"/>
      <c r="C470" s="41"/>
      <c r="D470" s="41"/>
      <c r="E470" s="14"/>
      <c r="F470" s="14"/>
      <c r="G470" s="14">
        <f ca="1"/>
        <v>0</v>
      </c>
      <c r="H470" s="14"/>
      <c r="I470" s="14"/>
      <c r="J470" s="14"/>
      <c r="K470" s="14">
        <f ca="1"/>
        <v>0</v>
      </c>
      <c r="L470" s="14"/>
    </row>
    <row r="471" spans="1:12" ht="15.75" customHeight="1">
      <c r="A471" s="41"/>
      <c r="B471" s="41"/>
      <c r="C471" s="41"/>
      <c r="D471" s="41"/>
      <c r="E471" s="14"/>
      <c r="F471" s="14"/>
      <c r="G471" s="14">
        <f ca="1"/>
        <v>0</v>
      </c>
      <c r="H471" s="14"/>
      <c r="I471" s="14"/>
      <c r="J471" s="14"/>
      <c r="K471" s="14">
        <f ca="1"/>
        <v>0</v>
      </c>
      <c r="L471" s="14"/>
    </row>
    <row r="472" spans="1:12" ht="15.75" customHeight="1">
      <c r="A472" s="41"/>
      <c r="B472" s="41"/>
      <c r="C472" s="41"/>
      <c r="D472" s="41"/>
      <c r="E472" s="14"/>
      <c r="F472" s="14"/>
      <c r="G472" s="14">
        <f ca="1"/>
        <v>0</v>
      </c>
      <c r="H472" s="14"/>
      <c r="I472" s="14"/>
      <c r="J472" s="14"/>
      <c r="K472" s="14">
        <f ca="1"/>
        <v>0</v>
      </c>
      <c r="L472" s="14"/>
    </row>
    <row r="473" spans="1:12" ht="15.75" customHeight="1">
      <c r="A473" s="41"/>
      <c r="B473" s="41"/>
      <c r="C473" s="41"/>
      <c r="D473" s="41"/>
      <c r="E473" s="14"/>
      <c r="F473" s="14"/>
      <c r="G473" s="14">
        <f ca="1"/>
        <v>0</v>
      </c>
      <c r="H473" s="14"/>
      <c r="I473" s="14"/>
      <c r="J473" s="14"/>
      <c r="K473" s="14">
        <f ca="1"/>
        <v>0</v>
      </c>
      <c r="L473" s="14"/>
    </row>
    <row r="474" spans="1:12" ht="15.75" customHeight="1">
      <c r="A474" s="41"/>
      <c r="B474" s="41"/>
      <c r="C474" s="41"/>
      <c r="D474" s="41"/>
      <c r="E474" s="14"/>
      <c r="F474" s="14"/>
      <c r="G474" s="14">
        <f ca="1"/>
        <v>0</v>
      </c>
      <c r="H474" s="14"/>
      <c r="I474" s="14"/>
      <c r="J474" s="14"/>
      <c r="K474" s="14">
        <f ca="1"/>
        <v>0</v>
      </c>
      <c r="L474" s="14"/>
    </row>
    <row r="475" spans="1:12" ht="15.75" customHeight="1">
      <c r="A475" s="41"/>
      <c r="B475" s="41"/>
      <c r="C475" s="41"/>
      <c r="D475" s="41"/>
      <c r="E475" s="14"/>
      <c r="F475" s="14"/>
      <c r="G475" s="14">
        <f ca="1"/>
        <v>0</v>
      </c>
      <c r="H475" s="14"/>
      <c r="I475" s="14"/>
      <c r="J475" s="14"/>
      <c r="K475" s="14">
        <f ca="1"/>
        <v>0</v>
      </c>
      <c r="L475" s="14"/>
    </row>
    <row r="476" spans="1:12" ht="15.75" customHeight="1">
      <c r="A476" s="41"/>
      <c r="B476" s="41"/>
      <c r="C476" s="41"/>
      <c r="D476" s="41"/>
      <c r="E476" s="14"/>
      <c r="F476" s="14"/>
      <c r="G476" s="14">
        <f ca="1"/>
        <v>0</v>
      </c>
      <c r="H476" s="14"/>
      <c r="I476" s="14"/>
      <c r="J476" s="14"/>
      <c r="K476" s="14">
        <f ca="1"/>
        <v>0</v>
      </c>
      <c r="L476" s="14"/>
    </row>
    <row r="477" spans="1:12" ht="15.75" customHeight="1">
      <c r="A477" s="41"/>
      <c r="B477" s="41"/>
      <c r="C477" s="41"/>
      <c r="D477" s="41"/>
      <c r="E477" s="14"/>
      <c r="F477" s="14"/>
      <c r="G477" s="14">
        <f ca="1"/>
        <v>0</v>
      </c>
      <c r="H477" s="14"/>
      <c r="I477" s="14"/>
      <c r="J477" s="14"/>
      <c r="K477" s="14">
        <f ca="1"/>
        <v>0</v>
      </c>
      <c r="L477" s="14"/>
    </row>
    <row r="478" spans="1:12" ht="15.75" customHeight="1">
      <c r="A478" s="41"/>
      <c r="B478" s="41"/>
      <c r="C478" s="41"/>
      <c r="D478" s="41"/>
      <c r="E478" s="14"/>
      <c r="F478" s="14"/>
      <c r="G478" s="14">
        <f ca="1"/>
        <v>0</v>
      </c>
      <c r="H478" s="14"/>
      <c r="I478" s="14"/>
      <c r="J478" s="14"/>
      <c r="K478" s="14">
        <f ca="1"/>
        <v>0</v>
      </c>
      <c r="L478" s="14"/>
    </row>
    <row r="479" spans="1:12" ht="15.75" customHeight="1">
      <c r="A479" s="41"/>
      <c r="B479" s="41"/>
      <c r="C479" s="41"/>
      <c r="D479" s="41"/>
      <c r="E479" s="14"/>
      <c r="F479" s="14"/>
      <c r="G479" s="14">
        <f ca="1"/>
        <v>0</v>
      </c>
      <c r="H479" s="14"/>
      <c r="I479" s="14"/>
      <c r="J479" s="14"/>
      <c r="K479" s="14">
        <f ca="1"/>
        <v>0</v>
      </c>
      <c r="L479" s="14"/>
    </row>
    <row r="480" spans="1:12" ht="15.75" customHeight="1">
      <c r="A480" s="41"/>
      <c r="B480" s="41"/>
      <c r="C480" s="41"/>
      <c r="D480" s="41"/>
      <c r="E480" s="14"/>
      <c r="F480" s="14"/>
      <c r="G480" s="14">
        <f ca="1"/>
        <v>0</v>
      </c>
      <c r="H480" s="14"/>
      <c r="I480" s="14"/>
      <c r="J480" s="14"/>
      <c r="K480" s="14">
        <f ca="1"/>
        <v>0</v>
      </c>
      <c r="L480" s="14"/>
    </row>
    <row r="481" spans="1:12" ht="15.75" customHeight="1">
      <c r="A481" s="41"/>
      <c r="B481" s="41"/>
      <c r="C481" s="41"/>
      <c r="D481" s="41"/>
      <c r="E481" s="14"/>
      <c r="F481" s="14"/>
      <c r="G481" s="14">
        <f ca="1"/>
        <v>0</v>
      </c>
      <c r="H481" s="14"/>
      <c r="I481" s="14"/>
      <c r="J481" s="14"/>
      <c r="K481" s="14">
        <f ca="1"/>
        <v>0</v>
      </c>
      <c r="L481" s="14"/>
    </row>
    <row r="482" spans="1:12" ht="15.75" customHeight="1">
      <c r="A482" s="41"/>
      <c r="B482" s="41"/>
      <c r="C482" s="41"/>
      <c r="D482" s="41"/>
      <c r="E482" s="14"/>
      <c r="F482" s="14"/>
      <c r="G482" s="14">
        <f ca="1"/>
        <v>0</v>
      </c>
      <c r="H482" s="14"/>
      <c r="I482" s="14"/>
      <c r="J482" s="14"/>
      <c r="K482" s="14">
        <f ca="1"/>
        <v>0</v>
      </c>
      <c r="L482" s="14"/>
    </row>
    <row r="483" spans="1:12" ht="15.75" customHeight="1">
      <c r="A483" s="41"/>
      <c r="B483" s="41"/>
      <c r="C483" s="41"/>
      <c r="D483" s="41"/>
      <c r="E483" s="14"/>
      <c r="F483" s="14"/>
      <c r="G483" s="14">
        <f ca="1"/>
        <v>0</v>
      </c>
      <c r="H483" s="14"/>
      <c r="I483" s="14"/>
      <c r="J483" s="14"/>
      <c r="K483" s="14">
        <f ca="1"/>
        <v>0</v>
      </c>
      <c r="L483" s="14"/>
    </row>
    <row r="484" spans="1:12" ht="15.75" customHeight="1">
      <c r="A484" s="41"/>
      <c r="B484" s="41"/>
      <c r="C484" s="41"/>
      <c r="D484" s="41"/>
      <c r="E484" s="14"/>
      <c r="F484" s="14"/>
      <c r="G484" s="14">
        <f ca="1"/>
        <v>0</v>
      </c>
      <c r="H484" s="14"/>
      <c r="I484" s="14"/>
      <c r="J484" s="14"/>
      <c r="K484" s="14">
        <f ca="1"/>
        <v>0</v>
      </c>
      <c r="L484" s="14"/>
    </row>
    <row r="485" spans="1:12" ht="15.75" customHeight="1">
      <c r="A485" s="41"/>
      <c r="B485" s="41"/>
      <c r="C485" s="41"/>
      <c r="D485" s="41"/>
      <c r="E485" s="14"/>
      <c r="F485" s="14"/>
      <c r="G485" s="14">
        <f ca="1"/>
        <v>0</v>
      </c>
      <c r="H485" s="14"/>
      <c r="I485" s="14"/>
      <c r="J485" s="14"/>
      <c r="K485" s="14">
        <f ca="1"/>
        <v>0</v>
      </c>
      <c r="L485" s="14"/>
    </row>
    <row r="486" spans="1:12" ht="15.75" customHeight="1">
      <c r="A486" s="41"/>
      <c r="B486" s="41"/>
      <c r="C486" s="41"/>
      <c r="D486" s="41"/>
      <c r="E486" s="14"/>
      <c r="F486" s="14"/>
      <c r="G486" s="14">
        <f ca="1"/>
        <v>0</v>
      </c>
      <c r="H486" s="14"/>
      <c r="I486" s="14"/>
      <c r="J486" s="14"/>
      <c r="K486" s="14">
        <f ca="1"/>
        <v>0</v>
      </c>
      <c r="L486" s="14"/>
    </row>
    <row r="487" spans="1:12" ht="15.75" customHeight="1">
      <c r="A487" s="41"/>
      <c r="B487" s="41"/>
      <c r="C487" s="41"/>
      <c r="D487" s="41"/>
      <c r="E487" s="14"/>
      <c r="F487" s="14"/>
      <c r="G487" s="14">
        <f ca="1"/>
        <v>0</v>
      </c>
      <c r="H487" s="14"/>
      <c r="I487" s="14"/>
      <c r="J487" s="14"/>
      <c r="K487" s="14">
        <f ca="1"/>
        <v>0</v>
      </c>
      <c r="L487" s="14"/>
    </row>
    <row r="488" spans="1:12" ht="15.75" customHeight="1">
      <c r="A488" s="41"/>
      <c r="B488" s="41"/>
      <c r="C488" s="41"/>
      <c r="D488" s="41"/>
      <c r="E488" s="14"/>
      <c r="F488" s="14"/>
      <c r="G488" s="14">
        <f ca="1"/>
        <v>0</v>
      </c>
      <c r="H488" s="14"/>
      <c r="I488" s="14"/>
      <c r="J488" s="14"/>
      <c r="K488" s="14">
        <f ca="1"/>
        <v>0</v>
      </c>
      <c r="L488" s="14"/>
    </row>
    <row r="489" spans="1:12" ht="15.75" customHeight="1">
      <c r="A489" s="41"/>
      <c r="B489" s="41"/>
      <c r="C489" s="41"/>
      <c r="D489" s="41"/>
      <c r="E489" s="14"/>
      <c r="F489" s="14"/>
      <c r="G489" s="14">
        <f ca="1"/>
        <v>0</v>
      </c>
      <c r="H489" s="14"/>
      <c r="I489" s="14"/>
      <c r="J489" s="14"/>
      <c r="K489" s="14">
        <f ca="1"/>
        <v>0</v>
      </c>
      <c r="L489" s="14"/>
    </row>
    <row r="490" spans="1:12" ht="15.75" customHeight="1">
      <c r="A490" s="41"/>
      <c r="B490" s="41"/>
      <c r="C490" s="41"/>
      <c r="D490" s="41"/>
      <c r="E490" s="14"/>
      <c r="F490" s="14"/>
      <c r="G490" s="14">
        <f ca="1"/>
        <v>0</v>
      </c>
      <c r="H490" s="14"/>
      <c r="I490" s="14"/>
      <c r="J490" s="14"/>
      <c r="K490" s="14">
        <f ca="1"/>
        <v>0</v>
      </c>
      <c r="L490" s="14"/>
    </row>
    <row r="491" spans="1:12" ht="15.75" customHeight="1">
      <c r="A491" s="41"/>
      <c r="B491" s="41"/>
      <c r="C491" s="41"/>
      <c r="D491" s="41"/>
      <c r="E491" s="14"/>
      <c r="F491" s="14"/>
      <c r="G491" s="14">
        <f ca="1"/>
        <v>0</v>
      </c>
      <c r="H491" s="14"/>
      <c r="I491" s="14"/>
      <c r="J491" s="14"/>
      <c r="K491" s="14">
        <f ca="1"/>
        <v>0</v>
      </c>
      <c r="L491" s="14"/>
    </row>
    <row r="492" spans="1:12" ht="15.75" customHeight="1">
      <c r="A492" s="41"/>
      <c r="B492" s="41"/>
      <c r="C492" s="41"/>
      <c r="D492" s="41"/>
      <c r="E492" s="14"/>
      <c r="F492" s="14"/>
      <c r="G492" s="14">
        <f ca="1"/>
        <v>0</v>
      </c>
      <c r="H492" s="14"/>
      <c r="I492" s="14"/>
      <c r="J492" s="14"/>
      <c r="K492" s="14">
        <f ca="1"/>
        <v>0</v>
      </c>
      <c r="L492" s="14"/>
    </row>
    <row r="493" spans="1:12" ht="15.75" customHeight="1">
      <c r="A493" s="41"/>
      <c r="B493" s="41"/>
      <c r="C493" s="41"/>
      <c r="D493" s="41"/>
      <c r="E493" s="14"/>
      <c r="F493" s="14"/>
      <c r="G493" s="14">
        <f ca="1"/>
        <v>0</v>
      </c>
      <c r="H493" s="14"/>
      <c r="I493" s="14"/>
      <c r="J493" s="14"/>
      <c r="K493" s="14">
        <f ca="1"/>
        <v>0</v>
      </c>
      <c r="L493" s="14"/>
    </row>
    <row r="494" spans="1:12" ht="15.75" customHeight="1">
      <c r="A494" s="41"/>
      <c r="B494" s="41"/>
      <c r="C494" s="41"/>
      <c r="D494" s="41"/>
      <c r="E494" s="14"/>
      <c r="F494" s="14"/>
      <c r="G494" s="14">
        <f ca="1"/>
        <v>0</v>
      </c>
      <c r="H494" s="14"/>
      <c r="I494" s="14"/>
      <c r="J494" s="14"/>
      <c r="K494" s="14">
        <f ca="1"/>
        <v>0</v>
      </c>
      <c r="L494" s="14"/>
    </row>
    <row r="495" spans="1:12" ht="15.75" customHeight="1">
      <c r="A495" s="41"/>
      <c r="B495" s="41"/>
      <c r="C495" s="41"/>
      <c r="D495" s="41"/>
      <c r="E495" s="14"/>
      <c r="F495" s="14"/>
      <c r="G495" s="14">
        <f ca="1"/>
        <v>0</v>
      </c>
      <c r="H495" s="14"/>
      <c r="I495" s="14"/>
      <c r="J495" s="14"/>
      <c r="K495" s="14">
        <f ca="1"/>
        <v>0</v>
      </c>
      <c r="L495" s="14"/>
    </row>
    <row r="496" spans="1:12" ht="15.75" customHeight="1">
      <c r="A496" s="41"/>
      <c r="B496" s="41"/>
      <c r="C496" s="41"/>
      <c r="D496" s="41"/>
      <c r="E496" s="14"/>
      <c r="F496" s="14"/>
      <c r="G496" s="14">
        <f ca="1"/>
        <v>0</v>
      </c>
      <c r="H496" s="14"/>
      <c r="I496" s="14"/>
      <c r="J496" s="14"/>
      <c r="K496" s="14">
        <f ca="1"/>
        <v>0</v>
      </c>
      <c r="L496" s="14"/>
    </row>
    <row r="497" spans="1:12" ht="15.75" customHeight="1">
      <c r="A497" s="41"/>
      <c r="B497" s="41"/>
      <c r="C497" s="41"/>
      <c r="D497" s="41"/>
      <c r="E497" s="14"/>
      <c r="F497" s="14"/>
      <c r="G497" s="14">
        <f ca="1"/>
        <v>0</v>
      </c>
      <c r="H497" s="14"/>
      <c r="I497" s="14"/>
      <c r="J497" s="14"/>
      <c r="K497" s="14">
        <f ca="1"/>
        <v>0</v>
      </c>
      <c r="L497" s="14"/>
    </row>
    <row r="498" spans="1:12" ht="15.75" customHeight="1">
      <c r="A498" s="41"/>
      <c r="B498" s="41"/>
      <c r="C498" s="41"/>
      <c r="D498" s="41"/>
      <c r="E498" s="14"/>
      <c r="F498" s="14"/>
      <c r="G498" s="14">
        <f ca="1"/>
        <v>0</v>
      </c>
      <c r="H498" s="14"/>
      <c r="I498" s="14"/>
      <c r="J498" s="14"/>
      <c r="K498" s="14">
        <f ca="1"/>
        <v>0</v>
      </c>
      <c r="L498" s="14"/>
    </row>
    <row r="499" spans="1:12" ht="15.75" customHeight="1">
      <c r="A499" s="41"/>
      <c r="B499" s="41"/>
      <c r="C499" s="41"/>
      <c r="D499" s="41"/>
      <c r="E499" s="14"/>
      <c r="F499" s="14"/>
      <c r="G499" s="14">
        <f ca="1"/>
        <v>0</v>
      </c>
      <c r="H499" s="14"/>
      <c r="I499" s="14"/>
      <c r="J499" s="14"/>
      <c r="K499" s="14">
        <f ca="1"/>
        <v>0</v>
      </c>
      <c r="L499" s="14"/>
    </row>
    <row r="500" spans="1:12" ht="15.75" customHeight="1">
      <c r="A500" s="41"/>
      <c r="B500" s="41"/>
      <c r="C500" s="41"/>
      <c r="D500" s="41"/>
      <c r="E500" s="14"/>
      <c r="F500" s="14"/>
      <c r="G500" s="14">
        <f ca="1"/>
        <v>0</v>
      </c>
      <c r="H500" s="14"/>
      <c r="I500" s="14"/>
      <c r="J500" s="14"/>
      <c r="K500" s="14">
        <f ca="1"/>
        <v>0</v>
      </c>
      <c r="L500" s="14"/>
    </row>
    <row r="501" spans="1:12" ht="15.75" customHeight="1">
      <c r="A501" s="41"/>
      <c r="B501" s="41"/>
      <c r="C501" s="41"/>
      <c r="D501" s="41"/>
      <c r="E501" s="14"/>
      <c r="F501" s="14"/>
      <c r="G501" s="14">
        <f ca="1"/>
        <v>0</v>
      </c>
      <c r="H501" s="14"/>
      <c r="I501" s="14"/>
      <c r="J501" s="14"/>
      <c r="K501" s="14">
        <f ca="1"/>
        <v>0</v>
      </c>
      <c r="L501" s="14"/>
    </row>
    <row r="502" spans="1:12" ht="15.75" customHeight="1">
      <c r="A502" s="41"/>
      <c r="B502" s="41"/>
      <c r="C502" s="41"/>
      <c r="D502" s="41"/>
      <c r="E502" s="14"/>
      <c r="F502" s="14"/>
      <c r="G502" s="14">
        <f ca="1"/>
        <v>0</v>
      </c>
      <c r="H502" s="14"/>
      <c r="I502" s="14"/>
      <c r="J502" s="14"/>
      <c r="K502" s="14">
        <f ca="1"/>
        <v>0</v>
      </c>
      <c r="L502" s="14"/>
    </row>
    <row r="503" spans="1:12" ht="15.75" customHeight="1">
      <c r="A503" s="41"/>
      <c r="B503" s="41"/>
      <c r="C503" s="41"/>
      <c r="D503" s="41"/>
      <c r="E503" s="14"/>
      <c r="F503" s="14"/>
      <c r="G503" s="14">
        <f ca="1"/>
        <v>0</v>
      </c>
      <c r="H503" s="14"/>
      <c r="I503" s="14"/>
      <c r="J503" s="14"/>
      <c r="K503" s="14">
        <f ca="1"/>
        <v>0</v>
      </c>
      <c r="L503" s="14"/>
    </row>
    <row r="504" spans="1:12" ht="15.75" customHeight="1">
      <c r="A504" s="41"/>
      <c r="B504" s="41"/>
      <c r="C504" s="41"/>
      <c r="D504" s="41"/>
      <c r="E504" s="14"/>
      <c r="F504" s="14"/>
      <c r="G504" s="14">
        <f ca="1"/>
        <v>0</v>
      </c>
      <c r="H504" s="14"/>
      <c r="I504" s="14"/>
      <c r="J504" s="14"/>
      <c r="K504" s="14">
        <f ca="1"/>
        <v>0</v>
      </c>
      <c r="L504" s="14"/>
    </row>
    <row r="505" spans="1:12" ht="15.75" customHeight="1">
      <c r="A505" s="41"/>
      <c r="B505" s="41"/>
      <c r="C505" s="41"/>
      <c r="D505" s="41"/>
      <c r="E505" s="14"/>
      <c r="F505" s="14"/>
      <c r="G505" s="14">
        <f ca="1"/>
        <v>0</v>
      </c>
      <c r="H505" s="14"/>
      <c r="I505" s="14"/>
      <c r="J505" s="14"/>
      <c r="K505" s="14">
        <f ca="1"/>
        <v>0</v>
      </c>
      <c r="L505" s="14"/>
    </row>
    <row r="506" spans="1:12" ht="15.75" customHeight="1">
      <c r="A506" s="41"/>
      <c r="B506" s="41"/>
      <c r="C506" s="41"/>
      <c r="D506" s="41"/>
      <c r="E506" s="14"/>
      <c r="F506" s="14"/>
      <c r="G506" s="14">
        <f ca="1"/>
        <v>0</v>
      </c>
      <c r="H506" s="14"/>
      <c r="I506" s="14"/>
      <c r="J506" s="14"/>
      <c r="K506" s="14">
        <f ca="1"/>
        <v>0</v>
      </c>
      <c r="L506" s="14"/>
    </row>
    <row r="507" spans="1:12" ht="15.75" customHeight="1">
      <c r="A507" s="41"/>
      <c r="B507" s="41"/>
      <c r="C507" s="41"/>
      <c r="D507" s="41"/>
      <c r="E507" s="14"/>
      <c r="F507" s="14"/>
      <c r="G507" s="14">
        <f ca="1"/>
        <v>0</v>
      </c>
      <c r="H507" s="14"/>
      <c r="I507" s="14"/>
      <c r="J507" s="14"/>
      <c r="K507" s="14">
        <f ca="1"/>
        <v>0</v>
      </c>
      <c r="L507" s="14"/>
    </row>
    <row r="508" spans="1:12" ht="15.75" customHeight="1">
      <c r="A508" s="41"/>
      <c r="B508" s="41"/>
      <c r="C508" s="41"/>
      <c r="D508" s="41"/>
      <c r="E508" s="14"/>
      <c r="F508" s="14"/>
      <c r="G508" s="14">
        <f ca="1"/>
        <v>0</v>
      </c>
      <c r="H508" s="14"/>
      <c r="I508" s="14"/>
      <c r="J508" s="14"/>
      <c r="K508" s="14">
        <f ca="1"/>
        <v>0</v>
      </c>
      <c r="L508" s="14"/>
    </row>
    <row r="509" spans="1:12" ht="15.75" customHeight="1">
      <c r="A509" s="41"/>
      <c r="B509" s="41"/>
      <c r="C509" s="41"/>
      <c r="D509" s="41"/>
      <c r="E509" s="14"/>
      <c r="F509" s="14"/>
      <c r="G509" s="14">
        <f ca="1"/>
        <v>0</v>
      </c>
      <c r="H509" s="14"/>
      <c r="I509" s="14"/>
      <c r="J509" s="14"/>
      <c r="K509" s="14">
        <f ca="1"/>
        <v>0</v>
      </c>
      <c r="L509" s="14"/>
    </row>
    <row r="510" spans="1:12" ht="15.75" customHeight="1">
      <c r="A510" s="41"/>
      <c r="B510" s="41"/>
      <c r="C510" s="41"/>
      <c r="D510" s="41"/>
      <c r="E510" s="14"/>
      <c r="F510" s="14"/>
      <c r="G510" s="14">
        <f ca="1"/>
        <v>0</v>
      </c>
      <c r="H510" s="14"/>
      <c r="I510" s="14"/>
      <c r="J510" s="14"/>
      <c r="K510" s="14">
        <f ca="1"/>
        <v>0</v>
      </c>
      <c r="L510" s="14"/>
    </row>
    <row r="511" spans="1:12" ht="15.75" customHeight="1">
      <c r="A511" s="41"/>
      <c r="B511" s="41"/>
      <c r="C511" s="41"/>
      <c r="D511" s="41"/>
      <c r="E511" s="14"/>
      <c r="F511" s="14"/>
      <c r="G511" s="14">
        <f ca="1"/>
        <v>0</v>
      </c>
      <c r="H511" s="14"/>
      <c r="I511" s="14"/>
      <c r="J511" s="14"/>
      <c r="K511" s="14">
        <f ca="1"/>
        <v>0</v>
      </c>
      <c r="L511" s="14"/>
    </row>
    <row r="512" spans="1:12" ht="15.75" customHeight="1">
      <c r="A512" s="41"/>
      <c r="B512" s="41"/>
      <c r="C512" s="41"/>
      <c r="D512" s="41"/>
      <c r="E512" s="14"/>
      <c r="F512" s="14"/>
      <c r="G512" s="14">
        <f ca="1"/>
        <v>0</v>
      </c>
      <c r="H512" s="14"/>
      <c r="I512" s="14"/>
      <c r="J512" s="14"/>
      <c r="K512" s="14">
        <f ca="1"/>
        <v>0</v>
      </c>
      <c r="L512" s="14"/>
    </row>
    <row r="513" spans="1:12" ht="15.75" customHeight="1">
      <c r="A513" s="41"/>
      <c r="B513" s="41"/>
      <c r="C513" s="41"/>
      <c r="D513" s="41"/>
      <c r="E513" s="14"/>
      <c r="F513" s="14"/>
      <c r="G513" s="14">
        <f ca="1"/>
        <v>0</v>
      </c>
      <c r="H513" s="14"/>
      <c r="I513" s="14"/>
      <c r="J513" s="14"/>
      <c r="K513" s="14">
        <f ca="1"/>
        <v>0</v>
      </c>
      <c r="L513" s="14"/>
    </row>
    <row r="514" spans="1:12" ht="15.75" customHeight="1">
      <c r="A514" s="41"/>
      <c r="B514" s="41"/>
      <c r="C514" s="41"/>
      <c r="D514" s="41"/>
      <c r="E514" s="14"/>
      <c r="F514" s="14"/>
      <c r="G514" s="14">
        <f ca="1"/>
        <v>0</v>
      </c>
      <c r="H514" s="14"/>
      <c r="I514" s="14"/>
      <c r="J514" s="14"/>
      <c r="K514" s="14">
        <f ca="1"/>
        <v>0</v>
      </c>
      <c r="L514" s="14"/>
    </row>
    <row r="515" spans="1:12" ht="15.75" customHeight="1">
      <c r="A515" s="41"/>
      <c r="B515" s="41"/>
      <c r="C515" s="41"/>
      <c r="D515" s="41"/>
      <c r="E515" s="14"/>
      <c r="F515" s="14"/>
      <c r="G515" s="14">
        <f ca="1"/>
        <v>0</v>
      </c>
      <c r="H515" s="14"/>
      <c r="I515" s="14"/>
      <c r="J515" s="14"/>
      <c r="K515" s="14">
        <f ca="1"/>
        <v>0</v>
      </c>
      <c r="L515" s="14"/>
    </row>
    <row r="516" spans="1:12" ht="15.75" customHeight="1">
      <c r="A516" s="41"/>
      <c r="B516" s="41"/>
      <c r="C516" s="41"/>
      <c r="D516" s="41"/>
      <c r="E516" s="14"/>
      <c r="F516" s="14"/>
      <c r="G516" s="14">
        <f ca="1"/>
        <v>0</v>
      </c>
      <c r="H516" s="14"/>
      <c r="I516" s="14"/>
      <c r="J516" s="14"/>
      <c r="K516" s="14">
        <f ca="1"/>
        <v>0</v>
      </c>
      <c r="L516" s="14"/>
    </row>
    <row r="517" spans="1:12" ht="15.75" customHeight="1">
      <c r="A517" s="41"/>
      <c r="B517" s="41"/>
      <c r="C517" s="41"/>
      <c r="D517" s="41"/>
      <c r="E517" s="14"/>
      <c r="F517" s="14"/>
      <c r="G517" s="14">
        <f ca="1"/>
        <v>0</v>
      </c>
      <c r="H517" s="14"/>
      <c r="I517" s="14"/>
      <c r="J517" s="14"/>
      <c r="K517" s="14">
        <f ca="1"/>
        <v>0</v>
      </c>
      <c r="L517" s="14"/>
    </row>
    <row r="518" spans="1:12" ht="15.75" customHeight="1">
      <c r="A518" s="41"/>
      <c r="B518" s="41"/>
      <c r="C518" s="41"/>
      <c r="D518" s="41"/>
      <c r="E518" s="14"/>
      <c r="F518" s="14"/>
      <c r="G518" s="14">
        <f ca="1"/>
        <v>0</v>
      </c>
      <c r="H518" s="14"/>
      <c r="I518" s="14"/>
      <c r="J518" s="14"/>
      <c r="K518" s="14">
        <f ca="1"/>
        <v>0</v>
      </c>
      <c r="L518" s="14"/>
    </row>
    <row r="519" spans="1:12" ht="15.75" customHeight="1">
      <c r="A519" s="41"/>
      <c r="B519" s="41"/>
      <c r="C519" s="41"/>
      <c r="D519" s="41"/>
      <c r="E519" s="14"/>
      <c r="F519" s="14"/>
      <c r="G519" s="14">
        <f ca="1"/>
        <v>0</v>
      </c>
      <c r="H519" s="14"/>
      <c r="I519" s="14"/>
      <c r="J519" s="14"/>
      <c r="K519" s="14">
        <f ca="1"/>
        <v>0</v>
      </c>
      <c r="L519" s="14"/>
    </row>
    <row r="520" spans="1:12" ht="15.75" customHeight="1">
      <c r="A520" s="41"/>
      <c r="B520" s="41"/>
      <c r="C520" s="41"/>
      <c r="D520" s="41"/>
      <c r="E520" s="14"/>
      <c r="F520" s="14"/>
      <c r="G520" s="14">
        <f ca="1"/>
        <v>0</v>
      </c>
      <c r="H520" s="14"/>
      <c r="I520" s="14"/>
      <c r="J520" s="14"/>
      <c r="K520" s="14">
        <f ca="1"/>
        <v>0</v>
      </c>
      <c r="L520" s="14"/>
    </row>
    <row r="521" spans="1:12" ht="15.75" customHeight="1">
      <c r="A521" s="41"/>
      <c r="B521" s="41"/>
      <c r="C521" s="41"/>
      <c r="D521" s="41"/>
      <c r="E521" s="14"/>
      <c r="F521" s="14"/>
      <c r="G521" s="14">
        <f ca="1"/>
        <v>0</v>
      </c>
      <c r="H521" s="14"/>
      <c r="I521" s="14"/>
      <c r="J521" s="14"/>
      <c r="K521" s="14">
        <f ca="1"/>
        <v>0</v>
      </c>
      <c r="L521" s="14"/>
    </row>
    <row r="522" spans="1:12" ht="15.75" customHeight="1">
      <c r="A522" s="41"/>
      <c r="B522" s="41"/>
      <c r="C522" s="41"/>
      <c r="D522" s="41"/>
      <c r="E522" s="14"/>
      <c r="F522" s="14"/>
      <c r="G522" s="14">
        <f ca="1"/>
        <v>0</v>
      </c>
      <c r="H522" s="14"/>
      <c r="I522" s="14"/>
      <c r="J522" s="14"/>
      <c r="K522" s="14">
        <f ca="1"/>
        <v>0</v>
      </c>
      <c r="L522" s="14"/>
    </row>
    <row r="523" spans="1:12" ht="15.75" customHeight="1">
      <c r="A523" s="41"/>
      <c r="B523" s="41"/>
      <c r="C523" s="41"/>
      <c r="D523" s="41"/>
      <c r="E523" s="14"/>
      <c r="F523" s="14"/>
      <c r="G523" s="14">
        <f ca="1"/>
        <v>0</v>
      </c>
      <c r="H523" s="14"/>
      <c r="I523" s="14"/>
      <c r="J523" s="14"/>
      <c r="K523" s="14">
        <f ca="1"/>
        <v>0</v>
      </c>
      <c r="L523" s="14"/>
    </row>
    <row r="524" spans="1:12" ht="15.75" customHeight="1">
      <c r="A524" s="41"/>
      <c r="B524" s="41"/>
      <c r="C524" s="41"/>
      <c r="D524" s="41"/>
      <c r="E524" s="14"/>
      <c r="F524" s="14"/>
      <c r="G524" s="14">
        <f ca="1"/>
        <v>0</v>
      </c>
      <c r="H524" s="14"/>
      <c r="I524" s="14"/>
      <c r="J524" s="14"/>
      <c r="K524" s="14">
        <f ca="1"/>
        <v>0</v>
      </c>
      <c r="L524" s="14"/>
    </row>
    <row r="525" spans="1:12" ht="15.75" customHeight="1">
      <c r="A525" s="41"/>
      <c r="B525" s="41"/>
      <c r="C525" s="41"/>
      <c r="D525" s="41"/>
      <c r="E525" s="14"/>
      <c r="F525" s="14"/>
      <c r="G525" s="14">
        <f ca="1"/>
        <v>0</v>
      </c>
      <c r="H525" s="14"/>
      <c r="I525" s="14"/>
      <c r="J525" s="14"/>
      <c r="K525" s="14">
        <f ca="1"/>
        <v>0</v>
      </c>
      <c r="L525" s="14"/>
    </row>
    <row r="526" spans="1:12" ht="15.75" customHeight="1">
      <c r="A526" s="41"/>
      <c r="B526" s="41"/>
      <c r="C526" s="41"/>
      <c r="D526" s="41"/>
      <c r="E526" s="14"/>
      <c r="F526" s="14"/>
      <c r="G526" s="14">
        <f ca="1"/>
        <v>0</v>
      </c>
      <c r="H526" s="14"/>
      <c r="I526" s="14"/>
      <c r="J526" s="14"/>
      <c r="K526" s="14">
        <f ca="1"/>
        <v>0</v>
      </c>
      <c r="L526" s="14"/>
    </row>
    <row r="527" spans="1:12" ht="15.75" customHeight="1">
      <c r="A527" s="41"/>
      <c r="B527" s="41"/>
      <c r="C527" s="41"/>
      <c r="D527" s="41"/>
      <c r="E527" s="14"/>
      <c r="F527" s="14"/>
      <c r="G527" s="14">
        <f ca="1"/>
        <v>0</v>
      </c>
      <c r="H527" s="14"/>
      <c r="I527" s="14"/>
      <c r="J527" s="14"/>
      <c r="K527" s="14">
        <f ca="1"/>
        <v>0</v>
      </c>
      <c r="L527" s="14"/>
    </row>
    <row r="528" spans="1:12" ht="15.75" customHeight="1">
      <c r="A528" s="41"/>
      <c r="B528" s="41"/>
      <c r="C528" s="41"/>
      <c r="D528" s="41"/>
      <c r="E528" s="14"/>
      <c r="F528" s="14"/>
      <c r="G528" s="14">
        <f ca="1"/>
        <v>0</v>
      </c>
      <c r="H528" s="14"/>
      <c r="I528" s="14"/>
      <c r="J528" s="14"/>
      <c r="K528" s="14">
        <f ca="1"/>
        <v>0</v>
      </c>
      <c r="L528" s="14"/>
    </row>
    <row r="529" spans="1:12" ht="15.75" customHeight="1">
      <c r="A529" s="41"/>
      <c r="B529" s="41"/>
      <c r="C529" s="41"/>
      <c r="D529" s="41"/>
      <c r="E529" s="14"/>
      <c r="F529" s="14"/>
      <c r="G529" s="14">
        <f ca="1"/>
        <v>0</v>
      </c>
      <c r="H529" s="14"/>
      <c r="I529" s="14"/>
      <c r="J529" s="14"/>
      <c r="K529" s="14">
        <f ca="1"/>
        <v>0</v>
      </c>
      <c r="L529" s="14"/>
    </row>
    <row r="530" spans="1:12" ht="15.75" customHeight="1">
      <c r="A530" s="41"/>
      <c r="B530" s="41"/>
      <c r="C530" s="41"/>
      <c r="D530" s="41"/>
      <c r="E530" s="14"/>
      <c r="F530" s="14"/>
      <c r="G530" s="14">
        <f ca="1"/>
        <v>0</v>
      </c>
      <c r="H530" s="14"/>
      <c r="I530" s="14"/>
      <c r="J530" s="14"/>
      <c r="K530" s="14">
        <f ca="1"/>
        <v>0</v>
      </c>
      <c r="L530" s="14"/>
    </row>
    <row r="531" spans="1:12" ht="15.75" customHeight="1">
      <c r="A531" s="41"/>
      <c r="B531" s="41"/>
      <c r="C531" s="41"/>
      <c r="D531" s="41"/>
      <c r="E531" s="14"/>
      <c r="F531" s="14"/>
      <c r="G531" s="14">
        <f ca="1"/>
        <v>0</v>
      </c>
      <c r="H531" s="14"/>
      <c r="I531" s="14"/>
      <c r="J531" s="14"/>
      <c r="K531" s="14">
        <f ca="1"/>
        <v>0</v>
      </c>
      <c r="L531" s="14"/>
    </row>
    <row r="532" spans="1:12" ht="15.75" customHeight="1">
      <c r="A532" s="41"/>
      <c r="B532" s="41"/>
      <c r="C532" s="41"/>
      <c r="D532" s="41"/>
      <c r="E532" s="14"/>
      <c r="F532" s="14"/>
      <c r="G532" s="14">
        <f ca="1"/>
        <v>0</v>
      </c>
      <c r="H532" s="14"/>
      <c r="I532" s="14"/>
      <c r="J532" s="14"/>
      <c r="K532" s="14">
        <f ca="1"/>
        <v>0</v>
      </c>
      <c r="L532" s="14"/>
    </row>
    <row r="533" spans="1:12" ht="15.75" customHeight="1">
      <c r="A533" s="41"/>
      <c r="B533" s="41"/>
      <c r="C533" s="41"/>
      <c r="D533" s="41"/>
      <c r="E533" s="14"/>
      <c r="F533" s="14"/>
      <c r="G533" s="14">
        <f ca="1"/>
        <v>0</v>
      </c>
      <c r="H533" s="14"/>
      <c r="I533" s="14"/>
      <c r="J533" s="14"/>
      <c r="K533" s="14">
        <f ca="1"/>
        <v>0</v>
      </c>
      <c r="L533" s="14"/>
    </row>
    <row r="534" spans="1:12" ht="15.75" customHeight="1">
      <c r="A534" s="41"/>
      <c r="B534" s="41"/>
      <c r="C534" s="41"/>
      <c r="D534" s="41"/>
      <c r="E534" s="14"/>
      <c r="F534" s="14"/>
      <c r="G534" s="14">
        <f ca="1"/>
        <v>0</v>
      </c>
      <c r="H534" s="14"/>
      <c r="I534" s="14"/>
      <c r="J534" s="14"/>
      <c r="K534" s="14">
        <f ca="1"/>
        <v>0</v>
      </c>
      <c r="L534" s="14"/>
    </row>
    <row r="535" spans="1:12" ht="15.75" customHeight="1">
      <c r="A535" s="41"/>
      <c r="B535" s="41"/>
      <c r="C535" s="41"/>
      <c r="D535" s="41"/>
      <c r="E535" s="14"/>
      <c r="F535" s="14"/>
      <c r="G535" s="14">
        <f ca="1"/>
        <v>0</v>
      </c>
      <c r="H535" s="14"/>
      <c r="I535" s="14"/>
      <c r="J535" s="14"/>
      <c r="K535" s="14">
        <f ca="1"/>
        <v>0</v>
      </c>
      <c r="L535" s="14"/>
    </row>
    <row r="536" spans="1:12" ht="15.75" customHeight="1">
      <c r="A536" s="41"/>
      <c r="B536" s="41"/>
      <c r="C536" s="41"/>
      <c r="D536" s="41"/>
      <c r="E536" s="14"/>
      <c r="F536" s="14"/>
      <c r="G536" s="14">
        <f ca="1"/>
        <v>0</v>
      </c>
      <c r="H536" s="14"/>
      <c r="I536" s="14"/>
      <c r="J536" s="14"/>
      <c r="K536" s="14">
        <f ca="1"/>
        <v>0</v>
      </c>
      <c r="L536" s="14"/>
    </row>
    <row r="537" spans="1:12" ht="15.75" customHeight="1">
      <c r="A537" s="41"/>
      <c r="B537" s="41"/>
      <c r="C537" s="41"/>
      <c r="D537" s="41"/>
      <c r="E537" s="14"/>
      <c r="F537" s="14"/>
      <c r="G537" s="14">
        <f ca="1"/>
        <v>0</v>
      </c>
      <c r="H537" s="14"/>
      <c r="I537" s="14"/>
      <c r="J537" s="14"/>
      <c r="K537" s="14">
        <f ca="1"/>
        <v>0</v>
      </c>
      <c r="L537" s="14"/>
    </row>
    <row r="538" spans="1:12" ht="15.75" customHeight="1">
      <c r="A538" s="41"/>
      <c r="B538" s="41"/>
      <c r="C538" s="41"/>
      <c r="D538" s="41"/>
      <c r="E538" s="14"/>
      <c r="F538" s="14"/>
      <c r="G538" s="14">
        <f ca="1"/>
        <v>0</v>
      </c>
      <c r="H538" s="14"/>
      <c r="I538" s="14"/>
      <c r="J538" s="14"/>
      <c r="K538" s="14">
        <f ca="1"/>
        <v>0</v>
      </c>
      <c r="L538" s="14"/>
    </row>
    <row r="539" spans="1:12" ht="15.75" customHeight="1">
      <c r="A539" s="41"/>
      <c r="B539" s="41"/>
      <c r="C539" s="41"/>
      <c r="D539" s="41"/>
      <c r="E539" s="14"/>
      <c r="F539" s="14"/>
      <c r="G539" s="14">
        <f ca="1"/>
        <v>0</v>
      </c>
      <c r="H539" s="14"/>
      <c r="I539" s="14"/>
      <c r="J539" s="14"/>
      <c r="K539" s="14">
        <f ca="1"/>
        <v>0</v>
      </c>
      <c r="L539" s="14"/>
    </row>
    <row r="540" spans="1:12" ht="15.75" customHeight="1">
      <c r="A540" s="41"/>
      <c r="B540" s="41"/>
      <c r="C540" s="41"/>
      <c r="D540" s="41"/>
      <c r="E540" s="14"/>
      <c r="F540" s="14"/>
      <c r="G540" s="14">
        <f ca="1"/>
        <v>0</v>
      </c>
      <c r="H540" s="14"/>
      <c r="I540" s="14"/>
      <c r="J540" s="14"/>
      <c r="K540" s="14">
        <f ca="1"/>
        <v>0</v>
      </c>
      <c r="L540" s="14"/>
    </row>
    <row r="541" spans="1:12" ht="15.75" customHeight="1">
      <c r="A541" s="41"/>
      <c r="B541" s="41"/>
      <c r="C541" s="41"/>
      <c r="D541" s="41"/>
      <c r="E541" s="14"/>
      <c r="F541" s="14"/>
      <c r="G541" s="14">
        <f ca="1"/>
        <v>0</v>
      </c>
      <c r="H541" s="14"/>
      <c r="I541" s="14"/>
      <c r="J541" s="14"/>
      <c r="K541" s="14">
        <f ca="1"/>
        <v>0</v>
      </c>
      <c r="L541" s="14"/>
    </row>
    <row r="542" spans="1:12" ht="15.75" customHeight="1">
      <c r="A542" s="41"/>
      <c r="B542" s="41"/>
      <c r="C542" s="41"/>
      <c r="D542" s="41"/>
      <c r="E542" s="14"/>
      <c r="F542" s="14"/>
      <c r="G542" s="14">
        <f ca="1"/>
        <v>0</v>
      </c>
      <c r="H542" s="14"/>
      <c r="I542" s="14"/>
      <c r="J542" s="14"/>
      <c r="K542" s="14">
        <f ca="1"/>
        <v>0</v>
      </c>
      <c r="L542" s="14"/>
    </row>
    <row r="543" spans="1:12" ht="15.75" customHeight="1">
      <c r="A543" s="41"/>
      <c r="B543" s="41"/>
      <c r="C543" s="41"/>
      <c r="D543" s="41"/>
      <c r="E543" s="14"/>
      <c r="F543" s="14"/>
      <c r="G543" s="14">
        <f ca="1"/>
        <v>0</v>
      </c>
      <c r="H543" s="14"/>
      <c r="I543" s="14"/>
      <c r="J543" s="14"/>
      <c r="K543" s="14">
        <f ca="1"/>
        <v>0</v>
      </c>
      <c r="L543" s="14"/>
    </row>
    <row r="544" spans="1:12" ht="15.75" customHeight="1">
      <c r="A544" s="41"/>
      <c r="B544" s="41"/>
      <c r="C544" s="41"/>
      <c r="D544" s="41"/>
      <c r="E544" s="14"/>
      <c r="F544" s="14"/>
      <c r="G544" s="14">
        <f ca="1"/>
        <v>0</v>
      </c>
      <c r="H544" s="14"/>
      <c r="I544" s="14"/>
      <c r="J544" s="14"/>
      <c r="K544" s="14">
        <f ca="1"/>
        <v>0</v>
      </c>
      <c r="L544" s="14"/>
    </row>
    <row r="545" spans="1:12" ht="15.75" customHeight="1">
      <c r="A545" s="41"/>
      <c r="B545" s="41"/>
      <c r="C545" s="41"/>
      <c r="D545" s="41"/>
      <c r="E545" s="14"/>
      <c r="F545" s="14"/>
      <c r="G545" s="14">
        <f ca="1"/>
        <v>0</v>
      </c>
      <c r="H545" s="14"/>
      <c r="I545" s="14"/>
      <c r="J545" s="14"/>
      <c r="K545" s="14">
        <f ca="1"/>
        <v>0</v>
      </c>
      <c r="L545" s="14"/>
    </row>
    <row r="546" spans="1:12" ht="15.75" customHeight="1">
      <c r="A546" s="41"/>
      <c r="B546" s="41"/>
      <c r="C546" s="41"/>
      <c r="D546" s="41"/>
      <c r="E546" s="14"/>
      <c r="F546" s="14"/>
      <c r="G546" s="14">
        <f ca="1"/>
        <v>0</v>
      </c>
      <c r="H546" s="14"/>
      <c r="I546" s="14"/>
      <c r="J546" s="14"/>
      <c r="K546" s="14">
        <f ca="1"/>
        <v>0</v>
      </c>
      <c r="L546" s="14"/>
    </row>
    <row r="547" spans="1:12" ht="15.75" customHeight="1">
      <c r="A547" s="41"/>
      <c r="B547" s="41"/>
      <c r="C547" s="41"/>
      <c r="D547" s="41"/>
      <c r="E547" s="14"/>
      <c r="F547" s="14"/>
      <c r="G547" s="14">
        <f ca="1"/>
        <v>0</v>
      </c>
      <c r="H547" s="14"/>
      <c r="I547" s="14"/>
      <c r="J547" s="14"/>
      <c r="K547" s="14">
        <f ca="1"/>
        <v>0</v>
      </c>
      <c r="L547" s="14"/>
    </row>
    <row r="548" spans="1:12" ht="15.75" customHeight="1">
      <c r="A548" s="41"/>
      <c r="B548" s="41"/>
      <c r="C548" s="41"/>
      <c r="D548" s="41"/>
      <c r="E548" s="14"/>
      <c r="F548" s="14"/>
      <c r="G548" s="14">
        <f ca="1"/>
        <v>0</v>
      </c>
      <c r="H548" s="14"/>
      <c r="I548" s="14"/>
      <c r="J548" s="14"/>
      <c r="K548" s="14">
        <f ca="1"/>
        <v>0</v>
      </c>
      <c r="L548" s="14"/>
    </row>
    <row r="549" spans="1:12" ht="15.75" customHeight="1">
      <c r="A549" s="41"/>
      <c r="B549" s="41"/>
      <c r="C549" s="41"/>
      <c r="D549" s="41"/>
      <c r="E549" s="14"/>
      <c r="F549" s="14"/>
      <c r="G549" s="14">
        <f ca="1"/>
        <v>0</v>
      </c>
      <c r="H549" s="14"/>
      <c r="I549" s="14"/>
      <c r="J549" s="14"/>
      <c r="K549" s="14">
        <f ca="1"/>
        <v>0</v>
      </c>
      <c r="L549" s="14"/>
    </row>
    <row r="550" spans="1:12" ht="15.75" customHeight="1">
      <c r="A550" s="41"/>
      <c r="B550" s="41"/>
      <c r="C550" s="41"/>
      <c r="D550" s="41"/>
      <c r="E550" s="14"/>
      <c r="F550" s="14"/>
      <c r="G550" s="14">
        <f ca="1"/>
        <v>0</v>
      </c>
      <c r="H550" s="14"/>
      <c r="I550" s="14"/>
      <c r="J550" s="14"/>
      <c r="K550" s="14">
        <f ca="1"/>
        <v>0</v>
      </c>
      <c r="L550" s="14"/>
    </row>
    <row r="551" spans="1:12" ht="15.75" customHeight="1">
      <c r="A551" s="41"/>
      <c r="B551" s="41"/>
      <c r="C551" s="41"/>
      <c r="D551" s="41"/>
      <c r="E551" s="14"/>
      <c r="F551" s="14"/>
      <c r="G551" s="14">
        <f ca="1"/>
        <v>0</v>
      </c>
      <c r="H551" s="14"/>
      <c r="I551" s="14"/>
      <c r="J551" s="14"/>
      <c r="K551" s="14">
        <f ca="1"/>
        <v>0</v>
      </c>
      <c r="L551" s="14"/>
    </row>
    <row r="552" spans="1:12" ht="15.75" customHeight="1">
      <c r="A552" s="41"/>
      <c r="B552" s="41"/>
      <c r="C552" s="41"/>
      <c r="D552" s="41"/>
      <c r="E552" s="14"/>
      <c r="F552" s="14"/>
      <c r="G552" s="14">
        <f ca="1"/>
        <v>0</v>
      </c>
      <c r="H552" s="14"/>
      <c r="I552" s="14"/>
      <c r="J552" s="14"/>
      <c r="K552" s="14">
        <f ca="1"/>
        <v>0</v>
      </c>
      <c r="L552" s="14"/>
    </row>
    <row r="553" spans="1:12" ht="15.75" customHeight="1">
      <c r="A553" s="41"/>
      <c r="B553" s="41"/>
      <c r="C553" s="41"/>
      <c r="D553" s="41"/>
      <c r="E553" s="14"/>
      <c r="F553" s="14"/>
      <c r="G553" s="14">
        <f ca="1"/>
        <v>0</v>
      </c>
      <c r="H553" s="14"/>
      <c r="I553" s="14"/>
      <c r="J553" s="14"/>
      <c r="K553" s="14">
        <f ca="1"/>
        <v>0</v>
      </c>
      <c r="L553" s="14"/>
    </row>
    <row r="554" spans="1:12" ht="15.75" customHeight="1">
      <c r="A554" s="41"/>
      <c r="B554" s="41"/>
      <c r="C554" s="41"/>
      <c r="D554" s="41"/>
      <c r="E554" s="14"/>
      <c r="F554" s="14"/>
      <c r="G554" s="14">
        <f ca="1"/>
        <v>0</v>
      </c>
      <c r="H554" s="14"/>
      <c r="I554" s="14"/>
      <c r="J554" s="14"/>
      <c r="K554" s="14">
        <f ca="1"/>
        <v>0</v>
      </c>
      <c r="L554" s="14"/>
    </row>
    <row r="555" spans="1:12" ht="15.75" customHeight="1">
      <c r="A555" s="41"/>
      <c r="B555" s="41"/>
      <c r="C555" s="41"/>
      <c r="D555" s="41"/>
      <c r="E555" s="14"/>
      <c r="F555" s="14"/>
      <c r="G555" s="14">
        <f ca="1"/>
        <v>0</v>
      </c>
      <c r="H555" s="14"/>
      <c r="I555" s="14"/>
      <c r="J555" s="14"/>
      <c r="K555" s="14">
        <f ca="1"/>
        <v>0</v>
      </c>
      <c r="L555" s="14"/>
    </row>
    <row r="556" spans="1:12" ht="15.75" customHeight="1">
      <c r="A556" s="41"/>
      <c r="B556" s="41"/>
      <c r="C556" s="41"/>
      <c r="D556" s="41"/>
      <c r="E556" s="14"/>
      <c r="F556" s="14"/>
      <c r="G556" s="14">
        <f ca="1"/>
        <v>0</v>
      </c>
      <c r="H556" s="14"/>
      <c r="I556" s="14"/>
      <c r="J556" s="14"/>
      <c r="K556" s="14">
        <f ca="1"/>
        <v>0</v>
      </c>
      <c r="L556" s="14"/>
    </row>
    <row r="557" spans="1:12" ht="15.75" customHeight="1">
      <c r="A557" s="41"/>
      <c r="B557" s="41"/>
      <c r="C557" s="41"/>
      <c r="D557" s="41"/>
      <c r="E557" s="14"/>
      <c r="F557" s="14"/>
      <c r="G557" s="14">
        <f ca="1"/>
        <v>0</v>
      </c>
      <c r="H557" s="14"/>
      <c r="I557" s="14"/>
      <c r="J557" s="14"/>
      <c r="K557" s="14">
        <f ca="1"/>
        <v>0</v>
      </c>
      <c r="L557" s="14"/>
    </row>
    <row r="558" spans="1:12" ht="15.75" customHeight="1">
      <c r="A558" s="41"/>
      <c r="B558" s="41"/>
      <c r="C558" s="41"/>
      <c r="D558" s="41"/>
      <c r="E558" s="14"/>
      <c r="F558" s="14"/>
      <c r="G558" s="14">
        <f ca="1"/>
        <v>0</v>
      </c>
      <c r="H558" s="14"/>
      <c r="I558" s="14"/>
      <c r="J558" s="14"/>
      <c r="K558" s="14">
        <f ca="1"/>
        <v>0</v>
      </c>
      <c r="L558" s="14"/>
    </row>
    <row r="559" spans="1:12" ht="15.75" customHeight="1">
      <c r="A559" s="41"/>
      <c r="B559" s="41"/>
      <c r="C559" s="41"/>
      <c r="D559" s="41"/>
      <c r="E559" s="14"/>
      <c r="F559" s="14"/>
      <c r="G559" s="14">
        <f ca="1"/>
        <v>0</v>
      </c>
      <c r="H559" s="14"/>
      <c r="I559" s="14"/>
      <c r="J559" s="14"/>
      <c r="K559" s="14">
        <f ca="1"/>
        <v>0</v>
      </c>
      <c r="L559" s="14"/>
    </row>
    <row r="560" spans="1:12" ht="15.75" customHeight="1">
      <c r="A560" s="41"/>
      <c r="B560" s="41"/>
      <c r="C560" s="41"/>
      <c r="D560" s="41"/>
      <c r="E560" s="14"/>
      <c r="F560" s="14"/>
      <c r="G560" s="14">
        <f ca="1"/>
        <v>0</v>
      </c>
      <c r="H560" s="14"/>
      <c r="I560" s="14"/>
      <c r="J560" s="14"/>
      <c r="K560" s="14">
        <f ca="1"/>
        <v>0</v>
      </c>
      <c r="L560" s="14"/>
    </row>
    <row r="561" spans="1:12" ht="15.75" customHeight="1">
      <c r="A561" s="41"/>
      <c r="B561" s="41"/>
      <c r="C561" s="41"/>
      <c r="D561" s="41"/>
      <c r="E561" s="14"/>
      <c r="F561" s="14"/>
      <c r="G561" s="14">
        <f ca="1"/>
        <v>0</v>
      </c>
      <c r="H561" s="14"/>
      <c r="I561" s="14"/>
      <c r="J561" s="14"/>
      <c r="K561" s="14">
        <f ca="1"/>
        <v>0</v>
      </c>
      <c r="L561" s="14"/>
    </row>
    <row r="562" spans="1:12" ht="15.75" customHeight="1">
      <c r="A562" s="41"/>
      <c r="B562" s="41"/>
      <c r="C562" s="41"/>
      <c r="D562" s="41"/>
      <c r="E562" s="14"/>
      <c r="F562" s="14"/>
      <c r="G562" s="14">
        <f ca="1"/>
        <v>0</v>
      </c>
      <c r="H562" s="14"/>
      <c r="I562" s="14"/>
      <c r="J562" s="14"/>
      <c r="K562" s="14">
        <f ca="1"/>
        <v>0</v>
      </c>
      <c r="L562" s="14"/>
    </row>
    <row r="563" spans="1:12" ht="15.75" customHeight="1">
      <c r="A563" s="41"/>
      <c r="B563" s="41"/>
      <c r="C563" s="41"/>
      <c r="D563" s="41"/>
      <c r="E563" s="14"/>
      <c r="F563" s="14"/>
      <c r="G563" s="14">
        <f ca="1"/>
        <v>0</v>
      </c>
      <c r="H563" s="14"/>
      <c r="I563" s="14"/>
      <c r="J563" s="14"/>
      <c r="K563" s="14">
        <f ca="1"/>
        <v>0</v>
      </c>
      <c r="L563" s="14"/>
    </row>
    <row r="564" spans="1:12" ht="15.75" customHeight="1">
      <c r="A564" s="41"/>
      <c r="B564" s="41"/>
      <c r="C564" s="41"/>
      <c r="D564" s="41"/>
      <c r="E564" s="14"/>
      <c r="F564" s="14"/>
      <c r="G564" s="14">
        <f ca="1"/>
        <v>0</v>
      </c>
      <c r="H564" s="14"/>
      <c r="I564" s="14"/>
      <c r="J564" s="14"/>
      <c r="K564" s="14">
        <f ca="1"/>
        <v>0</v>
      </c>
      <c r="L564" s="14"/>
    </row>
    <row r="565" spans="1:12" ht="15.75" customHeight="1">
      <c r="A565" s="41"/>
      <c r="B565" s="41"/>
      <c r="C565" s="41"/>
      <c r="D565" s="41"/>
      <c r="E565" s="14"/>
      <c r="F565" s="14"/>
      <c r="G565" s="14">
        <f ca="1"/>
        <v>0</v>
      </c>
      <c r="H565" s="14"/>
      <c r="I565" s="14"/>
      <c r="J565" s="14"/>
      <c r="K565" s="14">
        <f ca="1"/>
        <v>0</v>
      </c>
      <c r="L565" s="14"/>
    </row>
    <row r="566" spans="1:12" ht="15.75" customHeight="1">
      <c r="A566" s="41"/>
      <c r="B566" s="41"/>
      <c r="C566" s="41"/>
      <c r="D566" s="41"/>
      <c r="E566" s="14"/>
      <c r="F566" s="14"/>
      <c r="G566" s="14">
        <f ca="1"/>
        <v>0</v>
      </c>
      <c r="H566" s="14"/>
      <c r="I566" s="14"/>
      <c r="J566" s="14"/>
      <c r="K566" s="14">
        <f ca="1"/>
        <v>0</v>
      </c>
      <c r="L566" s="14"/>
    </row>
    <row r="567" spans="1:12" ht="15.75" customHeight="1">
      <c r="A567" s="41"/>
      <c r="B567" s="41"/>
      <c r="C567" s="41"/>
      <c r="D567" s="41"/>
      <c r="E567" s="14"/>
      <c r="F567" s="14"/>
      <c r="G567" s="14">
        <f ca="1"/>
        <v>0</v>
      </c>
      <c r="H567" s="14"/>
      <c r="I567" s="14"/>
      <c r="J567" s="14"/>
      <c r="K567" s="14">
        <f ca="1"/>
        <v>0</v>
      </c>
      <c r="L567" s="14"/>
    </row>
    <row r="568" spans="1:12" ht="15.75" customHeight="1">
      <c r="A568" s="41"/>
      <c r="B568" s="41"/>
      <c r="C568" s="41"/>
      <c r="D568" s="41"/>
      <c r="E568" s="14"/>
      <c r="F568" s="14"/>
      <c r="G568" s="14">
        <f ca="1"/>
        <v>0</v>
      </c>
      <c r="H568" s="14"/>
      <c r="I568" s="14"/>
      <c r="J568" s="14"/>
      <c r="K568" s="14">
        <f ca="1"/>
        <v>0</v>
      </c>
      <c r="L568" s="14"/>
    </row>
    <row r="569" spans="1:12" ht="15.75" customHeight="1">
      <c r="A569" s="41"/>
      <c r="B569" s="41"/>
      <c r="C569" s="41"/>
      <c r="D569" s="41"/>
      <c r="E569" s="14"/>
      <c r="F569" s="14"/>
      <c r="G569" s="14">
        <f ca="1"/>
        <v>0</v>
      </c>
      <c r="H569" s="14"/>
      <c r="I569" s="14"/>
      <c r="J569" s="14"/>
      <c r="K569" s="14">
        <f ca="1"/>
        <v>0</v>
      </c>
      <c r="L569" s="14"/>
    </row>
    <row r="570" spans="1:12" ht="15.75" customHeight="1">
      <c r="A570" s="41"/>
      <c r="B570" s="41"/>
      <c r="C570" s="41"/>
      <c r="D570" s="41"/>
      <c r="E570" s="14"/>
      <c r="F570" s="14"/>
      <c r="G570" s="14">
        <f ca="1"/>
        <v>0</v>
      </c>
      <c r="H570" s="14"/>
      <c r="I570" s="14"/>
      <c r="J570" s="14"/>
      <c r="K570" s="14">
        <f ca="1"/>
        <v>0</v>
      </c>
      <c r="L570" s="14"/>
    </row>
    <row r="571" spans="1:12" ht="15.75" customHeight="1">
      <c r="A571" s="41"/>
      <c r="B571" s="41"/>
      <c r="C571" s="41"/>
      <c r="D571" s="41"/>
      <c r="E571" s="14"/>
      <c r="F571" s="14"/>
      <c r="G571" s="14">
        <f ca="1"/>
        <v>0</v>
      </c>
      <c r="H571" s="14"/>
      <c r="I571" s="14"/>
      <c r="J571" s="14"/>
      <c r="K571" s="14">
        <f ca="1"/>
        <v>0</v>
      </c>
      <c r="L571" s="14"/>
    </row>
    <row r="572" spans="1:12" ht="15.75" customHeight="1">
      <c r="A572" s="41"/>
      <c r="B572" s="41"/>
      <c r="C572" s="41"/>
      <c r="D572" s="41"/>
      <c r="E572" s="14"/>
      <c r="F572" s="14"/>
      <c r="G572" s="14">
        <f ca="1"/>
        <v>0</v>
      </c>
      <c r="H572" s="14"/>
      <c r="I572" s="14"/>
      <c r="J572" s="14"/>
      <c r="K572" s="14">
        <f ca="1"/>
        <v>0</v>
      </c>
      <c r="L572" s="14"/>
    </row>
    <row r="573" spans="1:12" ht="15.75" customHeight="1">
      <c r="A573" s="41"/>
      <c r="B573" s="41"/>
      <c r="C573" s="41"/>
      <c r="D573" s="41"/>
      <c r="E573" s="14"/>
      <c r="F573" s="14"/>
      <c r="G573" s="14">
        <f ca="1"/>
        <v>0</v>
      </c>
      <c r="H573" s="14"/>
      <c r="I573" s="14"/>
      <c r="J573" s="14"/>
      <c r="K573" s="14">
        <f ca="1"/>
        <v>0</v>
      </c>
      <c r="L573" s="14"/>
    </row>
    <row r="574" spans="1:12" ht="15.75" customHeight="1">
      <c r="A574" s="41"/>
      <c r="B574" s="41"/>
      <c r="C574" s="41"/>
      <c r="D574" s="41"/>
      <c r="E574" s="14"/>
      <c r="F574" s="14"/>
      <c r="G574" s="14">
        <f ca="1"/>
        <v>0</v>
      </c>
      <c r="H574" s="14"/>
      <c r="I574" s="14"/>
      <c r="J574" s="14"/>
      <c r="K574" s="14">
        <f ca="1"/>
        <v>0</v>
      </c>
      <c r="L574" s="14"/>
    </row>
    <row r="575" spans="1:12" ht="15.75" customHeight="1">
      <c r="A575" s="41"/>
      <c r="B575" s="41"/>
      <c r="C575" s="41"/>
      <c r="D575" s="41"/>
      <c r="E575" s="14"/>
      <c r="F575" s="14"/>
      <c r="G575" s="14">
        <f ca="1"/>
        <v>0</v>
      </c>
      <c r="H575" s="14"/>
      <c r="I575" s="14"/>
      <c r="J575" s="14"/>
      <c r="K575" s="14">
        <f ca="1"/>
        <v>0</v>
      </c>
      <c r="L575" s="14"/>
    </row>
    <row r="576" spans="1:12" ht="15.75" customHeight="1">
      <c r="A576" s="41"/>
      <c r="B576" s="41"/>
      <c r="C576" s="41"/>
      <c r="D576" s="41"/>
      <c r="E576" s="14"/>
      <c r="F576" s="14"/>
      <c r="G576" s="14">
        <f ca="1"/>
        <v>0</v>
      </c>
      <c r="H576" s="14"/>
      <c r="I576" s="14"/>
      <c r="J576" s="14"/>
      <c r="K576" s="14">
        <f ca="1"/>
        <v>0</v>
      </c>
      <c r="L576" s="14"/>
    </row>
    <row r="577" spans="1:12" ht="15.75" customHeight="1">
      <c r="A577" s="41"/>
      <c r="B577" s="41"/>
      <c r="C577" s="41"/>
      <c r="D577" s="41"/>
      <c r="E577" s="14"/>
      <c r="F577" s="14"/>
      <c r="G577" s="14">
        <f ca="1"/>
        <v>0</v>
      </c>
      <c r="H577" s="14"/>
      <c r="I577" s="14"/>
      <c r="J577" s="14"/>
      <c r="K577" s="14">
        <f ca="1"/>
        <v>0</v>
      </c>
      <c r="L577" s="14"/>
    </row>
    <row r="578" spans="1:12" ht="15.75" customHeight="1">
      <c r="A578" s="41"/>
      <c r="B578" s="41"/>
      <c r="C578" s="41"/>
      <c r="D578" s="41"/>
      <c r="E578" s="14"/>
      <c r="F578" s="14"/>
      <c r="G578" s="14">
        <f ca="1"/>
        <v>0</v>
      </c>
      <c r="H578" s="14"/>
      <c r="I578" s="14"/>
      <c r="J578" s="14"/>
      <c r="K578" s="14">
        <f ca="1"/>
        <v>0</v>
      </c>
      <c r="L578" s="14"/>
    </row>
    <row r="579" spans="1:12" ht="15.75" customHeight="1">
      <c r="A579" s="41"/>
      <c r="B579" s="41"/>
      <c r="C579" s="41"/>
      <c r="D579" s="41"/>
      <c r="E579" s="14"/>
      <c r="F579" s="14"/>
      <c r="G579" s="14">
        <f ca="1"/>
        <v>0</v>
      </c>
      <c r="H579" s="14"/>
      <c r="I579" s="14"/>
      <c r="J579" s="14"/>
      <c r="K579" s="14">
        <f ca="1"/>
        <v>0</v>
      </c>
      <c r="L579" s="14"/>
    </row>
    <row r="580" spans="1:12" ht="15.75" customHeight="1">
      <c r="A580" s="41"/>
      <c r="B580" s="41"/>
      <c r="C580" s="41"/>
      <c r="D580" s="41"/>
      <c r="E580" s="14"/>
      <c r="F580" s="14"/>
      <c r="G580" s="14">
        <f ca="1"/>
        <v>0</v>
      </c>
      <c r="H580" s="14"/>
      <c r="I580" s="14"/>
      <c r="J580" s="14"/>
      <c r="K580" s="14">
        <f ca="1"/>
        <v>0</v>
      </c>
      <c r="L580" s="14"/>
    </row>
    <row r="581" spans="1:12" ht="15.75" customHeight="1">
      <c r="A581" s="41"/>
      <c r="B581" s="41"/>
      <c r="C581" s="41"/>
      <c r="D581" s="41"/>
      <c r="E581" s="14"/>
      <c r="F581" s="14"/>
      <c r="G581" s="14">
        <f ca="1"/>
        <v>0</v>
      </c>
      <c r="H581" s="14"/>
      <c r="I581" s="14"/>
      <c r="J581" s="14"/>
      <c r="K581" s="14">
        <f ca="1"/>
        <v>0</v>
      </c>
      <c r="L581" s="14"/>
    </row>
    <row r="582" spans="1:12" ht="15.75" customHeight="1">
      <c r="A582" s="41"/>
      <c r="B582" s="41"/>
      <c r="C582" s="41"/>
      <c r="D582" s="41"/>
      <c r="E582" s="14"/>
      <c r="F582" s="14"/>
      <c r="G582" s="14">
        <f ca="1"/>
        <v>0</v>
      </c>
      <c r="H582" s="14"/>
      <c r="I582" s="14"/>
      <c r="J582" s="14"/>
      <c r="K582" s="14">
        <f ca="1"/>
        <v>0</v>
      </c>
      <c r="L582" s="14"/>
    </row>
    <row r="583" spans="1:12" ht="15.75" customHeight="1">
      <c r="A583" s="41"/>
      <c r="B583" s="41"/>
      <c r="C583" s="41"/>
      <c r="D583" s="41"/>
      <c r="E583" s="14"/>
      <c r="F583" s="14"/>
      <c r="G583" s="14">
        <f ca="1"/>
        <v>0</v>
      </c>
      <c r="H583" s="14"/>
      <c r="I583" s="14"/>
      <c r="J583" s="14"/>
      <c r="K583" s="14">
        <f ca="1"/>
        <v>0</v>
      </c>
      <c r="L583" s="14"/>
    </row>
    <row r="584" spans="1:12" ht="15.75" customHeight="1">
      <c r="A584" s="41"/>
      <c r="B584" s="41"/>
      <c r="C584" s="41"/>
      <c r="D584" s="41"/>
      <c r="E584" s="14"/>
      <c r="F584" s="14"/>
      <c r="G584" s="14">
        <f ca="1"/>
        <v>0</v>
      </c>
      <c r="H584" s="14"/>
      <c r="I584" s="14"/>
      <c r="J584" s="14"/>
      <c r="K584" s="14">
        <f ca="1"/>
        <v>0</v>
      </c>
      <c r="L584" s="14"/>
    </row>
    <row r="585" spans="1:12" ht="15.75" customHeight="1">
      <c r="A585" s="41"/>
      <c r="B585" s="41"/>
      <c r="C585" s="41"/>
      <c r="D585" s="41"/>
      <c r="E585" s="14"/>
      <c r="F585" s="14"/>
      <c r="G585" s="14">
        <f ca="1"/>
        <v>0</v>
      </c>
      <c r="H585" s="14"/>
      <c r="I585" s="14"/>
      <c r="J585" s="14"/>
      <c r="K585" s="14">
        <f ca="1"/>
        <v>0</v>
      </c>
      <c r="L585" s="14"/>
    </row>
    <row r="586" spans="1:12" ht="15.75" customHeight="1">
      <c r="A586" s="41"/>
      <c r="B586" s="41"/>
      <c r="C586" s="41"/>
      <c r="D586" s="41"/>
      <c r="E586" s="14"/>
      <c r="F586" s="14"/>
      <c r="G586" s="14">
        <f ca="1"/>
        <v>0</v>
      </c>
      <c r="H586" s="14"/>
      <c r="I586" s="14"/>
      <c r="J586" s="14"/>
      <c r="K586" s="14">
        <f ca="1"/>
        <v>0</v>
      </c>
      <c r="L586" s="14"/>
    </row>
    <row r="587" spans="1:12" ht="15.75" customHeight="1">
      <c r="A587" s="41"/>
      <c r="B587" s="41"/>
      <c r="C587" s="41"/>
      <c r="D587" s="41"/>
      <c r="E587" s="14"/>
      <c r="F587" s="14"/>
      <c r="G587" s="14">
        <f ca="1"/>
        <v>0</v>
      </c>
      <c r="H587" s="14"/>
      <c r="I587" s="14"/>
      <c r="J587" s="14"/>
      <c r="K587" s="14">
        <f ca="1"/>
        <v>0</v>
      </c>
      <c r="L587" s="14"/>
    </row>
    <row r="588" spans="1:12" ht="15.75" customHeight="1">
      <c r="A588" s="41"/>
      <c r="B588" s="41"/>
      <c r="C588" s="41"/>
      <c r="D588" s="41"/>
      <c r="E588" s="14"/>
      <c r="F588" s="14"/>
      <c r="G588" s="14">
        <f ca="1"/>
        <v>0</v>
      </c>
      <c r="H588" s="14"/>
      <c r="I588" s="14"/>
      <c r="J588" s="14"/>
      <c r="K588" s="14">
        <f ca="1"/>
        <v>0</v>
      </c>
      <c r="L588" s="14"/>
    </row>
    <row r="589" spans="1:12" ht="15.75" customHeight="1">
      <c r="A589" s="41"/>
      <c r="B589" s="41"/>
      <c r="C589" s="41"/>
      <c r="D589" s="41"/>
      <c r="E589" s="14"/>
      <c r="F589" s="14"/>
      <c r="G589" s="14">
        <f ca="1"/>
        <v>0</v>
      </c>
      <c r="H589" s="14"/>
      <c r="I589" s="14"/>
      <c r="J589" s="14"/>
      <c r="K589" s="14">
        <f ca="1"/>
        <v>0</v>
      </c>
      <c r="L589" s="14"/>
    </row>
    <row r="590" spans="1:12" ht="15.75" customHeight="1">
      <c r="A590" s="41"/>
      <c r="B590" s="41"/>
      <c r="C590" s="41"/>
      <c r="D590" s="41"/>
      <c r="E590" s="14"/>
      <c r="F590" s="14"/>
      <c r="G590" s="14">
        <f ca="1"/>
        <v>0</v>
      </c>
      <c r="H590" s="14"/>
      <c r="I590" s="14"/>
      <c r="J590" s="14"/>
      <c r="K590" s="14">
        <f ca="1"/>
        <v>0</v>
      </c>
      <c r="L590" s="14"/>
    </row>
    <row r="591" spans="1:12" ht="15.75" customHeight="1">
      <c r="A591" s="41"/>
      <c r="B591" s="41"/>
      <c r="C591" s="41"/>
      <c r="D591" s="41"/>
      <c r="E591" s="14"/>
      <c r="F591" s="14"/>
      <c r="G591" s="14">
        <f ca="1"/>
        <v>0</v>
      </c>
      <c r="H591" s="14"/>
      <c r="I591" s="14"/>
      <c r="J591" s="14"/>
      <c r="K591" s="14">
        <f ca="1"/>
        <v>0</v>
      </c>
      <c r="L591" s="14"/>
    </row>
    <row r="592" spans="1:12" ht="15.75" customHeight="1">
      <c r="A592" s="41"/>
      <c r="B592" s="41"/>
      <c r="C592" s="41"/>
      <c r="D592" s="41"/>
      <c r="E592" s="14"/>
      <c r="F592" s="14"/>
      <c r="G592" s="14">
        <f ca="1"/>
        <v>0</v>
      </c>
      <c r="H592" s="14"/>
      <c r="I592" s="14"/>
      <c r="J592" s="14"/>
      <c r="K592" s="14">
        <f ca="1"/>
        <v>0</v>
      </c>
      <c r="L592" s="14"/>
    </row>
    <row r="593" spans="1:12" ht="15.75" customHeight="1">
      <c r="A593" s="41"/>
      <c r="B593" s="41"/>
      <c r="C593" s="41"/>
      <c r="D593" s="41"/>
      <c r="E593" s="14"/>
      <c r="F593" s="14"/>
      <c r="G593" s="14">
        <f ca="1"/>
        <v>0</v>
      </c>
      <c r="H593" s="14"/>
      <c r="I593" s="14"/>
      <c r="J593" s="14"/>
      <c r="K593" s="14">
        <f ca="1"/>
        <v>0</v>
      </c>
      <c r="L593" s="14"/>
    </row>
    <row r="594" spans="1:12" ht="15.75" customHeight="1">
      <c r="A594" s="41"/>
      <c r="B594" s="41"/>
      <c r="C594" s="41"/>
      <c r="D594" s="41"/>
      <c r="E594" s="14"/>
      <c r="F594" s="14"/>
      <c r="G594" s="14">
        <f ca="1"/>
        <v>0</v>
      </c>
      <c r="H594" s="14"/>
      <c r="I594" s="14"/>
      <c r="J594" s="14"/>
      <c r="K594" s="14">
        <f ca="1"/>
        <v>0</v>
      </c>
      <c r="L594" s="14"/>
    </row>
    <row r="595" spans="1:12" ht="15.75" customHeight="1">
      <c r="A595" s="41"/>
      <c r="B595" s="41"/>
      <c r="C595" s="41"/>
      <c r="D595" s="41"/>
      <c r="E595" s="14"/>
      <c r="F595" s="14"/>
      <c r="G595" s="14">
        <f ca="1"/>
        <v>0</v>
      </c>
      <c r="H595" s="14"/>
      <c r="I595" s="14"/>
      <c r="J595" s="14"/>
      <c r="K595" s="14">
        <f ca="1"/>
        <v>0</v>
      </c>
      <c r="L595" s="14"/>
    </row>
    <row r="596" spans="1:12" ht="15.75" customHeight="1">
      <c r="A596" s="41"/>
      <c r="B596" s="41"/>
      <c r="C596" s="41"/>
      <c r="D596" s="41"/>
      <c r="E596" s="14"/>
      <c r="F596" s="14"/>
      <c r="G596" s="14">
        <f ca="1"/>
        <v>0</v>
      </c>
      <c r="H596" s="14"/>
      <c r="I596" s="14"/>
      <c r="J596" s="14"/>
      <c r="K596" s="14">
        <f ca="1"/>
        <v>0</v>
      </c>
      <c r="L596" s="14"/>
    </row>
    <row r="597" spans="1:12" ht="15.75" customHeight="1">
      <c r="A597" s="41"/>
      <c r="B597" s="41"/>
      <c r="C597" s="41"/>
      <c r="D597" s="41"/>
      <c r="E597" s="14"/>
      <c r="F597" s="14"/>
      <c r="G597" s="14">
        <f ca="1"/>
        <v>0</v>
      </c>
      <c r="H597" s="14"/>
      <c r="I597" s="14"/>
      <c r="J597" s="14"/>
      <c r="K597" s="14">
        <f ca="1"/>
        <v>0</v>
      </c>
      <c r="L597" s="14"/>
    </row>
    <row r="598" spans="1:12" ht="15.75" customHeight="1">
      <c r="A598" s="41"/>
      <c r="B598" s="41"/>
      <c r="C598" s="41"/>
      <c r="D598" s="41"/>
      <c r="E598" s="14"/>
      <c r="F598" s="14"/>
      <c r="G598" s="14">
        <f ca="1"/>
        <v>0</v>
      </c>
      <c r="H598" s="14"/>
      <c r="I598" s="14"/>
      <c r="J598" s="14"/>
      <c r="K598" s="14">
        <f ca="1"/>
        <v>0</v>
      </c>
      <c r="L598" s="14"/>
    </row>
    <row r="599" spans="1:12" ht="15.75" customHeight="1">
      <c r="A599" s="41"/>
      <c r="B599" s="41"/>
      <c r="C599" s="41"/>
      <c r="D599" s="41"/>
      <c r="E599" s="14"/>
      <c r="F599" s="14"/>
      <c r="G599" s="14">
        <f ca="1"/>
        <v>0</v>
      </c>
      <c r="H599" s="14"/>
      <c r="I599" s="14"/>
      <c r="J599" s="14"/>
      <c r="K599" s="14">
        <f ca="1"/>
        <v>0</v>
      </c>
      <c r="L599" s="14"/>
    </row>
    <row r="600" spans="1:12" ht="15.75" customHeight="1">
      <c r="A600" s="41"/>
      <c r="B600" s="41"/>
      <c r="C600" s="41"/>
      <c r="D600" s="41"/>
      <c r="E600" s="14"/>
      <c r="F600" s="14"/>
      <c r="G600" s="14">
        <f ca="1"/>
        <v>0</v>
      </c>
      <c r="H600" s="14"/>
      <c r="I600" s="14"/>
      <c r="J600" s="14"/>
      <c r="K600" s="14">
        <f ca="1"/>
        <v>0</v>
      </c>
      <c r="L600" s="14"/>
    </row>
    <row r="601" spans="1:12" ht="15.75" customHeight="1">
      <c r="A601" s="41"/>
      <c r="B601" s="41"/>
      <c r="C601" s="41"/>
      <c r="D601" s="41"/>
      <c r="E601" s="14"/>
      <c r="F601" s="14"/>
      <c r="G601" s="14">
        <f ca="1"/>
        <v>0</v>
      </c>
      <c r="H601" s="14"/>
      <c r="I601" s="14"/>
      <c r="J601" s="14"/>
      <c r="K601" s="14">
        <f ca="1"/>
        <v>0</v>
      </c>
      <c r="L601" s="14"/>
    </row>
    <row r="602" spans="1:12" ht="15.75" customHeight="1">
      <c r="A602" s="41"/>
      <c r="B602" s="41"/>
      <c r="C602" s="41"/>
      <c r="D602" s="41"/>
      <c r="E602" s="14"/>
      <c r="F602" s="14"/>
      <c r="G602" s="14">
        <f ca="1"/>
        <v>0</v>
      </c>
      <c r="H602" s="14"/>
      <c r="I602" s="14"/>
      <c r="J602" s="14"/>
      <c r="K602" s="14">
        <f ca="1"/>
        <v>0</v>
      </c>
      <c r="L602" s="14"/>
    </row>
    <row r="603" spans="1:12" ht="15.75" customHeight="1">
      <c r="A603" s="41"/>
      <c r="B603" s="41"/>
      <c r="C603" s="41"/>
      <c r="D603" s="41"/>
      <c r="E603" s="14"/>
      <c r="F603" s="14"/>
      <c r="G603" s="14">
        <f ca="1"/>
        <v>0</v>
      </c>
      <c r="H603" s="14"/>
      <c r="I603" s="14"/>
      <c r="J603" s="14"/>
      <c r="K603" s="14">
        <f ca="1"/>
        <v>0</v>
      </c>
      <c r="L603" s="14"/>
    </row>
    <row r="604" spans="1:12" ht="15.75" customHeight="1">
      <c r="A604" s="41"/>
      <c r="B604" s="41"/>
      <c r="C604" s="41"/>
      <c r="D604" s="41"/>
      <c r="E604" s="14"/>
      <c r="F604" s="14"/>
      <c r="G604" s="14">
        <f ca="1"/>
        <v>0</v>
      </c>
      <c r="H604" s="14"/>
      <c r="I604" s="14"/>
      <c r="J604" s="14"/>
      <c r="K604" s="14">
        <f ca="1"/>
        <v>0</v>
      </c>
      <c r="L604" s="14"/>
    </row>
    <row r="605" spans="1:12" ht="15.75" customHeight="1">
      <c r="A605" s="41"/>
      <c r="B605" s="41"/>
      <c r="C605" s="41"/>
      <c r="D605" s="41"/>
      <c r="E605" s="14"/>
      <c r="F605" s="14"/>
      <c r="G605" s="14">
        <f ca="1"/>
        <v>0</v>
      </c>
      <c r="H605" s="14"/>
      <c r="I605" s="14"/>
      <c r="J605" s="14"/>
      <c r="K605" s="14">
        <f ca="1"/>
        <v>0</v>
      </c>
      <c r="L605" s="14"/>
    </row>
    <row r="606" spans="1:12" ht="15.75" customHeight="1">
      <c r="A606" s="41"/>
      <c r="B606" s="41"/>
      <c r="C606" s="41"/>
      <c r="D606" s="41"/>
      <c r="E606" s="14"/>
      <c r="F606" s="14"/>
      <c r="G606" s="14">
        <f ca="1"/>
        <v>0</v>
      </c>
      <c r="H606" s="14"/>
      <c r="I606" s="14"/>
      <c r="J606" s="14"/>
      <c r="K606" s="14">
        <f ca="1"/>
        <v>0</v>
      </c>
      <c r="L606" s="14"/>
    </row>
    <row r="607" spans="1:12" ht="15.75" customHeight="1">
      <c r="A607" s="41"/>
      <c r="B607" s="41"/>
      <c r="C607" s="41"/>
      <c r="D607" s="41"/>
      <c r="E607" s="14"/>
      <c r="F607" s="14"/>
      <c r="G607" s="14">
        <f ca="1"/>
        <v>0</v>
      </c>
      <c r="H607" s="14"/>
      <c r="I607" s="14"/>
      <c r="J607" s="14"/>
      <c r="K607" s="14">
        <f ca="1"/>
        <v>0</v>
      </c>
      <c r="L607" s="14"/>
    </row>
    <row r="608" spans="1:12" ht="15.75" customHeight="1">
      <c r="A608" s="41"/>
      <c r="B608" s="41"/>
      <c r="C608" s="41"/>
      <c r="D608" s="41"/>
      <c r="E608" s="14"/>
      <c r="F608" s="14"/>
      <c r="G608" s="14">
        <f ca="1"/>
        <v>0</v>
      </c>
      <c r="H608" s="14"/>
      <c r="I608" s="14"/>
      <c r="J608" s="14"/>
      <c r="K608" s="14">
        <f ca="1"/>
        <v>0</v>
      </c>
      <c r="L608" s="14"/>
    </row>
    <row r="609" spans="1:12" ht="15.75" customHeight="1">
      <c r="A609" s="41"/>
      <c r="B609" s="41"/>
      <c r="C609" s="41"/>
      <c r="D609" s="41"/>
      <c r="E609" s="14"/>
      <c r="F609" s="14"/>
      <c r="G609" s="14">
        <f ca="1"/>
        <v>0</v>
      </c>
      <c r="H609" s="14"/>
      <c r="I609" s="14"/>
      <c r="J609" s="14"/>
      <c r="K609" s="14">
        <f ca="1"/>
        <v>0</v>
      </c>
      <c r="L609" s="14"/>
    </row>
    <row r="610" spans="1:12" ht="15.75" customHeight="1">
      <c r="A610" s="41"/>
      <c r="B610" s="41"/>
      <c r="C610" s="41"/>
      <c r="D610" s="41"/>
      <c r="E610" s="14"/>
      <c r="F610" s="14"/>
      <c r="G610" s="14">
        <f ca="1"/>
        <v>0</v>
      </c>
      <c r="H610" s="14"/>
      <c r="I610" s="14"/>
      <c r="J610" s="14"/>
      <c r="K610" s="14">
        <f ca="1"/>
        <v>0</v>
      </c>
      <c r="L610" s="14"/>
    </row>
    <row r="611" spans="1:12" ht="15.75" customHeight="1">
      <c r="A611" s="41"/>
      <c r="B611" s="41"/>
      <c r="C611" s="41"/>
      <c r="D611" s="41"/>
      <c r="E611" s="14"/>
      <c r="F611" s="14"/>
      <c r="G611" s="14">
        <f ca="1"/>
        <v>0</v>
      </c>
      <c r="H611" s="14"/>
      <c r="I611" s="14"/>
      <c r="J611" s="14"/>
      <c r="K611" s="14">
        <f ca="1"/>
        <v>0</v>
      </c>
      <c r="L611" s="14"/>
    </row>
    <row r="612" spans="1:12" ht="15.75" customHeight="1">
      <c r="A612" s="41"/>
      <c r="B612" s="41"/>
      <c r="C612" s="41"/>
      <c r="D612" s="41"/>
      <c r="E612" s="14"/>
      <c r="F612" s="14"/>
      <c r="G612" s="14">
        <f ca="1"/>
        <v>0</v>
      </c>
      <c r="H612" s="14"/>
      <c r="I612" s="14"/>
      <c r="J612" s="14"/>
      <c r="K612" s="14">
        <f ca="1"/>
        <v>0</v>
      </c>
      <c r="L612" s="14"/>
    </row>
    <row r="613" spans="1:12" ht="15.75" customHeight="1">
      <c r="A613" s="41"/>
      <c r="B613" s="41"/>
      <c r="C613" s="41"/>
      <c r="D613" s="41"/>
      <c r="E613" s="14"/>
      <c r="F613" s="14"/>
      <c r="G613" s="14">
        <f ca="1"/>
        <v>0</v>
      </c>
      <c r="H613" s="14"/>
      <c r="I613" s="14"/>
      <c r="J613" s="14"/>
      <c r="K613" s="14">
        <f ca="1"/>
        <v>0</v>
      </c>
      <c r="L613" s="14"/>
    </row>
    <row r="614" spans="1:12" ht="15.75" customHeight="1">
      <c r="A614" s="41"/>
      <c r="B614" s="41"/>
      <c r="C614" s="41"/>
      <c r="D614" s="41"/>
      <c r="E614" s="14"/>
      <c r="F614" s="14"/>
      <c r="G614" s="14">
        <f ca="1"/>
        <v>0</v>
      </c>
      <c r="H614" s="14"/>
      <c r="I614" s="14"/>
      <c r="J614" s="14"/>
      <c r="K614" s="14">
        <f ca="1"/>
        <v>0</v>
      </c>
      <c r="L614" s="14"/>
    </row>
    <row r="615" spans="1:12" ht="15.75" customHeight="1">
      <c r="A615" s="41"/>
      <c r="B615" s="41"/>
      <c r="C615" s="41"/>
      <c r="D615" s="41"/>
      <c r="E615" s="14"/>
      <c r="F615" s="14"/>
      <c r="G615" s="14">
        <f ca="1"/>
        <v>0</v>
      </c>
      <c r="H615" s="14"/>
      <c r="I615" s="14"/>
      <c r="J615" s="14"/>
      <c r="K615" s="14">
        <f ca="1"/>
        <v>0</v>
      </c>
      <c r="L615" s="14"/>
    </row>
    <row r="616" spans="1:12" ht="15.75" customHeight="1">
      <c r="A616" s="41"/>
      <c r="B616" s="41"/>
      <c r="C616" s="41"/>
      <c r="D616" s="41"/>
      <c r="E616" s="14"/>
      <c r="F616" s="14"/>
      <c r="G616" s="14">
        <f ca="1"/>
        <v>0</v>
      </c>
      <c r="H616" s="14"/>
      <c r="I616" s="14"/>
      <c r="J616" s="14"/>
      <c r="K616" s="14">
        <f ca="1"/>
        <v>0</v>
      </c>
      <c r="L616" s="14"/>
    </row>
    <row r="617" spans="1:12" ht="15.75" customHeight="1">
      <c r="A617" s="41"/>
      <c r="B617" s="41"/>
      <c r="C617" s="41"/>
      <c r="D617" s="41"/>
      <c r="E617" s="14"/>
      <c r="F617" s="14"/>
      <c r="G617" s="14">
        <f ca="1"/>
        <v>0</v>
      </c>
      <c r="H617" s="14"/>
      <c r="I617" s="14"/>
      <c r="J617" s="14"/>
      <c r="K617" s="14">
        <f ca="1"/>
        <v>0</v>
      </c>
      <c r="L617" s="14"/>
    </row>
    <row r="618" spans="1:12" ht="15.75" customHeight="1">
      <c r="A618" s="41"/>
      <c r="B618" s="41"/>
      <c r="C618" s="41"/>
      <c r="D618" s="41"/>
      <c r="E618" s="14"/>
      <c r="F618" s="14"/>
      <c r="G618" s="14">
        <f ca="1"/>
        <v>0</v>
      </c>
      <c r="H618" s="14"/>
      <c r="I618" s="14"/>
      <c r="J618" s="14"/>
      <c r="K618" s="14">
        <f ca="1"/>
        <v>0</v>
      </c>
      <c r="L618" s="14"/>
    </row>
    <row r="619" spans="1:12" ht="15.75" customHeight="1">
      <c r="A619" s="41"/>
      <c r="B619" s="41"/>
      <c r="C619" s="41"/>
      <c r="D619" s="41"/>
      <c r="E619" s="14"/>
      <c r="F619" s="14"/>
      <c r="G619" s="14">
        <f ca="1"/>
        <v>0</v>
      </c>
      <c r="H619" s="14"/>
      <c r="I619" s="14"/>
      <c r="J619" s="14"/>
      <c r="K619" s="14">
        <f ca="1"/>
        <v>0</v>
      </c>
      <c r="L619" s="14"/>
    </row>
    <row r="620" spans="1:12" ht="15.75" customHeight="1">
      <c r="A620" s="41"/>
      <c r="B620" s="41"/>
      <c r="C620" s="41"/>
      <c r="D620" s="41"/>
      <c r="E620" s="14"/>
      <c r="F620" s="14"/>
      <c r="G620" s="14">
        <f ca="1"/>
        <v>0</v>
      </c>
      <c r="H620" s="14"/>
      <c r="I620" s="14"/>
      <c r="J620" s="14"/>
      <c r="K620" s="14">
        <f ca="1"/>
        <v>0</v>
      </c>
      <c r="L620" s="14"/>
    </row>
    <row r="621" spans="1:12" ht="15.75" customHeight="1">
      <c r="A621" s="41"/>
      <c r="B621" s="41"/>
      <c r="C621" s="41"/>
      <c r="D621" s="41"/>
      <c r="E621" s="14"/>
      <c r="F621" s="14"/>
      <c r="G621" s="14">
        <f ca="1"/>
        <v>0</v>
      </c>
      <c r="H621" s="14"/>
      <c r="I621" s="14"/>
      <c r="J621" s="14"/>
      <c r="K621" s="14">
        <f ca="1"/>
        <v>0</v>
      </c>
      <c r="L621" s="14"/>
    </row>
    <row r="622" spans="1:12" ht="15.75" customHeight="1">
      <c r="A622" s="41"/>
      <c r="B622" s="41"/>
      <c r="C622" s="41"/>
      <c r="D622" s="41"/>
      <c r="E622" s="14"/>
      <c r="F622" s="14"/>
      <c r="G622" s="14">
        <f ca="1"/>
        <v>0</v>
      </c>
      <c r="H622" s="14"/>
      <c r="I622" s="14"/>
      <c r="J622" s="14"/>
      <c r="K622" s="14">
        <f ca="1"/>
        <v>0</v>
      </c>
      <c r="L622" s="14"/>
    </row>
    <row r="623" spans="1:12" ht="15.75" customHeight="1">
      <c r="A623" s="41"/>
      <c r="B623" s="41"/>
      <c r="C623" s="41"/>
      <c r="D623" s="41"/>
      <c r="E623" s="14"/>
      <c r="F623" s="14"/>
      <c r="G623" s="14">
        <f ca="1"/>
        <v>0</v>
      </c>
      <c r="H623" s="14"/>
      <c r="I623" s="14"/>
      <c r="J623" s="14"/>
      <c r="K623" s="14">
        <f ca="1"/>
        <v>0</v>
      </c>
      <c r="L623" s="14"/>
    </row>
    <row r="624" spans="1:12" ht="15.75" customHeight="1">
      <c r="A624" s="41"/>
      <c r="B624" s="41"/>
      <c r="C624" s="41"/>
      <c r="D624" s="41"/>
      <c r="E624" s="14"/>
      <c r="F624" s="14"/>
      <c r="G624" s="14">
        <f ca="1"/>
        <v>0</v>
      </c>
      <c r="H624" s="14"/>
      <c r="I624" s="14"/>
      <c r="J624" s="14"/>
      <c r="K624" s="14">
        <f ca="1"/>
        <v>0</v>
      </c>
      <c r="L624" s="14"/>
    </row>
    <row r="625" spans="1:12" ht="15.75" customHeight="1">
      <c r="A625" s="41"/>
      <c r="B625" s="41"/>
      <c r="C625" s="41"/>
      <c r="D625" s="41"/>
      <c r="E625" s="14"/>
      <c r="F625" s="14"/>
      <c r="G625" s="14">
        <f ca="1"/>
        <v>0</v>
      </c>
      <c r="H625" s="14"/>
      <c r="I625" s="14"/>
      <c r="J625" s="14"/>
      <c r="K625" s="14">
        <f ca="1"/>
        <v>0</v>
      </c>
      <c r="L625" s="14"/>
    </row>
    <row r="626" spans="1:12" ht="15.75" customHeight="1">
      <c r="A626" s="41"/>
      <c r="B626" s="41"/>
      <c r="C626" s="41"/>
      <c r="D626" s="41"/>
      <c r="E626" s="14"/>
      <c r="F626" s="14"/>
      <c r="G626" s="14">
        <f ca="1"/>
        <v>0</v>
      </c>
      <c r="H626" s="14"/>
      <c r="I626" s="14"/>
      <c r="J626" s="14"/>
      <c r="K626" s="14">
        <f ca="1"/>
        <v>0</v>
      </c>
      <c r="L626" s="14"/>
    </row>
    <row r="627" spans="1:12" ht="15.75" customHeight="1">
      <c r="A627" s="41"/>
      <c r="B627" s="41"/>
      <c r="C627" s="41"/>
      <c r="D627" s="41"/>
      <c r="E627" s="14"/>
      <c r="F627" s="14"/>
      <c r="G627" s="14">
        <f ca="1"/>
        <v>0</v>
      </c>
      <c r="H627" s="14"/>
      <c r="I627" s="14"/>
      <c r="J627" s="14"/>
      <c r="K627" s="14">
        <f ca="1"/>
        <v>0</v>
      </c>
      <c r="L627" s="14"/>
    </row>
    <row r="628" spans="1:12" ht="15.75" customHeight="1">
      <c r="A628" s="41"/>
      <c r="B628" s="41"/>
      <c r="C628" s="41"/>
      <c r="D628" s="41"/>
      <c r="E628" s="14"/>
      <c r="F628" s="14"/>
      <c r="G628" s="14">
        <f ca="1"/>
        <v>0</v>
      </c>
      <c r="H628" s="14"/>
      <c r="I628" s="14"/>
      <c r="J628" s="14"/>
      <c r="K628" s="14">
        <f ca="1"/>
        <v>0</v>
      </c>
      <c r="L628" s="14"/>
    </row>
    <row r="629" spans="1:12" ht="15.75" customHeight="1">
      <c r="A629" s="41"/>
      <c r="B629" s="41"/>
      <c r="C629" s="41"/>
      <c r="D629" s="41"/>
      <c r="E629" s="14"/>
      <c r="F629" s="14"/>
      <c r="G629" s="14">
        <f ca="1"/>
        <v>0</v>
      </c>
      <c r="H629" s="14"/>
      <c r="I629" s="14"/>
      <c r="J629" s="14"/>
      <c r="K629" s="14">
        <f ca="1"/>
        <v>0</v>
      </c>
      <c r="L629" s="14"/>
    </row>
    <row r="630" spans="1:12" ht="15.75" customHeight="1">
      <c r="A630" s="41"/>
      <c r="B630" s="41"/>
      <c r="C630" s="41"/>
      <c r="D630" s="41"/>
      <c r="E630" s="14"/>
      <c r="F630" s="14"/>
      <c r="G630" s="14">
        <f ca="1"/>
        <v>0</v>
      </c>
      <c r="H630" s="14"/>
      <c r="I630" s="14"/>
      <c r="J630" s="14"/>
      <c r="K630" s="14">
        <f ca="1"/>
        <v>0</v>
      </c>
      <c r="L630" s="14"/>
    </row>
    <row r="631" spans="1:12" ht="15.75" customHeight="1">
      <c r="A631" s="41"/>
      <c r="B631" s="41"/>
      <c r="C631" s="41"/>
      <c r="D631" s="41"/>
      <c r="E631" s="14"/>
      <c r="F631" s="14"/>
      <c r="G631" s="14">
        <f ca="1"/>
        <v>0</v>
      </c>
      <c r="H631" s="14"/>
      <c r="I631" s="14"/>
      <c r="J631" s="14"/>
      <c r="K631" s="14">
        <f ca="1"/>
        <v>0</v>
      </c>
      <c r="L631" s="14"/>
    </row>
    <row r="632" spans="1:12" ht="15.75" customHeight="1">
      <c r="A632" s="41"/>
      <c r="B632" s="41"/>
      <c r="C632" s="41"/>
      <c r="D632" s="41"/>
      <c r="E632" s="14"/>
      <c r="F632" s="14"/>
      <c r="G632" s="14">
        <f ca="1"/>
        <v>0</v>
      </c>
      <c r="H632" s="14"/>
      <c r="I632" s="14"/>
      <c r="J632" s="14"/>
      <c r="K632" s="14">
        <f ca="1"/>
        <v>0</v>
      </c>
      <c r="L632" s="14"/>
    </row>
    <row r="633" spans="1:12" ht="15.75" customHeight="1">
      <c r="A633" s="41"/>
      <c r="B633" s="41"/>
      <c r="C633" s="41"/>
      <c r="D633" s="41"/>
      <c r="E633" s="14"/>
      <c r="F633" s="14"/>
      <c r="G633" s="14">
        <f ca="1"/>
        <v>0</v>
      </c>
      <c r="H633" s="14"/>
      <c r="I633" s="14"/>
      <c r="J633" s="14"/>
      <c r="K633" s="14">
        <f ca="1"/>
        <v>0</v>
      </c>
      <c r="L633" s="14"/>
    </row>
    <row r="634" spans="1:12" ht="15.75" customHeight="1">
      <c r="A634" s="41"/>
      <c r="B634" s="41"/>
      <c r="C634" s="41"/>
      <c r="D634" s="41"/>
      <c r="E634" s="14"/>
      <c r="F634" s="14"/>
      <c r="G634" s="14">
        <f ca="1"/>
        <v>0</v>
      </c>
      <c r="H634" s="14"/>
      <c r="I634" s="14"/>
      <c r="J634" s="14"/>
      <c r="K634" s="14">
        <f ca="1"/>
        <v>0</v>
      </c>
      <c r="L634" s="14"/>
    </row>
    <row r="635" spans="1:12" ht="15.75" customHeight="1">
      <c r="A635" s="41"/>
      <c r="B635" s="41"/>
      <c r="C635" s="41"/>
      <c r="D635" s="41"/>
      <c r="E635" s="14"/>
      <c r="F635" s="14"/>
      <c r="G635" s="14">
        <f ca="1"/>
        <v>0</v>
      </c>
      <c r="H635" s="14"/>
      <c r="I635" s="14"/>
      <c r="J635" s="14"/>
      <c r="K635" s="14">
        <f ca="1"/>
        <v>0</v>
      </c>
      <c r="L635" s="14"/>
    </row>
    <row r="636" spans="1:12" ht="15.75" customHeight="1">
      <c r="A636" s="41"/>
      <c r="B636" s="41"/>
      <c r="C636" s="41"/>
      <c r="D636" s="41"/>
      <c r="E636" s="14"/>
      <c r="F636" s="14"/>
      <c r="G636" s="14">
        <f ca="1"/>
        <v>0</v>
      </c>
      <c r="H636" s="14"/>
      <c r="I636" s="14"/>
      <c r="J636" s="14"/>
      <c r="K636" s="14">
        <f ca="1"/>
        <v>0</v>
      </c>
      <c r="L636" s="14"/>
    </row>
    <row r="637" spans="1:12" ht="15.75" customHeight="1">
      <c r="A637" s="41"/>
      <c r="B637" s="41"/>
      <c r="C637" s="41"/>
      <c r="D637" s="41"/>
      <c r="E637" s="14"/>
      <c r="F637" s="14"/>
      <c r="G637" s="14">
        <f ca="1"/>
        <v>0</v>
      </c>
      <c r="H637" s="14"/>
      <c r="I637" s="14"/>
      <c r="J637" s="14"/>
      <c r="K637" s="14">
        <f ca="1"/>
        <v>0</v>
      </c>
      <c r="L637" s="14"/>
    </row>
    <row r="638" spans="1:12" ht="15.75" customHeight="1">
      <c r="A638" s="41"/>
      <c r="B638" s="41"/>
      <c r="C638" s="41"/>
      <c r="D638" s="41"/>
      <c r="E638" s="14"/>
      <c r="F638" s="14"/>
      <c r="G638" s="14">
        <f ca="1"/>
        <v>0</v>
      </c>
      <c r="H638" s="14"/>
      <c r="I638" s="14"/>
      <c r="J638" s="14"/>
      <c r="K638" s="14">
        <f ca="1"/>
        <v>0</v>
      </c>
      <c r="L638" s="14"/>
    </row>
    <row r="639" spans="1:12" ht="15.75" customHeight="1">
      <c r="A639" s="41"/>
      <c r="B639" s="41"/>
      <c r="C639" s="41"/>
      <c r="D639" s="41"/>
      <c r="E639" s="14"/>
      <c r="F639" s="14"/>
      <c r="G639" s="14">
        <f ca="1"/>
        <v>0</v>
      </c>
      <c r="H639" s="14"/>
      <c r="I639" s="14"/>
      <c r="J639" s="14"/>
      <c r="K639" s="14">
        <f ca="1"/>
        <v>0</v>
      </c>
      <c r="L639" s="14"/>
    </row>
    <row r="640" spans="1:12" ht="15.75" customHeight="1">
      <c r="A640" s="41"/>
      <c r="B640" s="41"/>
      <c r="C640" s="41"/>
      <c r="D640" s="41"/>
      <c r="E640" s="14"/>
      <c r="F640" s="14"/>
      <c r="G640" s="14">
        <f ca="1"/>
        <v>0</v>
      </c>
      <c r="H640" s="14"/>
      <c r="I640" s="14"/>
      <c r="J640" s="14"/>
      <c r="K640" s="14">
        <f ca="1"/>
        <v>0</v>
      </c>
      <c r="L640" s="14"/>
    </row>
    <row r="641" spans="1:12" ht="15.75" customHeight="1">
      <c r="A641" s="41"/>
      <c r="B641" s="41"/>
      <c r="C641" s="41"/>
      <c r="D641" s="41"/>
      <c r="E641" s="14"/>
      <c r="F641" s="14"/>
      <c r="G641" s="14">
        <f ca="1"/>
        <v>0</v>
      </c>
      <c r="H641" s="14"/>
      <c r="I641" s="14"/>
      <c r="J641" s="14"/>
      <c r="K641" s="14">
        <f ca="1"/>
        <v>0</v>
      </c>
      <c r="L641" s="14"/>
    </row>
    <row r="642" spans="1:12" ht="15.75" customHeight="1">
      <c r="A642" s="41"/>
      <c r="B642" s="41"/>
      <c r="C642" s="41"/>
      <c r="D642" s="41"/>
      <c r="E642" s="14"/>
      <c r="F642" s="14"/>
      <c r="G642" s="14">
        <f ca="1"/>
        <v>0</v>
      </c>
      <c r="H642" s="14"/>
      <c r="I642" s="14"/>
      <c r="J642" s="14"/>
      <c r="K642" s="14">
        <f ca="1"/>
        <v>0</v>
      </c>
      <c r="L642" s="14"/>
    </row>
    <row r="643" spans="1:12" ht="15.75" customHeight="1">
      <c r="A643" s="41"/>
      <c r="B643" s="41"/>
      <c r="C643" s="41"/>
      <c r="D643" s="41"/>
      <c r="E643" s="14"/>
      <c r="F643" s="14"/>
      <c r="G643" s="14">
        <f ca="1"/>
        <v>0</v>
      </c>
      <c r="H643" s="14"/>
      <c r="I643" s="14"/>
      <c r="J643" s="14"/>
      <c r="K643" s="14">
        <f ca="1"/>
        <v>0</v>
      </c>
      <c r="L643" s="14"/>
    </row>
    <row r="644" spans="1:12" ht="15.75" customHeight="1">
      <c r="A644" s="41"/>
      <c r="B644" s="41"/>
      <c r="C644" s="41"/>
      <c r="D644" s="41"/>
      <c r="E644" s="14"/>
      <c r="F644" s="14"/>
      <c r="G644" s="14">
        <f ca="1"/>
        <v>0</v>
      </c>
      <c r="H644" s="14"/>
      <c r="I644" s="14"/>
      <c r="J644" s="14"/>
      <c r="K644" s="14">
        <f ca="1"/>
        <v>0</v>
      </c>
      <c r="L644" s="14"/>
    </row>
    <row r="645" spans="1:12" ht="15.75" customHeight="1">
      <c r="A645" s="41"/>
      <c r="B645" s="41"/>
      <c r="C645" s="41"/>
      <c r="D645" s="41"/>
      <c r="E645" s="14"/>
      <c r="F645" s="14"/>
      <c r="G645" s="14">
        <f ca="1"/>
        <v>0</v>
      </c>
      <c r="H645" s="14"/>
      <c r="I645" s="14"/>
      <c r="J645" s="14"/>
      <c r="K645" s="14">
        <f ca="1"/>
        <v>0</v>
      </c>
      <c r="L645" s="14"/>
    </row>
    <row r="646" spans="1:12" ht="15.75" customHeight="1">
      <c r="A646" s="41"/>
      <c r="B646" s="41"/>
      <c r="C646" s="41"/>
      <c r="D646" s="41"/>
      <c r="E646" s="14"/>
      <c r="F646" s="14"/>
      <c r="G646" s="14">
        <f ca="1"/>
        <v>0</v>
      </c>
      <c r="H646" s="14"/>
      <c r="I646" s="14"/>
      <c r="J646" s="14"/>
      <c r="K646" s="14">
        <f ca="1"/>
        <v>0</v>
      </c>
      <c r="L646" s="14"/>
    </row>
    <row r="647" spans="1:12" ht="15.75" customHeight="1">
      <c r="A647" s="41"/>
      <c r="B647" s="41"/>
      <c r="C647" s="41"/>
      <c r="D647" s="41"/>
      <c r="E647" s="14"/>
      <c r="F647" s="14"/>
      <c r="G647" s="14">
        <f ca="1"/>
        <v>0</v>
      </c>
      <c r="H647" s="14"/>
      <c r="I647" s="14"/>
      <c r="J647" s="14"/>
      <c r="K647" s="14">
        <f ca="1"/>
        <v>0</v>
      </c>
      <c r="L647" s="14"/>
    </row>
    <row r="648" spans="1:12" ht="15.75" customHeight="1">
      <c r="A648" s="41"/>
      <c r="B648" s="41"/>
      <c r="C648" s="41"/>
      <c r="D648" s="41"/>
      <c r="E648" s="14"/>
      <c r="F648" s="14"/>
      <c r="G648" s="14">
        <f ca="1"/>
        <v>0</v>
      </c>
      <c r="H648" s="14"/>
      <c r="I648" s="14"/>
      <c r="J648" s="14"/>
      <c r="K648" s="14">
        <f ca="1"/>
        <v>0</v>
      </c>
      <c r="L648" s="14"/>
    </row>
    <row r="649" spans="1:12" ht="15.75" customHeight="1">
      <c r="A649" s="41"/>
      <c r="B649" s="41"/>
      <c r="C649" s="41"/>
      <c r="D649" s="41"/>
      <c r="E649" s="14"/>
      <c r="F649" s="14"/>
      <c r="G649" s="14">
        <f ca="1"/>
        <v>0</v>
      </c>
      <c r="H649" s="14"/>
      <c r="I649" s="14"/>
      <c r="J649" s="14"/>
      <c r="K649" s="14">
        <f ca="1"/>
        <v>0</v>
      </c>
      <c r="L649" s="14"/>
    </row>
    <row r="650" spans="1:12" ht="15.75" customHeight="1">
      <c r="A650" s="41"/>
      <c r="B650" s="41"/>
      <c r="C650" s="41"/>
      <c r="D650" s="41"/>
      <c r="E650" s="14"/>
      <c r="F650" s="14"/>
      <c r="G650" s="14">
        <f ca="1"/>
        <v>0</v>
      </c>
      <c r="H650" s="14"/>
      <c r="I650" s="14"/>
      <c r="J650" s="14"/>
      <c r="K650" s="14">
        <f ca="1"/>
        <v>0</v>
      </c>
      <c r="L650" s="14"/>
    </row>
    <row r="651" spans="1:12" ht="15.75" customHeight="1">
      <c r="A651" s="41"/>
      <c r="B651" s="41"/>
      <c r="C651" s="41"/>
      <c r="D651" s="41"/>
      <c r="E651" s="14"/>
      <c r="F651" s="14"/>
      <c r="G651" s="14">
        <f ca="1"/>
        <v>0</v>
      </c>
      <c r="H651" s="14"/>
      <c r="I651" s="14"/>
      <c r="J651" s="14"/>
      <c r="K651" s="14">
        <f ca="1"/>
        <v>0</v>
      </c>
      <c r="L651" s="14"/>
    </row>
    <row r="652" spans="1:12" ht="15.75" customHeight="1">
      <c r="A652" s="41"/>
      <c r="B652" s="41"/>
      <c r="C652" s="41"/>
      <c r="D652" s="41"/>
      <c r="E652" s="14"/>
      <c r="F652" s="14"/>
      <c r="G652" s="14">
        <f ca="1"/>
        <v>0</v>
      </c>
      <c r="H652" s="14"/>
      <c r="I652" s="14"/>
      <c r="J652" s="14"/>
      <c r="K652" s="14">
        <f ca="1"/>
        <v>0</v>
      </c>
      <c r="L652" s="14"/>
    </row>
    <row r="653" spans="1:12" ht="15.75" customHeight="1">
      <c r="A653" s="41"/>
      <c r="B653" s="41"/>
      <c r="C653" s="41"/>
      <c r="D653" s="41"/>
      <c r="E653" s="14"/>
      <c r="F653" s="14"/>
      <c r="G653" s="14">
        <f ca="1"/>
        <v>0</v>
      </c>
      <c r="H653" s="14"/>
      <c r="I653" s="14"/>
      <c r="J653" s="14"/>
      <c r="K653" s="14">
        <f ca="1"/>
        <v>0</v>
      </c>
      <c r="L653" s="14"/>
    </row>
    <row r="654" spans="1:12" ht="15.75" customHeight="1">
      <c r="A654" s="41"/>
      <c r="B654" s="41"/>
      <c r="C654" s="41"/>
      <c r="D654" s="41"/>
      <c r="E654" s="14"/>
      <c r="F654" s="14"/>
      <c r="G654" s="14">
        <f ca="1"/>
        <v>0</v>
      </c>
      <c r="H654" s="14"/>
      <c r="I654" s="14"/>
      <c r="J654" s="14"/>
      <c r="K654" s="14">
        <f ca="1"/>
        <v>0</v>
      </c>
      <c r="L654" s="14"/>
    </row>
    <row r="655" spans="1:12" ht="15.75" customHeight="1">
      <c r="A655" s="41"/>
      <c r="B655" s="41"/>
      <c r="C655" s="41"/>
      <c r="D655" s="41"/>
      <c r="E655" s="14"/>
      <c r="F655" s="14"/>
      <c r="G655" s="14">
        <f ca="1"/>
        <v>0</v>
      </c>
      <c r="H655" s="14"/>
      <c r="I655" s="14"/>
      <c r="J655" s="14"/>
      <c r="K655" s="14">
        <f ca="1"/>
        <v>0</v>
      </c>
      <c r="L655" s="14"/>
    </row>
    <row r="656" spans="1:12" ht="15.75" customHeight="1">
      <c r="A656" s="41"/>
      <c r="B656" s="41"/>
      <c r="C656" s="41"/>
      <c r="D656" s="41"/>
      <c r="E656" s="14"/>
      <c r="F656" s="14"/>
      <c r="G656" s="14">
        <f ca="1"/>
        <v>0</v>
      </c>
      <c r="H656" s="14"/>
      <c r="I656" s="14"/>
      <c r="J656" s="14"/>
      <c r="K656" s="14">
        <f ca="1"/>
        <v>0</v>
      </c>
      <c r="L656" s="14"/>
    </row>
    <row r="657" spans="1:12" ht="15.75" customHeight="1">
      <c r="A657" s="41"/>
      <c r="B657" s="41"/>
      <c r="C657" s="41"/>
      <c r="D657" s="41"/>
      <c r="E657" s="14"/>
      <c r="F657" s="14"/>
      <c r="G657" s="14">
        <f ca="1"/>
        <v>0</v>
      </c>
      <c r="H657" s="14"/>
      <c r="I657" s="14"/>
      <c r="J657" s="14"/>
      <c r="K657" s="14">
        <f ca="1"/>
        <v>0</v>
      </c>
      <c r="L657" s="14"/>
    </row>
    <row r="658" spans="1:12" ht="15.75" customHeight="1">
      <c r="A658" s="41"/>
      <c r="B658" s="41"/>
      <c r="C658" s="41"/>
      <c r="D658" s="41"/>
      <c r="E658" s="14"/>
      <c r="F658" s="14"/>
      <c r="G658" s="14">
        <f ca="1"/>
        <v>0</v>
      </c>
      <c r="H658" s="14"/>
      <c r="I658" s="14"/>
      <c r="J658" s="14"/>
      <c r="K658" s="14">
        <f ca="1"/>
        <v>0</v>
      </c>
      <c r="L658" s="14"/>
    </row>
    <row r="659" spans="1:12" ht="15.75" customHeight="1">
      <c r="A659" s="41"/>
      <c r="B659" s="41"/>
      <c r="C659" s="41"/>
      <c r="D659" s="41"/>
      <c r="E659" s="14"/>
      <c r="F659" s="14"/>
      <c r="G659" s="14">
        <f ca="1"/>
        <v>0</v>
      </c>
      <c r="H659" s="14"/>
      <c r="I659" s="14"/>
      <c r="J659" s="14"/>
      <c r="K659" s="14">
        <f ca="1"/>
        <v>0</v>
      </c>
      <c r="L659" s="14"/>
    </row>
    <row r="660" spans="1:12" ht="15.75" customHeight="1">
      <c r="A660" s="41"/>
      <c r="B660" s="41"/>
      <c r="C660" s="41"/>
      <c r="D660" s="41"/>
      <c r="E660" s="14"/>
      <c r="F660" s="14"/>
      <c r="G660" s="14">
        <f ca="1"/>
        <v>0</v>
      </c>
      <c r="H660" s="14"/>
      <c r="I660" s="14"/>
      <c r="J660" s="14"/>
      <c r="K660" s="14">
        <f ca="1"/>
        <v>0</v>
      </c>
      <c r="L660" s="14"/>
    </row>
    <row r="661" spans="1:12" ht="15.75" customHeight="1">
      <c r="A661" s="41"/>
      <c r="B661" s="41"/>
      <c r="C661" s="41"/>
      <c r="D661" s="41"/>
      <c r="E661" s="14"/>
      <c r="F661" s="14"/>
      <c r="G661" s="14">
        <f ca="1"/>
        <v>0</v>
      </c>
      <c r="H661" s="14"/>
      <c r="I661" s="14"/>
      <c r="J661" s="14"/>
      <c r="K661" s="14">
        <f ca="1"/>
        <v>0</v>
      </c>
      <c r="L661" s="14"/>
    </row>
    <row r="662" spans="1:12" ht="15.75" customHeight="1">
      <c r="A662" s="41"/>
      <c r="B662" s="41"/>
      <c r="C662" s="41"/>
      <c r="D662" s="41"/>
      <c r="E662" s="14"/>
      <c r="F662" s="14"/>
      <c r="G662" s="14">
        <f ca="1"/>
        <v>0</v>
      </c>
      <c r="H662" s="14"/>
      <c r="I662" s="14"/>
      <c r="J662" s="14"/>
      <c r="K662" s="14">
        <f ca="1"/>
        <v>0</v>
      </c>
      <c r="L662" s="14"/>
    </row>
    <row r="663" spans="1:12" ht="15.75" customHeight="1">
      <c r="A663" s="41"/>
      <c r="B663" s="41"/>
      <c r="C663" s="41"/>
      <c r="D663" s="41"/>
      <c r="E663" s="14"/>
      <c r="F663" s="14"/>
      <c r="G663" s="14">
        <f ca="1"/>
        <v>0</v>
      </c>
      <c r="H663" s="14"/>
      <c r="I663" s="14"/>
      <c r="J663" s="14"/>
      <c r="K663" s="14">
        <f ca="1"/>
        <v>0</v>
      </c>
      <c r="L663" s="14"/>
    </row>
    <row r="664" spans="1:12" ht="15.75" customHeight="1">
      <c r="A664" s="41"/>
      <c r="B664" s="41"/>
      <c r="C664" s="41"/>
      <c r="D664" s="41"/>
      <c r="E664" s="14"/>
      <c r="F664" s="14"/>
      <c r="G664" s="14">
        <f ca="1"/>
        <v>0</v>
      </c>
      <c r="H664" s="14"/>
      <c r="I664" s="14"/>
      <c r="J664" s="14"/>
      <c r="K664" s="14">
        <f ca="1"/>
        <v>0</v>
      </c>
      <c r="L664" s="14"/>
    </row>
    <row r="665" spans="1:12" ht="15.75" customHeight="1">
      <c r="A665" s="41"/>
      <c r="B665" s="41"/>
      <c r="C665" s="41"/>
      <c r="D665" s="41"/>
      <c r="E665" s="14"/>
      <c r="F665" s="14"/>
      <c r="G665" s="14">
        <f ca="1"/>
        <v>0</v>
      </c>
      <c r="H665" s="14"/>
      <c r="I665" s="14"/>
      <c r="J665" s="14"/>
      <c r="K665" s="14">
        <f ca="1"/>
        <v>0</v>
      </c>
      <c r="L665" s="14"/>
    </row>
    <row r="666" spans="1:12" ht="15.75" customHeight="1">
      <c r="A666" s="41"/>
      <c r="B666" s="41"/>
      <c r="C666" s="41"/>
      <c r="D666" s="41"/>
      <c r="E666" s="14"/>
      <c r="F666" s="14"/>
      <c r="G666" s="14">
        <f ca="1"/>
        <v>0</v>
      </c>
      <c r="H666" s="14"/>
      <c r="I666" s="14"/>
      <c r="J666" s="14"/>
      <c r="K666" s="14">
        <f ca="1"/>
        <v>0</v>
      </c>
      <c r="L666" s="14"/>
    </row>
    <row r="667" spans="1:12" ht="15.75" customHeight="1">
      <c r="A667" s="41"/>
      <c r="B667" s="41"/>
      <c r="C667" s="41"/>
      <c r="D667" s="41"/>
      <c r="E667" s="14"/>
      <c r="F667" s="14"/>
      <c r="G667" s="14">
        <f ca="1"/>
        <v>0</v>
      </c>
      <c r="H667" s="14"/>
      <c r="I667" s="14"/>
      <c r="J667" s="14"/>
      <c r="K667" s="14">
        <f ca="1"/>
        <v>0</v>
      </c>
      <c r="L667" s="14"/>
    </row>
    <row r="668" spans="1:12" ht="15.75" customHeight="1">
      <c r="A668" s="41"/>
      <c r="B668" s="41"/>
      <c r="C668" s="41"/>
      <c r="D668" s="41"/>
      <c r="E668" s="14"/>
      <c r="F668" s="14"/>
      <c r="G668" s="14">
        <f ca="1"/>
        <v>0</v>
      </c>
      <c r="H668" s="14"/>
      <c r="I668" s="14"/>
      <c r="J668" s="14"/>
      <c r="K668" s="14">
        <f ca="1"/>
        <v>0</v>
      </c>
      <c r="L668" s="14"/>
    </row>
    <row r="669" spans="1:12" ht="15.75" customHeight="1">
      <c r="A669" s="41"/>
      <c r="B669" s="41"/>
      <c r="C669" s="41"/>
      <c r="D669" s="41"/>
      <c r="E669" s="14"/>
      <c r="F669" s="14"/>
      <c r="G669" s="14">
        <f ca="1"/>
        <v>0</v>
      </c>
      <c r="H669" s="14"/>
      <c r="I669" s="14"/>
      <c r="J669" s="14"/>
      <c r="K669" s="14">
        <f ca="1"/>
        <v>0</v>
      </c>
      <c r="L669" s="14"/>
    </row>
    <row r="670" spans="1:12" ht="15.75" customHeight="1">
      <c r="A670" s="41"/>
      <c r="B670" s="41"/>
      <c r="C670" s="41"/>
      <c r="D670" s="41"/>
      <c r="E670" s="14"/>
      <c r="F670" s="14"/>
      <c r="G670" s="14">
        <f ca="1"/>
        <v>0</v>
      </c>
      <c r="H670" s="14"/>
      <c r="I670" s="14"/>
      <c r="J670" s="14"/>
      <c r="K670" s="14">
        <f ca="1"/>
        <v>0</v>
      </c>
      <c r="L670" s="14"/>
    </row>
    <row r="671" spans="1:12" ht="15.75" customHeight="1">
      <c r="A671" s="41"/>
      <c r="B671" s="41"/>
      <c r="C671" s="41"/>
      <c r="D671" s="41"/>
      <c r="E671" s="14"/>
      <c r="F671" s="14"/>
      <c r="G671" s="14">
        <f ca="1"/>
        <v>0</v>
      </c>
      <c r="H671" s="14"/>
      <c r="I671" s="14"/>
      <c r="J671" s="14"/>
      <c r="K671" s="14">
        <f ca="1"/>
        <v>0</v>
      </c>
      <c r="L671" s="14"/>
    </row>
    <row r="672" spans="1:12" ht="15.75" customHeight="1">
      <c r="A672" s="41"/>
      <c r="B672" s="41"/>
      <c r="C672" s="41"/>
      <c r="D672" s="41"/>
      <c r="E672" s="14"/>
      <c r="F672" s="14"/>
      <c r="G672" s="14">
        <f ca="1"/>
        <v>0</v>
      </c>
      <c r="H672" s="14"/>
      <c r="I672" s="14"/>
      <c r="J672" s="14"/>
      <c r="K672" s="14">
        <f ca="1"/>
        <v>0</v>
      </c>
      <c r="L672" s="14"/>
    </row>
    <row r="673" spans="1:12" ht="15.75" customHeight="1">
      <c r="A673" s="41"/>
      <c r="B673" s="41"/>
      <c r="C673" s="41"/>
      <c r="D673" s="41"/>
      <c r="E673" s="14"/>
      <c r="F673" s="14"/>
      <c r="G673" s="14">
        <f ca="1"/>
        <v>0</v>
      </c>
      <c r="H673" s="14"/>
      <c r="I673" s="14"/>
      <c r="J673" s="14"/>
      <c r="K673" s="14">
        <f ca="1"/>
        <v>0</v>
      </c>
      <c r="L673" s="14"/>
    </row>
    <row r="674" spans="1:12" ht="15.75" customHeight="1">
      <c r="A674" s="41"/>
      <c r="B674" s="41"/>
      <c r="C674" s="41"/>
      <c r="D674" s="41"/>
      <c r="E674" s="14"/>
      <c r="F674" s="14"/>
      <c r="G674" s="14">
        <f ca="1"/>
        <v>0</v>
      </c>
      <c r="H674" s="14"/>
      <c r="I674" s="14"/>
      <c r="J674" s="14"/>
      <c r="K674" s="14">
        <f ca="1"/>
        <v>0</v>
      </c>
      <c r="L674" s="14"/>
    </row>
    <row r="675" spans="1:12" ht="15.75" customHeight="1">
      <c r="A675" s="41"/>
      <c r="B675" s="41"/>
      <c r="C675" s="41"/>
      <c r="D675" s="41"/>
      <c r="E675" s="14"/>
      <c r="F675" s="14"/>
      <c r="G675" s="14">
        <f ca="1"/>
        <v>0</v>
      </c>
      <c r="H675" s="14"/>
      <c r="I675" s="14"/>
      <c r="J675" s="14"/>
      <c r="K675" s="14">
        <f ca="1"/>
        <v>0</v>
      </c>
      <c r="L675" s="14"/>
    </row>
    <row r="676" spans="1:12" ht="15.75" customHeight="1">
      <c r="A676" s="41"/>
      <c r="B676" s="41"/>
      <c r="C676" s="41"/>
      <c r="D676" s="41"/>
      <c r="E676" s="14"/>
      <c r="F676" s="14"/>
      <c r="G676" s="14">
        <f ca="1"/>
        <v>0</v>
      </c>
      <c r="H676" s="14"/>
      <c r="I676" s="14"/>
      <c r="J676" s="14"/>
      <c r="K676" s="14">
        <f ca="1"/>
        <v>0</v>
      </c>
      <c r="L676" s="14"/>
    </row>
    <row r="677" spans="1:12" ht="15.75" customHeight="1">
      <c r="A677" s="41"/>
      <c r="B677" s="41"/>
      <c r="C677" s="41"/>
      <c r="D677" s="41"/>
      <c r="E677" s="14"/>
      <c r="F677" s="14"/>
      <c r="G677" s="14">
        <f ca="1"/>
        <v>0</v>
      </c>
      <c r="H677" s="14"/>
      <c r="I677" s="14"/>
      <c r="J677" s="14"/>
      <c r="K677" s="14">
        <f ca="1"/>
        <v>0</v>
      </c>
      <c r="L677" s="14"/>
    </row>
    <row r="678" spans="1:12" ht="15.75" customHeight="1">
      <c r="A678" s="41"/>
      <c r="B678" s="41"/>
      <c r="C678" s="41"/>
      <c r="D678" s="41"/>
      <c r="E678" s="14"/>
      <c r="F678" s="14"/>
      <c r="G678" s="14">
        <f ca="1"/>
        <v>0</v>
      </c>
      <c r="H678" s="14"/>
      <c r="I678" s="14"/>
      <c r="J678" s="14"/>
      <c r="K678" s="14">
        <f ca="1"/>
        <v>0</v>
      </c>
      <c r="L678" s="14"/>
    </row>
    <row r="679" spans="1:12" ht="15.75" customHeight="1">
      <c r="A679" s="41"/>
      <c r="B679" s="41"/>
      <c r="C679" s="41"/>
      <c r="D679" s="41"/>
      <c r="E679" s="14"/>
      <c r="F679" s="14"/>
      <c r="G679" s="14">
        <f ca="1"/>
        <v>0</v>
      </c>
      <c r="H679" s="14"/>
      <c r="I679" s="14"/>
      <c r="J679" s="14"/>
      <c r="K679" s="14">
        <f ca="1"/>
        <v>0</v>
      </c>
      <c r="L679" s="14"/>
    </row>
    <row r="680" spans="1:12" ht="15.75" customHeight="1">
      <c r="A680" s="41"/>
      <c r="B680" s="41"/>
      <c r="C680" s="41"/>
      <c r="D680" s="41"/>
      <c r="E680" s="14"/>
      <c r="F680" s="14"/>
      <c r="G680" s="14">
        <f ca="1"/>
        <v>0</v>
      </c>
      <c r="H680" s="14"/>
      <c r="I680" s="14"/>
      <c r="J680" s="14"/>
      <c r="K680" s="14">
        <f ca="1"/>
        <v>0</v>
      </c>
      <c r="L680" s="14"/>
    </row>
    <row r="681" spans="1:12" ht="15.75" customHeight="1">
      <c r="A681" s="41"/>
      <c r="B681" s="41"/>
      <c r="C681" s="41"/>
      <c r="D681" s="41"/>
      <c r="E681" s="14"/>
      <c r="F681" s="14"/>
      <c r="G681" s="14">
        <f ca="1"/>
        <v>0</v>
      </c>
      <c r="H681" s="14"/>
      <c r="I681" s="14"/>
      <c r="J681" s="14"/>
      <c r="K681" s="14">
        <f ca="1"/>
        <v>0</v>
      </c>
      <c r="L681" s="14"/>
    </row>
    <row r="682" spans="1:12" ht="15.75" customHeight="1">
      <c r="A682" s="41"/>
      <c r="B682" s="41"/>
      <c r="C682" s="41"/>
      <c r="D682" s="41"/>
      <c r="E682" s="14"/>
      <c r="F682" s="14"/>
      <c r="G682" s="14">
        <f ca="1"/>
        <v>0</v>
      </c>
      <c r="H682" s="14"/>
      <c r="I682" s="14"/>
      <c r="J682" s="14"/>
      <c r="K682" s="14">
        <f ca="1"/>
        <v>0</v>
      </c>
      <c r="L682" s="14"/>
    </row>
    <row r="683" spans="1:12" ht="15.75" customHeight="1">
      <c r="A683" s="41"/>
      <c r="B683" s="41"/>
      <c r="C683" s="41"/>
      <c r="D683" s="41"/>
      <c r="E683" s="14"/>
      <c r="F683" s="14"/>
      <c r="G683" s="14">
        <f ca="1"/>
        <v>0</v>
      </c>
      <c r="H683" s="14"/>
      <c r="I683" s="14"/>
      <c r="J683" s="14"/>
      <c r="K683" s="14">
        <f ca="1"/>
        <v>0</v>
      </c>
      <c r="L683" s="14"/>
    </row>
    <row r="684" spans="1:12" ht="15.75" customHeight="1">
      <c r="A684" s="41"/>
      <c r="B684" s="41"/>
      <c r="C684" s="41"/>
      <c r="D684" s="41"/>
      <c r="E684" s="14"/>
      <c r="F684" s="14"/>
      <c r="G684" s="14">
        <f ca="1"/>
        <v>0</v>
      </c>
      <c r="H684" s="14"/>
      <c r="I684" s="14"/>
      <c r="J684" s="14"/>
      <c r="K684" s="14">
        <f ca="1"/>
        <v>0</v>
      </c>
      <c r="L684" s="14"/>
    </row>
    <row r="685" spans="1:12" ht="15.75" customHeight="1">
      <c r="A685" s="41"/>
      <c r="B685" s="41"/>
      <c r="C685" s="41"/>
      <c r="D685" s="41"/>
      <c r="E685" s="14"/>
      <c r="F685" s="14"/>
      <c r="G685" s="14">
        <f ca="1"/>
        <v>0</v>
      </c>
      <c r="H685" s="14"/>
      <c r="I685" s="14"/>
      <c r="J685" s="14"/>
      <c r="K685" s="14">
        <f ca="1"/>
        <v>0</v>
      </c>
      <c r="L685" s="14"/>
    </row>
    <row r="686" spans="1:12" ht="15.75" customHeight="1">
      <c r="A686" s="41"/>
      <c r="B686" s="41"/>
      <c r="C686" s="41"/>
      <c r="D686" s="41"/>
      <c r="E686" s="14"/>
      <c r="F686" s="14"/>
      <c r="G686" s="14">
        <f ca="1"/>
        <v>0</v>
      </c>
      <c r="H686" s="14"/>
      <c r="I686" s="14"/>
      <c r="J686" s="14"/>
      <c r="K686" s="14">
        <f ca="1"/>
        <v>0</v>
      </c>
      <c r="L686" s="14"/>
    </row>
    <row r="687" spans="1:12" ht="15.75" customHeight="1">
      <c r="A687" s="41"/>
      <c r="B687" s="41"/>
      <c r="C687" s="41"/>
      <c r="D687" s="41"/>
      <c r="E687" s="14"/>
      <c r="F687" s="14"/>
      <c r="G687" s="14">
        <f ca="1"/>
        <v>0</v>
      </c>
      <c r="H687" s="14"/>
      <c r="I687" s="14"/>
      <c r="J687" s="14"/>
      <c r="K687" s="14">
        <f ca="1"/>
        <v>0</v>
      </c>
      <c r="L687" s="14"/>
    </row>
    <row r="688" spans="1:12" ht="15.75" customHeight="1">
      <c r="A688" s="41"/>
      <c r="B688" s="41"/>
      <c r="C688" s="41"/>
      <c r="D688" s="41"/>
      <c r="E688" s="14"/>
      <c r="F688" s="14"/>
      <c r="G688" s="14">
        <f ca="1"/>
        <v>0</v>
      </c>
      <c r="H688" s="14"/>
      <c r="I688" s="14"/>
      <c r="J688" s="14"/>
      <c r="K688" s="14">
        <f ca="1"/>
        <v>0</v>
      </c>
      <c r="L688" s="14"/>
    </row>
    <row r="689" spans="1:12" ht="15.75" customHeight="1">
      <c r="A689" s="41"/>
      <c r="B689" s="41"/>
      <c r="C689" s="41"/>
      <c r="D689" s="41"/>
      <c r="E689" s="14"/>
      <c r="F689" s="14"/>
      <c r="G689" s="14">
        <f ca="1"/>
        <v>0</v>
      </c>
      <c r="H689" s="14"/>
      <c r="I689" s="14"/>
      <c r="J689" s="14"/>
      <c r="K689" s="14">
        <f ca="1"/>
        <v>0</v>
      </c>
      <c r="L689" s="14"/>
    </row>
    <row r="690" spans="1:12" ht="15.75" customHeight="1">
      <c r="A690" s="41"/>
      <c r="B690" s="41"/>
      <c r="C690" s="41"/>
      <c r="D690" s="41"/>
      <c r="E690" s="14"/>
      <c r="F690" s="14"/>
      <c r="G690" s="14">
        <f ca="1"/>
        <v>0</v>
      </c>
      <c r="H690" s="14"/>
      <c r="I690" s="14"/>
      <c r="J690" s="14"/>
      <c r="K690" s="14">
        <f ca="1"/>
        <v>0</v>
      </c>
      <c r="L690" s="14"/>
    </row>
    <row r="691" spans="1:12" ht="15.75" customHeight="1">
      <c r="A691" s="41"/>
      <c r="B691" s="41"/>
      <c r="C691" s="41"/>
      <c r="D691" s="41"/>
      <c r="E691" s="14"/>
      <c r="F691" s="14"/>
      <c r="G691" s="14">
        <f ca="1"/>
        <v>0</v>
      </c>
      <c r="H691" s="14"/>
      <c r="I691" s="14"/>
      <c r="J691" s="14"/>
      <c r="K691" s="14">
        <f ca="1"/>
        <v>0</v>
      </c>
      <c r="L691" s="14"/>
    </row>
    <row r="692" spans="1:12" ht="15.75" customHeight="1">
      <c r="A692" s="41"/>
      <c r="B692" s="41"/>
      <c r="C692" s="41"/>
      <c r="D692" s="41"/>
      <c r="E692" s="14"/>
      <c r="F692" s="14"/>
      <c r="G692" s="14">
        <f ca="1"/>
        <v>0</v>
      </c>
      <c r="H692" s="14"/>
      <c r="I692" s="14"/>
      <c r="J692" s="14"/>
      <c r="K692" s="14">
        <f ca="1"/>
        <v>0</v>
      </c>
      <c r="L692" s="14"/>
    </row>
    <row r="693" spans="1:12" ht="15.75" customHeight="1">
      <c r="A693" s="41"/>
      <c r="B693" s="41"/>
      <c r="C693" s="41"/>
      <c r="D693" s="41"/>
      <c r="E693" s="14"/>
      <c r="F693" s="14"/>
      <c r="G693" s="14">
        <f ca="1"/>
        <v>0</v>
      </c>
      <c r="H693" s="14"/>
      <c r="I693" s="14"/>
      <c r="J693" s="14"/>
      <c r="K693" s="14">
        <f ca="1"/>
        <v>0</v>
      </c>
      <c r="L693" s="14"/>
    </row>
    <row r="694" spans="1:12" ht="15.75" customHeight="1">
      <c r="A694" s="41"/>
      <c r="B694" s="41"/>
      <c r="C694" s="41"/>
      <c r="D694" s="41"/>
      <c r="E694" s="14"/>
      <c r="F694" s="14"/>
      <c r="G694" s="14">
        <f ca="1"/>
        <v>0</v>
      </c>
      <c r="H694" s="14"/>
      <c r="I694" s="14"/>
      <c r="J694" s="14"/>
      <c r="K694" s="14">
        <f ca="1"/>
        <v>0</v>
      </c>
      <c r="L694" s="14"/>
    </row>
    <row r="695" spans="1:12" ht="15.75" customHeight="1">
      <c r="A695" s="41"/>
      <c r="B695" s="41"/>
      <c r="C695" s="41"/>
      <c r="D695" s="41"/>
      <c r="E695" s="14"/>
      <c r="F695" s="14"/>
      <c r="G695" s="14">
        <f ca="1"/>
        <v>0</v>
      </c>
      <c r="H695" s="14"/>
      <c r="I695" s="14"/>
      <c r="J695" s="14"/>
      <c r="K695" s="14">
        <f ca="1"/>
        <v>0</v>
      </c>
      <c r="L695" s="14"/>
    </row>
    <row r="696" spans="1:12" ht="15.75" customHeight="1">
      <c r="A696" s="41"/>
      <c r="B696" s="41"/>
      <c r="C696" s="41"/>
      <c r="D696" s="41"/>
      <c r="E696" s="14"/>
      <c r="F696" s="14"/>
      <c r="G696" s="14">
        <f ca="1"/>
        <v>0</v>
      </c>
      <c r="H696" s="14"/>
      <c r="I696" s="14"/>
      <c r="J696" s="14"/>
      <c r="K696" s="14">
        <f ca="1"/>
        <v>0</v>
      </c>
      <c r="L696" s="14"/>
    </row>
    <row r="697" spans="1:12" ht="15.75" customHeight="1">
      <c r="A697" s="41"/>
      <c r="B697" s="41"/>
      <c r="C697" s="41"/>
      <c r="D697" s="41"/>
      <c r="E697" s="14"/>
      <c r="F697" s="14"/>
      <c r="G697" s="14">
        <f ca="1"/>
        <v>0</v>
      </c>
      <c r="H697" s="14"/>
      <c r="I697" s="14"/>
      <c r="J697" s="14"/>
      <c r="K697" s="14">
        <f ca="1"/>
        <v>0</v>
      </c>
      <c r="L697" s="14"/>
    </row>
    <row r="698" spans="1:12" ht="15.75" customHeight="1">
      <c r="A698" s="41"/>
      <c r="B698" s="41"/>
      <c r="C698" s="41"/>
      <c r="D698" s="41"/>
      <c r="E698" s="14"/>
      <c r="F698" s="14"/>
      <c r="G698" s="14">
        <f ca="1"/>
        <v>0</v>
      </c>
      <c r="H698" s="14"/>
      <c r="I698" s="14"/>
      <c r="J698" s="14"/>
      <c r="K698" s="14">
        <f ca="1"/>
        <v>0</v>
      </c>
      <c r="L698" s="14"/>
    </row>
    <row r="699" spans="1:12" ht="15.75" customHeight="1">
      <c r="A699" s="41"/>
      <c r="B699" s="41"/>
      <c r="C699" s="41"/>
      <c r="D699" s="41"/>
      <c r="E699" s="14"/>
      <c r="F699" s="14"/>
      <c r="G699" s="14">
        <f ca="1"/>
        <v>0</v>
      </c>
      <c r="H699" s="14"/>
      <c r="I699" s="14"/>
      <c r="J699" s="14"/>
      <c r="K699" s="14">
        <f ca="1"/>
        <v>0</v>
      </c>
      <c r="L699" s="14"/>
    </row>
    <row r="700" spans="1:12" ht="15.75" customHeight="1">
      <c r="A700" s="41"/>
      <c r="B700" s="41"/>
      <c r="C700" s="41"/>
      <c r="D700" s="41"/>
      <c r="E700" s="14"/>
      <c r="F700" s="14"/>
      <c r="G700" s="14">
        <f ca="1"/>
        <v>0</v>
      </c>
      <c r="H700" s="14"/>
      <c r="I700" s="14"/>
      <c r="J700" s="14"/>
      <c r="K700" s="14">
        <f ca="1"/>
        <v>0</v>
      </c>
      <c r="L700" s="14"/>
    </row>
    <row r="701" spans="1:12" ht="15.75" customHeight="1">
      <c r="A701" s="41"/>
      <c r="B701" s="41"/>
      <c r="C701" s="41"/>
      <c r="D701" s="41"/>
      <c r="E701" s="14"/>
      <c r="F701" s="14"/>
      <c r="G701" s="14">
        <f ca="1"/>
        <v>0</v>
      </c>
      <c r="H701" s="14"/>
      <c r="I701" s="14"/>
      <c r="J701" s="14"/>
      <c r="K701" s="14">
        <f ca="1"/>
        <v>0</v>
      </c>
      <c r="L701" s="14"/>
    </row>
    <row r="702" spans="1:12" ht="15.75" customHeight="1">
      <c r="A702" s="41"/>
      <c r="B702" s="41"/>
      <c r="C702" s="41"/>
      <c r="D702" s="41"/>
      <c r="E702" s="14"/>
      <c r="F702" s="14"/>
      <c r="G702" s="14">
        <f ca="1"/>
        <v>0</v>
      </c>
      <c r="H702" s="14"/>
      <c r="I702" s="14"/>
      <c r="J702" s="14"/>
      <c r="K702" s="14">
        <f ca="1"/>
        <v>0</v>
      </c>
      <c r="L702" s="14"/>
    </row>
    <row r="703" spans="1:12" ht="15.75" customHeight="1">
      <c r="A703" s="41"/>
      <c r="B703" s="41"/>
      <c r="C703" s="41"/>
      <c r="D703" s="41"/>
      <c r="E703" s="14"/>
      <c r="F703" s="14"/>
      <c r="G703" s="14">
        <f ca="1"/>
        <v>0</v>
      </c>
      <c r="H703" s="14"/>
      <c r="I703" s="14"/>
      <c r="J703" s="14"/>
      <c r="K703" s="14">
        <f ca="1"/>
        <v>0</v>
      </c>
      <c r="L703" s="14"/>
    </row>
    <row r="704" spans="1:12" ht="15.75" customHeight="1">
      <c r="A704" s="41"/>
      <c r="B704" s="41"/>
      <c r="C704" s="41"/>
      <c r="D704" s="41"/>
      <c r="E704" s="14"/>
      <c r="F704" s="14"/>
      <c r="G704" s="14">
        <f ca="1"/>
        <v>0</v>
      </c>
      <c r="H704" s="14"/>
      <c r="I704" s="14"/>
      <c r="J704" s="14"/>
      <c r="K704" s="14">
        <f ca="1"/>
        <v>0</v>
      </c>
      <c r="L704" s="14"/>
    </row>
    <row r="705" spans="1:12" ht="15.75" customHeight="1">
      <c r="A705" s="41"/>
      <c r="B705" s="41"/>
      <c r="C705" s="41"/>
      <c r="D705" s="41"/>
      <c r="E705" s="14"/>
      <c r="F705" s="14"/>
      <c r="G705" s="14">
        <f ca="1"/>
        <v>0</v>
      </c>
      <c r="H705" s="14"/>
      <c r="I705" s="14"/>
      <c r="J705" s="14"/>
      <c r="K705" s="14">
        <f ca="1"/>
        <v>0</v>
      </c>
      <c r="L705" s="14"/>
    </row>
    <row r="706" spans="1:12" ht="15.75" customHeight="1">
      <c r="A706" s="41"/>
      <c r="B706" s="41"/>
      <c r="C706" s="41"/>
      <c r="D706" s="41"/>
      <c r="E706" s="14"/>
      <c r="F706" s="14"/>
      <c r="G706" s="14">
        <f ca="1"/>
        <v>0</v>
      </c>
      <c r="H706" s="14"/>
      <c r="I706" s="14"/>
      <c r="J706" s="14"/>
      <c r="K706" s="14">
        <f ca="1"/>
        <v>0</v>
      </c>
      <c r="L706" s="14"/>
    </row>
    <row r="707" spans="1:12" ht="15.75" customHeight="1">
      <c r="A707" s="41"/>
      <c r="B707" s="41"/>
      <c r="C707" s="41"/>
      <c r="D707" s="41"/>
      <c r="E707" s="14"/>
      <c r="F707" s="14"/>
      <c r="G707" s="14">
        <f ca="1"/>
        <v>0</v>
      </c>
      <c r="H707" s="14"/>
      <c r="I707" s="14"/>
      <c r="J707" s="14"/>
      <c r="K707" s="14">
        <f ca="1"/>
        <v>0</v>
      </c>
      <c r="L707" s="14"/>
    </row>
    <row r="708" spans="1:12" ht="15.75" customHeight="1">
      <c r="A708" s="41"/>
      <c r="B708" s="41"/>
      <c r="C708" s="41"/>
      <c r="D708" s="41"/>
      <c r="E708" s="14"/>
      <c r="F708" s="14"/>
      <c r="G708" s="14">
        <f ca="1"/>
        <v>0</v>
      </c>
      <c r="H708" s="14"/>
      <c r="I708" s="14"/>
      <c r="J708" s="14"/>
      <c r="K708" s="14">
        <f ca="1"/>
        <v>0</v>
      </c>
      <c r="L708" s="14"/>
    </row>
    <row r="709" spans="1:12" ht="15.75" customHeight="1">
      <c r="A709" s="41"/>
      <c r="B709" s="41"/>
      <c r="C709" s="41"/>
      <c r="D709" s="41"/>
      <c r="E709" s="14"/>
      <c r="F709" s="14"/>
      <c r="G709" s="14">
        <f ca="1"/>
        <v>0</v>
      </c>
      <c r="H709" s="14"/>
      <c r="I709" s="14"/>
      <c r="J709" s="14"/>
      <c r="K709" s="14">
        <f ca="1"/>
        <v>0</v>
      </c>
      <c r="L709" s="14"/>
    </row>
    <row r="710" spans="1:12" ht="15.75" customHeight="1">
      <c r="A710" s="41"/>
      <c r="B710" s="41"/>
      <c r="C710" s="41"/>
      <c r="D710" s="41"/>
      <c r="E710" s="14"/>
      <c r="F710" s="14"/>
      <c r="G710" s="14">
        <f ca="1"/>
        <v>0</v>
      </c>
      <c r="H710" s="14"/>
      <c r="I710" s="14"/>
      <c r="J710" s="14"/>
      <c r="K710" s="14">
        <f ca="1"/>
        <v>0</v>
      </c>
      <c r="L710" s="14"/>
    </row>
    <row r="711" spans="1:12" ht="15.75" customHeight="1">
      <c r="A711" s="41"/>
      <c r="B711" s="41"/>
      <c r="C711" s="41"/>
      <c r="D711" s="41"/>
      <c r="E711" s="14"/>
      <c r="F711" s="14"/>
      <c r="G711" s="14">
        <f ca="1"/>
        <v>0</v>
      </c>
      <c r="H711" s="14"/>
      <c r="I711" s="14"/>
      <c r="J711" s="14"/>
      <c r="K711" s="14">
        <f ca="1"/>
        <v>0</v>
      </c>
      <c r="L711" s="14"/>
    </row>
    <row r="712" spans="1:12" ht="15.75" customHeight="1">
      <c r="A712" s="41"/>
      <c r="B712" s="41"/>
      <c r="C712" s="41"/>
      <c r="D712" s="41"/>
      <c r="E712" s="14"/>
      <c r="F712" s="14"/>
      <c r="G712" s="14">
        <f ca="1"/>
        <v>0</v>
      </c>
      <c r="H712" s="14"/>
      <c r="I712" s="14"/>
      <c r="J712" s="14"/>
      <c r="K712" s="14">
        <f ca="1"/>
        <v>0</v>
      </c>
      <c r="L712" s="14"/>
    </row>
    <row r="713" spans="1:12" ht="15.75" customHeight="1">
      <c r="A713" s="41"/>
      <c r="B713" s="41"/>
      <c r="C713" s="41"/>
      <c r="D713" s="41"/>
      <c r="E713" s="14"/>
      <c r="F713" s="14"/>
      <c r="G713" s="14">
        <f ca="1"/>
        <v>0</v>
      </c>
      <c r="H713" s="14"/>
      <c r="I713" s="14"/>
      <c r="J713" s="14"/>
      <c r="K713" s="14">
        <f ca="1"/>
        <v>0</v>
      </c>
      <c r="L713" s="14"/>
    </row>
    <row r="714" spans="1:12" ht="15.75" customHeight="1">
      <c r="A714" s="41"/>
      <c r="B714" s="41"/>
      <c r="C714" s="41"/>
      <c r="D714" s="41"/>
      <c r="E714" s="14"/>
      <c r="F714" s="14"/>
      <c r="G714" s="14">
        <f ca="1"/>
        <v>0</v>
      </c>
      <c r="H714" s="14"/>
      <c r="I714" s="14"/>
      <c r="J714" s="14"/>
      <c r="K714" s="14">
        <f ca="1"/>
        <v>0</v>
      </c>
      <c r="L714" s="14"/>
    </row>
    <row r="715" spans="1:12" ht="15.75" customHeight="1">
      <c r="A715" s="41"/>
      <c r="B715" s="41"/>
      <c r="C715" s="41"/>
      <c r="D715" s="41"/>
      <c r="E715" s="14"/>
      <c r="F715" s="14"/>
      <c r="G715" s="14">
        <f ca="1"/>
        <v>0</v>
      </c>
      <c r="H715" s="14"/>
      <c r="I715" s="14"/>
      <c r="J715" s="14"/>
      <c r="K715" s="14">
        <f ca="1"/>
        <v>0</v>
      </c>
      <c r="L715" s="14"/>
    </row>
    <row r="716" spans="1:12" ht="15.75" customHeight="1">
      <c r="A716" s="41"/>
      <c r="B716" s="41"/>
      <c r="C716" s="41"/>
      <c r="D716" s="41"/>
      <c r="E716" s="14"/>
      <c r="F716" s="14"/>
      <c r="G716" s="14">
        <f ca="1"/>
        <v>0</v>
      </c>
      <c r="H716" s="14"/>
      <c r="I716" s="14"/>
      <c r="J716" s="14"/>
      <c r="K716" s="14">
        <f ca="1"/>
        <v>0</v>
      </c>
      <c r="L716" s="14"/>
    </row>
    <row r="717" spans="1:12" ht="15.75" customHeight="1">
      <c r="A717" s="41"/>
      <c r="B717" s="41"/>
      <c r="C717" s="41"/>
      <c r="D717" s="41"/>
      <c r="E717" s="14"/>
      <c r="F717" s="14"/>
      <c r="G717" s="14">
        <f ca="1"/>
        <v>0</v>
      </c>
      <c r="H717" s="14"/>
      <c r="I717" s="14"/>
      <c r="J717" s="14"/>
      <c r="K717" s="14">
        <f ca="1"/>
        <v>0</v>
      </c>
      <c r="L717" s="14"/>
    </row>
    <row r="718" spans="1:12" ht="15.75" customHeight="1">
      <c r="A718" s="41"/>
      <c r="B718" s="41"/>
      <c r="C718" s="41"/>
      <c r="D718" s="41"/>
      <c r="E718" s="14"/>
      <c r="F718" s="14"/>
      <c r="G718" s="14">
        <f ca="1"/>
        <v>0</v>
      </c>
      <c r="H718" s="14"/>
      <c r="I718" s="14"/>
      <c r="J718" s="14"/>
      <c r="K718" s="14">
        <f ca="1"/>
        <v>0</v>
      </c>
      <c r="L718" s="14"/>
    </row>
    <row r="719" spans="1:12" ht="15.75" customHeight="1">
      <c r="A719" s="41"/>
      <c r="B719" s="41"/>
      <c r="C719" s="41"/>
      <c r="D719" s="41"/>
      <c r="E719" s="14"/>
      <c r="F719" s="14"/>
      <c r="G719" s="14">
        <f ca="1"/>
        <v>0</v>
      </c>
      <c r="H719" s="14"/>
      <c r="I719" s="14"/>
      <c r="J719" s="14"/>
      <c r="K719" s="14">
        <f ca="1"/>
        <v>0</v>
      </c>
      <c r="L719" s="14"/>
    </row>
    <row r="720" spans="1:12" ht="15.75" customHeight="1">
      <c r="A720" s="41"/>
      <c r="B720" s="41"/>
      <c r="C720" s="41"/>
      <c r="D720" s="41"/>
      <c r="E720" s="14"/>
      <c r="F720" s="14"/>
      <c r="G720" s="14">
        <f ca="1"/>
        <v>0</v>
      </c>
      <c r="H720" s="14"/>
      <c r="I720" s="14"/>
      <c r="J720" s="14"/>
      <c r="K720" s="14">
        <f ca="1"/>
        <v>0</v>
      </c>
      <c r="L720" s="14"/>
    </row>
    <row r="721" spans="1:12" ht="15.75" customHeight="1">
      <c r="A721" s="41"/>
      <c r="B721" s="41"/>
      <c r="C721" s="41"/>
      <c r="D721" s="41"/>
      <c r="E721" s="14"/>
      <c r="F721" s="14"/>
      <c r="G721" s="14">
        <f ca="1"/>
        <v>0</v>
      </c>
      <c r="H721" s="14"/>
      <c r="I721" s="14"/>
      <c r="J721" s="14"/>
      <c r="K721" s="14">
        <f ca="1"/>
        <v>0</v>
      </c>
      <c r="L721" s="14"/>
    </row>
    <row r="722" spans="1:12" ht="15.75" customHeight="1">
      <c r="A722" s="41"/>
      <c r="B722" s="41"/>
      <c r="C722" s="41"/>
      <c r="D722" s="41"/>
      <c r="E722" s="14"/>
      <c r="F722" s="14"/>
      <c r="G722" s="14">
        <f ca="1"/>
        <v>0</v>
      </c>
      <c r="H722" s="14"/>
      <c r="I722" s="14"/>
      <c r="J722" s="14"/>
      <c r="K722" s="14">
        <f ca="1"/>
        <v>0</v>
      </c>
      <c r="L722" s="14"/>
    </row>
    <row r="723" spans="1:12" ht="15.75" customHeight="1">
      <c r="A723" s="41"/>
      <c r="B723" s="41"/>
      <c r="C723" s="41"/>
      <c r="D723" s="41"/>
      <c r="E723" s="14"/>
      <c r="F723" s="14"/>
      <c r="G723" s="14">
        <f ca="1"/>
        <v>0</v>
      </c>
      <c r="H723" s="14"/>
      <c r="I723" s="14"/>
      <c r="J723" s="14"/>
      <c r="K723" s="14">
        <f ca="1"/>
        <v>0</v>
      </c>
      <c r="L723" s="14"/>
    </row>
    <row r="724" spans="1:12" ht="15.75" customHeight="1">
      <c r="A724" s="41"/>
      <c r="B724" s="41"/>
      <c r="C724" s="41"/>
      <c r="D724" s="41"/>
      <c r="E724" s="14"/>
      <c r="F724" s="14"/>
      <c r="G724" s="14">
        <f ca="1"/>
        <v>0</v>
      </c>
      <c r="H724" s="14"/>
      <c r="I724" s="14"/>
      <c r="J724" s="14"/>
      <c r="K724" s="14">
        <f ca="1"/>
        <v>0</v>
      </c>
      <c r="L724" s="14"/>
    </row>
    <row r="725" spans="1:12" ht="15.75" customHeight="1">
      <c r="A725" s="41"/>
      <c r="B725" s="41"/>
      <c r="C725" s="41"/>
      <c r="D725" s="41"/>
      <c r="E725" s="14"/>
      <c r="F725" s="14"/>
      <c r="G725" s="14">
        <f ca="1"/>
        <v>0</v>
      </c>
      <c r="H725" s="14"/>
      <c r="I725" s="14"/>
      <c r="J725" s="14"/>
      <c r="K725" s="14">
        <f ca="1"/>
        <v>0</v>
      </c>
      <c r="L725" s="14"/>
    </row>
    <row r="726" spans="1:12" ht="15.75" customHeight="1">
      <c r="A726" s="41"/>
      <c r="B726" s="41"/>
      <c r="C726" s="41"/>
      <c r="D726" s="41"/>
      <c r="E726" s="14"/>
      <c r="F726" s="14"/>
      <c r="G726" s="14">
        <f ca="1"/>
        <v>0</v>
      </c>
      <c r="H726" s="14"/>
      <c r="I726" s="14"/>
      <c r="J726" s="14"/>
      <c r="K726" s="14">
        <f ca="1"/>
        <v>0</v>
      </c>
      <c r="L726" s="14"/>
    </row>
    <row r="727" spans="1:12" ht="15.75" customHeight="1">
      <c r="A727" s="41"/>
      <c r="B727" s="41"/>
      <c r="C727" s="41"/>
      <c r="D727" s="41"/>
      <c r="E727" s="14"/>
      <c r="F727" s="14"/>
      <c r="G727" s="14">
        <f ca="1"/>
        <v>0</v>
      </c>
      <c r="H727" s="14"/>
      <c r="I727" s="14"/>
      <c r="J727" s="14"/>
      <c r="K727" s="14">
        <f ca="1"/>
        <v>0</v>
      </c>
      <c r="L727" s="14"/>
    </row>
    <row r="728" spans="1:12" ht="15.75" customHeight="1">
      <c r="A728" s="41"/>
      <c r="B728" s="41"/>
      <c r="C728" s="41"/>
      <c r="D728" s="41"/>
      <c r="E728" s="14"/>
      <c r="F728" s="14"/>
      <c r="G728" s="14">
        <f ca="1"/>
        <v>0</v>
      </c>
      <c r="H728" s="14"/>
      <c r="I728" s="14"/>
      <c r="J728" s="14"/>
      <c r="K728" s="14">
        <f ca="1"/>
        <v>0</v>
      </c>
      <c r="L728" s="14"/>
    </row>
    <row r="729" spans="1:12" ht="15.75" customHeight="1">
      <c r="A729" s="41"/>
      <c r="B729" s="41"/>
      <c r="C729" s="41"/>
      <c r="D729" s="41"/>
      <c r="E729" s="14"/>
      <c r="F729" s="14"/>
      <c r="G729" s="14">
        <f ca="1"/>
        <v>0</v>
      </c>
      <c r="H729" s="14"/>
      <c r="I729" s="14"/>
      <c r="J729" s="14"/>
      <c r="K729" s="14">
        <f ca="1"/>
        <v>0</v>
      </c>
      <c r="L729" s="14"/>
    </row>
    <row r="730" spans="1:12" ht="15.75" customHeight="1">
      <c r="A730" s="41"/>
      <c r="B730" s="41"/>
      <c r="C730" s="41"/>
      <c r="D730" s="41"/>
      <c r="E730" s="14"/>
      <c r="F730" s="14"/>
      <c r="G730" s="14">
        <f ca="1"/>
        <v>0</v>
      </c>
      <c r="H730" s="14"/>
      <c r="I730" s="14"/>
      <c r="J730" s="14"/>
      <c r="K730" s="14">
        <f ca="1"/>
        <v>0</v>
      </c>
      <c r="L730" s="14"/>
    </row>
    <row r="731" spans="1:12" ht="15.75" customHeight="1">
      <c r="A731" s="41"/>
      <c r="B731" s="41"/>
      <c r="C731" s="41"/>
      <c r="D731" s="41"/>
      <c r="E731" s="14"/>
      <c r="F731" s="14"/>
      <c r="G731" s="14">
        <f ca="1"/>
        <v>0</v>
      </c>
      <c r="H731" s="14"/>
      <c r="I731" s="14"/>
      <c r="J731" s="14"/>
      <c r="K731" s="14">
        <f ca="1"/>
        <v>0</v>
      </c>
      <c r="L731" s="14"/>
    </row>
    <row r="732" spans="1:12" ht="15.75" customHeight="1">
      <c r="A732" s="41"/>
      <c r="B732" s="41"/>
      <c r="C732" s="41"/>
      <c r="D732" s="41"/>
      <c r="E732" s="14"/>
      <c r="F732" s="14"/>
      <c r="G732" s="14">
        <f ca="1"/>
        <v>0</v>
      </c>
      <c r="H732" s="14"/>
      <c r="I732" s="14"/>
      <c r="J732" s="14"/>
      <c r="K732" s="14">
        <f ca="1"/>
        <v>0</v>
      </c>
      <c r="L732" s="14"/>
    </row>
    <row r="733" spans="1:12" ht="15.75" customHeight="1">
      <c r="A733" s="41"/>
      <c r="B733" s="41"/>
      <c r="C733" s="41"/>
      <c r="D733" s="41"/>
      <c r="E733" s="14"/>
      <c r="F733" s="14"/>
      <c r="G733" s="14">
        <f ca="1"/>
        <v>0</v>
      </c>
      <c r="H733" s="14"/>
      <c r="I733" s="14"/>
      <c r="J733" s="14"/>
      <c r="K733" s="14">
        <f ca="1"/>
        <v>0</v>
      </c>
      <c r="L733" s="14"/>
    </row>
    <row r="734" spans="1:12" ht="15.75" customHeight="1">
      <c r="A734" s="41"/>
      <c r="B734" s="41"/>
      <c r="C734" s="41"/>
      <c r="D734" s="41"/>
      <c r="E734" s="14"/>
      <c r="F734" s="14"/>
      <c r="G734" s="14">
        <f ca="1"/>
        <v>0</v>
      </c>
      <c r="H734" s="14"/>
      <c r="I734" s="14"/>
      <c r="J734" s="14"/>
      <c r="K734" s="14">
        <f ca="1"/>
        <v>0</v>
      </c>
      <c r="L734" s="14"/>
    </row>
    <row r="735" spans="1:12" ht="15.75" customHeight="1">
      <c r="A735" s="41"/>
      <c r="B735" s="41"/>
      <c r="C735" s="41"/>
      <c r="D735" s="41"/>
      <c r="E735" s="14"/>
      <c r="F735" s="14"/>
      <c r="G735" s="14">
        <f ca="1"/>
        <v>0</v>
      </c>
      <c r="H735" s="14"/>
      <c r="I735" s="14"/>
      <c r="J735" s="14"/>
      <c r="K735" s="14">
        <f ca="1"/>
        <v>0</v>
      </c>
      <c r="L735" s="14"/>
    </row>
    <row r="736" spans="1:12" ht="15.75" customHeight="1">
      <c r="A736" s="41"/>
      <c r="B736" s="41"/>
      <c r="C736" s="41"/>
      <c r="D736" s="41"/>
      <c r="E736" s="14"/>
      <c r="F736" s="14"/>
      <c r="G736" s="14">
        <f ca="1"/>
        <v>0</v>
      </c>
      <c r="H736" s="14"/>
      <c r="I736" s="14"/>
      <c r="J736" s="14"/>
      <c r="K736" s="14">
        <f ca="1"/>
        <v>0</v>
      </c>
      <c r="L736" s="14"/>
    </row>
    <row r="737" spans="1:12" ht="15.75" customHeight="1">
      <c r="A737" s="41"/>
      <c r="B737" s="41"/>
      <c r="C737" s="41"/>
      <c r="D737" s="41"/>
      <c r="E737" s="14"/>
      <c r="F737" s="14"/>
      <c r="G737" s="14">
        <f ca="1"/>
        <v>0</v>
      </c>
      <c r="H737" s="14"/>
      <c r="I737" s="14"/>
      <c r="J737" s="14"/>
      <c r="K737" s="14">
        <f ca="1"/>
        <v>0</v>
      </c>
      <c r="L737" s="14"/>
    </row>
    <row r="738" spans="1:12" ht="15.75" customHeight="1">
      <c r="A738" s="41"/>
      <c r="B738" s="41"/>
      <c r="C738" s="41"/>
      <c r="D738" s="41"/>
      <c r="E738" s="14"/>
      <c r="F738" s="14"/>
      <c r="G738" s="14">
        <f ca="1"/>
        <v>0</v>
      </c>
      <c r="H738" s="14"/>
      <c r="I738" s="14"/>
      <c r="J738" s="14"/>
      <c r="K738" s="14">
        <f ca="1"/>
        <v>0</v>
      </c>
      <c r="L738" s="14"/>
    </row>
    <row r="739" spans="1:12" ht="15.75" customHeight="1">
      <c r="A739" s="41"/>
      <c r="B739" s="41"/>
      <c r="C739" s="41"/>
      <c r="D739" s="41"/>
      <c r="E739" s="14"/>
      <c r="F739" s="14"/>
      <c r="G739" s="14">
        <f ca="1"/>
        <v>0</v>
      </c>
      <c r="H739" s="14"/>
      <c r="I739" s="14"/>
      <c r="J739" s="14"/>
      <c r="K739" s="14">
        <f ca="1"/>
        <v>0</v>
      </c>
      <c r="L739" s="14"/>
    </row>
    <row r="740" spans="1:12" ht="15.75" customHeight="1">
      <c r="A740" s="41"/>
      <c r="B740" s="41"/>
      <c r="C740" s="41"/>
      <c r="D740" s="41"/>
      <c r="E740" s="14"/>
      <c r="F740" s="14"/>
      <c r="G740" s="14">
        <f ca="1"/>
        <v>0</v>
      </c>
      <c r="H740" s="14"/>
      <c r="I740" s="14"/>
      <c r="J740" s="14"/>
      <c r="K740" s="14">
        <f ca="1"/>
        <v>0</v>
      </c>
      <c r="L740" s="14"/>
    </row>
    <row r="741" spans="1:12" ht="15.75" customHeight="1">
      <c r="A741" s="41"/>
      <c r="B741" s="41"/>
      <c r="C741" s="41"/>
      <c r="D741" s="41"/>
      <c r="E741" s="14"/>
      <c r="F741" s="14"/>
      <c r="G741" s="14">
        <f ca="1"/>
        <v>0</v>
      </c>
      <c r="H741" s="14"/>
      <c r="I741" s="14"/>
      <c r="J741" s="14"/>
      <c r="K741" s="14">
        <f ca="1"/>
        <v>0</v>
      </c>
      <c r="L741" s="14"/>
    </row>
    <row r="742" spans="1:12" ht="15.75" customHeight="1">
      <c r="A742" s="41"/>
      <c r="B742" s="41"/>
      <c r="C742" s="41"/>
      <c r="D742" s="41"/>
      <c r="E742" s="14"/>
      <c r="F742" s="14"/>
      <c r="G742" s="14">
        <f ca="1"/>
        <v>0</v>
      </c>
      <c r="H742" s="14"/>
      <c r="I742" s="14"/>
      <c r="J742" s="14"/>
      <c r="K742" s="14">
        <f ca="1"/>
        <v>0</v>
      </c>
      <c r="L742" s="14"/>
    </row>
    <row r="743" spans="1:12" ht="15.75" customHeight="1">
      <c r="A743" s="41"/>
      <c r="B743" s="41"/>
      <c r="C743" s="41"/>
      <c r="D743" s="41"/>
      <c r="E743" s="14"/>
      <c r="F743" s="14"/>
      <c r="G743" s="14">
        <f ca="1"/>
        <v>0</v>
      </c>
      <c r="H743" s="14"/>
      <c r="I743" s="14"/>
      <c r="J743" s="14"/>
      <c r="K743" s="14">
        <f ca="1"/>
        <v>0</v>
      </c>
      <c r="L743" s="14"/>
    </row>
    <row r="744" spans="1:12" ht="15.75" customHeight="1">
      <c r="A744" s="41"/>
      <c r="B744" s="41"/>
      <c r="C744" s="41"/>
      <c r="D744" s="41"/>
      <c r="E744" s="14"/>
      <c r="F744" s="14"/>
      <c r="G744" s="14">
        <f ca="1"/>
        <v>0</v>
      </c>
      <c r="H744" s="14"/>
      <c r="I744" s="14"/>
      <c r="J744" s="14"/>
      <c r="K744" s="14">
        <f ca="1"/>
        <v>0</v>
      </c>
      <c r="L744" s="14"/>
    </row>
    <row r="745" spans="1:12" ht="15.75" customHeight="1">
      <c r="A745" s="41"/>
      <c r="B745" s="41"/>
      <c r="C745" s="41"/>
      <c r="D745" s="41"/>
      <c r="E745" s="14"/>
      <c r="F745" s="14"/>
      <c r="G745" s="14">
        <f ca="1"/>
        <v>0</v>
      </c>
      <c r="H745" s="14"/>
      <c r="I745" s="14"/>
      <c r="J745" s="14"/>
      <c r="K745" s="14">
        <f ca="1"/>
        <v>0</v>
      </c>
      <c r="L745" s="14"/>
    </row>
    <row r="746" spans="1:12" ht="15.75" customHeight="1">
      <c r="A746" s="41"/>
      <c r="B746" s="41"/>
      <c r="C746" s="41"/>
      <c r="D746" s="41"/>
      <c r="E746" s="14"/>
      <c r="F746" s="14"/>
      <c r="G746" s="14">
        <f ca="1"/>
        <v>0</v>
      </c>
      <c r="H746" s="14"/>
      <c r="I746" s="14"/>
      <c r="J746" s="14"/>
      <c r="K746" s="14">
        <f ca="1"/>
        <v>0</v>
      </c>
      <c r="L746" s="14"/>
    </row>
    <row r="747" spans="1:12" ht="15.75" customHeight="1">
      <c r="A747" s="41"/>
      <c r="B747" s="41"/>
      <c r="C747" s="41"/>
      <c r="D747" s="41"/>
      <c r="E747" s="14"/>
      <c r="F747" s="14"/>
      <c r="G747" s="14">
        <f ca="1"/>
        <v>0</v>
      </c>
      <c r="H747" s="14"/>
      <c r="I747" s="14"/>
      <c r="J747" s="14"/>
      <c r="K747" s="14">
        <f ca="1"/>
        <v>0</v>
      </c>
      <c r="L747" s="14"/>
    </row>
    <row r="748" spans="1:12" ht="15.75" customHeight="1">
      <c r="A748" s="41"/>
      <c r="B748" s="41"/>
      <c r="C748" s="41"/>
      <c r="D748" s="41"/>
      <c r="E748" s="14"/>
      <c r="F748" s="14"/>
      <c r="G748" s="14">
        <f ca="1"/>
        <v>0</v>
      </c>
      <c r="H748" s="14"/>
      <c r="I748" s="14"/>
      <c r="J748" s="14"/>
      <c r="K748" s="14">
        <f ca="1"/>
        <v>0</v>
      </c>
      <c r="L748" s="14"/>
    </row>
    <row r="749" spans="1:12" ht="15.75" customHeight="1">
      <c r="A749" s="41"/>
      <c r="B749" s="41"/>
      <c r="C749" s="41"/>
      <c r="D749" s="41"/>
      <c r="E749" s="14"/>
      <c r="F749" s="14"/>
      <c r="G749" s="14">
        <f ca="1"/>
        <v>0</v>
      </c>
      <c r="H749" s="14"/>
      <c r="I749" s="14"/>
      <c r="J749" s="14"/>
      <c r="K749" s="14">
        <f ca="1"/>
        <v>0</v>
      </c>
      <c r="L749" s="14"/>
    </row>
    <row r="750" spans="1:12" ht="15.75" customHeight="1">
      <c r="A750" s="41"/>
      <c r="B750" s="41"/>
      <c r="C750" s="41"/>
      <c r="D750" s="41"/>
      <c r="E750" s="14"/>
      <c r="F750" s="14"/>
      <c r="G750" s="14">
        <f ca="1"/>
        <v>0</v>
      </c>
      <c r="H750" s="14"/>
      <c r="I750" s="14"/>
      <c r="J750" s="14"/>
      <c r="K750" s="14">
        <f ca="1"/>
        <v>0</v>
      </c>
      <c r="L750" s="14"/>
    </row>
    <row r="751" spans="1:12" ht="15.75" customHeight="1">
      <c r="A751" s="41"/>
      <c r="B751" s="41"/>
      <c r="C751" s="41"/>
      <c r="D751" s="41"/>
      <c r="E751" s="14"/>
      <c r="F751" s="14"/>
      <c r="G751" s="14">
        <f ca="1"/>
        <v>0</v>
      </c>
      <c r="H751" s="14"/>
      <c r="I751" s="14"/>
      <c r="J751" s="14"/>
      <c r="K751" s="14">
        <f ca="1"/>
        <v>0</v>
      </c>
      <c r="L751" s="14"/>
    </row>
    <row r="752" spans="1:12" ht="15.75" customHeight="1">
      <c r="A752" s="41"/>
      <c r="B752" s="41"/>
      <c r="C752" s="41"/>
      <c r="D752" s="41"/>
      <c r="E752" s="14"/>
      <c r="F752" s="14"/>
      <c r="G752" s="14">
        <f ca="1"/>
        <v>0</v>
      </c>
      <c r="H752" s="14"/>
      <c r="I752" s="14"/>
      <c r="J752" s="14"/>
      <c r="K752" s="14">
        <f ca="1"/>
        <v>0</v>
      </c>
      <c r="L752" s="14"/>
    </row>
    <row r="753" spans="1:12" ht="15.75" customHeight="1">
      <c r="A753" s="41"/>
      <c r="B753" s="41"/>
      <c r="C753" s="41"/>
      <c r="D753" s="41"/>
      <c r="E753" s="14"/>
      <c r="F753" s="14"/>
      <c r="G753" s="14">
        <f ca="1"/>
        <v>0</v>
      </c>
      <c r="H753" s="14"/>
      <c r="I753" s="14"/>
      <c r="J753" s="14"/>
      <c r="K753" s="14">
        <f ca="1"/>
        <v>0</v>
      </c>
      <c r="L753" s="14"/>
    </row>
    <row r="754" spans="1:12" ht="15.75" customHeight="1">
      <c r="A754" s="41"/>
      <c r="B754" s="41"/>
      <c r="C754" s="41"/>
      <c r="D754" s="41"/>
      <c r="E754" s="14"/>
      <c r="F754" s="14"/>
      <c r="G754" s="14">
        <f ca="1"/>
        <v>0</v>
      </c>
      <c r="H754" s="14"/>
      <c r="I754" s="14"/>
      <c r="J754" s="14"/>
      <c r="K754" s="14">
        <f ca="1"/>
        <v>0</v>
      </c>
      <c r="L754" s="14"/>
    </row>
    <row r="755" spans="1:12" ht="15.75" customHeight="1">
      <c r="A755" s="41"/>
      <c r="B755" s="41"/>
      <c r="C755" s="41"/>
      <c r="D755" s="41"/>
      <c r="E755" s="14"/>
      <c r="F755" s="14"/>
      <c r="G755" s="14">
        <f ca="1"/>
        <v>0</v>
      </c>
      <c r="H755" s="14"/>
      <c r="I755" s="14"/>
      <c r="J755" s="14"/>
      <c r="K755" s="14">
        <f ca="1"/>
        <v>0</v>
      </c>
      <c r="L755" s="14"/>
    </row>
    <row r="756" spans="1:12" ht="15.75" customHeight="1">
      <c r="A756" s="41"/>
      <c r="B756" s="41"/>
      <c r="C756" s="41"/>
      <c r="D756" s="41"/>
      <c r="E756" s="14"/>
      <c r="F756" s="14"/>
      <c r="G756" s="14">
        <f ca="1"/>
        <v>0</v>
      </c>
      <c r="H756" s="14"/>
      <c r="I756" s="14"/>
      <c r="J756" s="14"/>
      <c r="K756" s="14">
        <f ca="1"/>
        <v>0</v>
      </c>
      <c r="L756" s="14"/>
    </row>
    <row r="757" spans="1:12" ht="15.75" customHeight="1">
      <c r="A757" s="41"/>
      <c r="B757" s="41"/>
      <c r="C757" s="41"/>
      <c r="D757" s="41"/>
      <c r="E757" s="14"/>
      <c r="F757" s="14"/>
      <c r="G757" s="14">
        <f ca="1"/>
        <v>0</v>
      </c>
      <c r="H757" s="14"/>
      <c r="I757" s="14"/>
      <c r="J757" s="14"/>
      <c r="K757" s="14">
        <f ca="1"/>
        <v>0</v>
      </c>
      <c r="L757" s="14"/>
    </row>
    <row r="758" spans="1:12" ht="15.75" customHeight="1">
      <c r="A758" s="41"/>
      <c r="B758" s="41"/>
      <c r="C758" s="41"/>
      <c r="D758" s="41"/>
      <c r="E758" s="14"/>
      <c r="F758" s="14"/>
      <c r="G758" s="14">
        <f ca="1"/>
        <v>0</v>
      </c>
      <c r="H758" s="14"/>
      <c r="I758" s="14"/>
      <c r="J758" s="14"/>
      <c r="K758" s="14">
        <f ca="1"/>
        <v>0</v>
      </c>
      <c r="L758" s="14"/>
    </row>
    <row r="759" spans="1:12" ht="15.75" customHeight="1">
      <c r="A759" s="41"/>
      <c r="B759" s="41"/>
      <c r="C759" s="41"/>
      <c r="D759" s="41"/>
      <c r="E759" s="14"/>
      <c r="F759" s="14"/>
      <c r="G759" s="14">
        <f ca="1"/>
        <v>0</v>
      </c>
      <c r="H759" s="14"/>
      <c r="I759" s="14"/>
      <c r="J759" s="14"/>
      <c r="K759" s="14">
        <f ca="1"/>
        <v>0</v>
      </c>
      <c r="L759" s="14"/>
    </row>
    <row r="760" spans="1:12" ht="15.75" customHeight="1">
      <c r="A760" s="41"/>
      <c r="B760" s="41"/>
      <c r="C760" s="41"/>
      <c r="D760" s="41"/>
      <c r="E760" s="14"/>
      <c r="F760" s="14"/>
      <c r="G760" s="14">
        <f ca="1"/>
        <v>0</v>
      </c>
      <c r="H760" s="14"/>
      <c r="I760" s="14"/>
      <c r="J760" s="14"/>
      <c r="K760" s="14">
        <f ca="1"/>
        <v>0</v>
      </c>
      <c r="L760" s="14"/>
    </row>
    <row r="761" spans="1:12" ht="15.75" customHeight="1">
      <c r="A761" s="41"/>
      <c r="B761" s="41"/>
      <c r="C761" s="41"/>
      <c r="D761" s="41"/>
      <c r="E761" s="14"/>
      <c r="F761" s="14"/>
      <c r="G761" s="14">
        <f ca="1"/>
        <v>0</v>
      </c>
      <c r="H761" s="14"/>
      <c r="I761" s="14"/>
      <c r="J761" s="14"/>
      <c r="K761" s="14">
        <f ca="1"/>
        <v>0</v>
      </c>
      <c r="L761" s="14"/>
    </row>
    <row r="762" spans="1:12" ht="15.75" customHeight="1">
      <c r="A762" s="41"/>
      <c r="B762" s="41"/>
      <c r="C762" s="41"/>
      <c r="D762" s="41"/>
      <c r="E762" s="14"/>
      <c r="F762" s="14"/>
      <c r="G762" s="14">
        <f ca="1"/>
        <v>0</v>
      </c>
      <c r="H762" s="14"/>
      <c r="I762" s="14"/>
      <c r="J762" s="14"/>
      <c r="K762" s="14">
        <f ca="1"/>
        <v>0</v>
      </c>
      <c r="L762" s="14"/>
    </row>
    <row r="763" spans="1:12" ht="15.75" customHeight="1">
      <c r="A763" s="41"/>
      <c r="B763" s="41"/>
      <c r="C763" s="41"/>
      <c r="D763" s="41"/>
      <c r="E763" s="14"/>
      <c r="F763" s="14"/>
      <c r="G763" s="14">
        <f ca="1"/>
        <v>0</v>
      </c>
      <c r="H763" s="14"/>
      <c r="I763" s="14"/>
      <c r="J763" s="14"/>
      <c r="K763" s="14">
        <f ca="1"/>
        <v>0</v>
      </c>
      <c r="L763" s="14"/>
    </row>
    <row r="764" spans="1:12" ht="15.75" customHeight="1">
      <c r="A764" s="41"/>
      <c r="B764" s="41"/>
      <c r="C764" s="41"/>
      <c r="D764" s="41"/>
      <c r="E764" s="14"/>
      <c r="F764" s="14"/>
      <c r="G764" s="14">
        <f ca="1"/>
        <v>0</v>
      </c>
      <c r="H764" s="14"/>
      <c r="I764" s="14"/>
      <c r="J764" s="14"/>
      <c r="K764" s="14">
        <f ca="1"/>
        <v>0</v>
      </c>
      <c r="L764" s="14"/>
    </row>
    <row r="765" spans="1:12" ht="15.75" customHeight="1">
      <c r="A765" s="41"/>
      <c r="B765" s="41"/>
      <c r="C765" s="41"/>
      <c r="D765" s="41"/>
      <c r="E765" s="14"/>
      <c r="F765" s="14"/>
      <c r="G765" s="14">
        <f ca="1"/>
        <v>0</v>
      </c>
      <c r="H765" s="14"/>
      <c r="I765" s="14"/>
      <c r="J765" s="14"/>
      <c r="K765" s="14">
        <f ca="1"/>
        <v>0</v>
      </c>
      <c r="L765" s="14"/>
    </row>
    <row r="766" spans="1:12" ht="15.75" customHeight="1">
      <c r="A766" s="41"/>
      <c r="B766" s="41"/>
      <c r="C766" s="41"/>
      <c r="D766" s="41"/>
      <c r="E766" s="14"/>
      <c r="F766" s="14"/>
      <c r="G766" s="14">
        <f ca="1"/>
        <v>0</v>
      </c>
      <c r="H766" s="14"/>
      <c r="I766" s="14"/>
      <c r="J766" s="14"/>
      <c r="K766" s="14">
        <f ca="1"/>
        <v>0</v>
      </c>
      <c r="L766" s="14"/>
    </row>
    <row r="767" spans="1:12" ht="15.75" customHeight="1">
      <c r="A767" s="41"/>
      <c r="B767" s="41"/>
      <c r="C767" s="41"/>
      <c r="D767" s="41"/>
      <c r="E767" s="14"/>
      <c r="F767" s="14"/>
      <c r="G767" s="14">
        <f ca="1"/>
        <v>0</v>
      </c>
      <c r="H767" s="14"/>
      <c r="I767" s="14"/>
      <c r="J767" s="14"/>
      <c r="K767" s="14">
        <f ca="1"/>
        <v>0</v>
      </c>
      <c r="L767" s="14"/>
    </row>
    <row r="768" spans="1:12" ht="15.75" customHeight="1">
      <c r="A768" s="41"/>
      <c r="B768" s="41"/>
      <c r="C768" s="41"/>
      <c r="D768" s="41"/>
      <c r="E768" s="14"/>
      <c r="F768" s="14"/>
      <c r="G768" s="14">
        <f ca="1"/>
        <v>0</v>
      </c>
      <c r="H768" s="14"/>
      <c r="I768" s="14"/>
      <c r="J768" s="14"/>
      <c r="K768" s="14">
        <f ca="1"/>
        <v>0</v>
      </c>
      <c r="L768" s="14"/>
    </row>
    <row r="769" spans="1:12" ht="15.75" customHeight="1">
      <c r="A769" s="41"/>
      <c r="B769" s="41"/>
      <c r="C769" s="41"/>
      <c r="D769" s="41"/>
      <c r="E769" s="14"/>
      <c r="F769" s="14"/>
      <c r="G769" s="14">
        <f ca="1"/>
        <v>0</v>
      </c>
      <c r="H769" s="14"/>
      <c r="I769" s="14"/>
      <c r="J769" s="14"/>
      <c r="K769" s="14">
        <f ca="1"/>
        <v>0</v>
      </c>
      <c r="L769" s="14"/>
    </row>
    <row r="770" spans="1:12" ht="15.75" customHeight="1">
      <c r="A770" s="41"/>
      <c r="B770" s="41"/>
      <c r="C770" s="41"/>
      <c r="D770" s="41"/>
      <c r="E770" s="14"/>
      <c r="F770" s="14"/>
      <c r="G770" s="14">
        <f ca="1"/>
        <v>0</v>
      </c>
      <c r="H770" s="14"/>
      <c r="I770" s="14"/>
      <c r="J770" s="14"/>
      <c r="K770" s="14">
        <f ca="1"/>
        <v>0</v>
      </c>
      <c r="L770" s="14"/>
    </row>
    <row r="771" spans="1:12" ht="15.75" customHeight="1">
      <c r="A771" s="41"/>
      <c r="B771" s="41"/>
      <c r="C771" s="41"/>
      <c r="D771" s="41"/>
      <c r="E771" s="14"/>
      <c r="F771" s="14"/>
      <c r="G771" s="14">
        <f ca="1"/>
        <v>0</v>
      </c>
      <c r="H771" s="14"/>
      <c r="I771" s="14"/>
      <c r="J771" s="14"/>
      <c r="K771" s="14">
        <f ca="1"/>
        <v>0</v>
      </c>
      <c r="L771" s="14"/>
    </row>
    <row r="772" spans="1:12" ht="15.75" customHeight="1">
      <c r="A772" s="41"/>
      <c r="B772" s="41"/>
      <c r="C772" s="41"/>
      <c r="D772" s="41"/>
      <c r="E772" s="14"/>
      <c r="F772" s="14"/>
      <c r="G772" s="14">
        <f ca="1"/>
        <v>0</v>
      </c>
      <c r="H772" s="14"/>
      <c r="I772" s="14"/>
      <c r="J772" s="14"/>
      <c r="K772" s="14">
        <f ca="1"/>
        <v>0</v>
      </c>
      <c r="L772" s="14"/>
    </row>
    <row r="773" spans="1:12" ht="15.75" customHeight="1">
      <c r="A773" s="41"/>
      <c r="B773" s="41"/>
      <c r="C773" s="41"/>
      <c r="D773" s="41"/>
      <c r="E773" s="14"/>
      <c r="F773" s="14"/>
      <c r="G773" s="14">
        <f ca="1"/>
        <v>0</v>
      </c>
      <c r="H773" s="14"/>
      <c r="I773" s="14"/>
      <c r="J773" s="14"/>
      <c r="K773" s="14">
        <f ca="1"/>
        <v>0</v>
      </c>
      <c r="L773" s="14"/>
    </row>
    <row r="774" spans="1:12" ht="15.75" customHeight="1">
      <c r="A774" s="41"/>
      <c r="B774" s="41"/>
      <c r="C774" s="41"/>
      <c r="D774" s="41"/>
      <c r="E774" s="14"/>
      <c r="F774" s="14"/>
      <c r="G774" s="14">
        <f ca="1"/>
        <v>0</v>
      </c>
      <c r="H774" s="14"/>
      <c r="I774" s="14"/>
      <c r="J774" s="14"/>
      <c r="K774" s="14">
        <f ca="1"/>
        <v>0</v>
      </c>
      <c r="L774" s="14"/>
    </row>
    <row r="775" spans="1:12" ht="15.75" customHeight="1">
      <c r="A775" s="41"/>
      <c r="B775" s="41"/>
      <c r="C775" s="41"/>
      <c r="D775" s="41"/>
      <c r="E775" s="14"/>
      <c r="F775" s="14"/>
      <c r="G775" s="14">
        <f ca="1"/>
        <v>0</v>
      </c>
      <c r="H775" s="14"/>
      <c r="I775" s="14"/>
      <c r="J775" s="14"/>
      <c r="K775" s="14">
        <f ca="1"/>
        <v>0</v>
      </c>
      <c r="L775" s="14"/>
    </row>
    <row r="776" spans="1:12" ht="15.75" customHeight="1">
      <c r="A776" s="41"/>
      <c r="B776" s="41"/>
      <c r="C776" s="41"/>
      <c r="D776" s="41"/>
      <c r="E776" s="14"/>
      <c r="F776" s="14"/>
      <c r="G776" s="14">
        <f ca="1"/>
        <v>0</v>
      </c>
      <c r="H776" s="14"/>
      <c r="I776" s="14"/>
      <c r="J776" s="14"/>
      <c r="K776" s="14">
        <f ca="1"/>
        <v>0</v>
      </c>
      <c r="L776" s="14"/>
    </row>
    <row r="777" spans="1:12" ht="15.75" customHeight="1">
      <c r="A777" s="41"/>
      <c r="B777" s="41"/>
      <c r="C777" s="41"/>
      <c r="D777" s="41"/>
      <c r="E777" s="14"/>
      <c r="F777" s="14"/>
      <c r="G777" s="14">
        <f ca="1"/>
        <v>0</v>
      </c>
      <c r="H777" s="14"/>
      <c r="I777" s="14"/>
      <c r="J777" s="14"/>
      <c r="K777" s="14">
        <f ca="1"/>
        <v>0</v>
      </c>
      <c r="L777" s="14"/>
    </row>
    <row r="778" spans="1:12" ht="15.75" customHeight="1">
      <c r="A778" s="41"/>
      <c r="B778" s="41"/>
      <c r="C778" s="41"/>
      <c r="D778" s="41"/>
      <c r="E778" s="14"/>
      <c r="F778" s="14"/>
      <c r="G778" s="14">
        <f ca="1"/>
        <v>0</v>
      </c>
      <c r="H778" s="14"/>
      <c r="I778" s="14"/>
      <c r="J778" s="14"/>
      <c r="K778" s="14">
        <f ca="1"/>
        <v>0</v>
      </c>
      <c r="L778" s="14"/>
    </row>
    <row r="779" spans="1:12" ht="15.75" customHeight="1">
      <c r="A779" s="41"/>
      <c r="B779" s="41"/>
      <c r="C779" s="41"/>
      <c r="D779" s="41"/>
      <c r="E779" s="14"/>
      <c r="F779" s="14"/>
      <c r="G779" s="14">
        <f ca="1"/>
        <v>0</v>
      </c>
      <c r="H779" s="14"/>
      <c r="I779" s="14"/>
      <c r="J779" s="14"/>
      <c r="K779" s="14">
        <f ca="1"/>
        <v>0</v>
      </c>
      <c r="L779" s="14"/>
    </row>
    <row r="780" spans="1:12" ht="15.75" customHeight="1">
      <c r="A780" s="41"/>
      <c r="B780" s="41"/>
      <c r="C780" s="41"/>
      <c r="D780" s="41"/>
      <c r="E780" s="14"/>
      <c r="F780" s="14"/>
      <c r="G780" s="14">
        <f ca="1"/>
        <v>0</v>
      </c>
      <c r="H780" s="14"/>
      <c r="I780" s="14"/>
      <c r="J780" s="14"/>
      <c r="K780" s="14">
        <f ca="1"/>
        <v>0</v>
      </c>
      <c r="L780" s="14"/>
    </row>
    <row r="781" spans="1:12" ht="15.75" customHeight="1">
      <c r="A781" s="41"/>
      <c r="B781" s="41"/>
      <c r="C781" s="41"/>
      <c r="D781" s="41"/>
      <c r="E781" s="14"/>
      <c r="F781" s="14"/>
      <c r="G781" s="14">
        <f ca="1"/>
        <v>0</v>
      </c>
      <c r="H781" s="14"/>
      <c r="I781" s="14"/>
      <c r="J781" s="14"/>
      <c r="K781" s="14">
        <f ca="1"/>
        <v>0</v>
      </c>
      <c r="L781" s="14"/>
    </row>
    <row r="782" spans="1:12" ht="15.75" customHeight="1">
      <c r="A782" s="41"/>
      <c r="B782" s="41"/>
      <c r="C782" s="41"/>
      <c r="D782" s="41"/>
      <c r="E782" s="14"/>
      <c r="F782" s="14"/>
      <c r="G782" s="14">
        <f ca="1"/>
        <v>0</v>
      </c>
      <c r="H782" s="14"/>
      <c r="I782" s="14"/>
      <c r="J782" s="14"/>
      <c r="K782" s="14">
        <f ca="1"/>
        <v>0</v>
      </c>
      <c r="L782" s="14"/>
    </row>
    <row r="783" spans="1:12" ht="15.75" customHeight="1">
      <c r="A783" s="41"/>
      <c r="B783" s="41"/>
      <c r="C783" s="41"/>
      <c r="D783" s="41"/>
      <c r="E783" s="14"/>
      <c r="F783" s="14"/>
      <c r="G783" s="14">
        <f ca="1"/>
        <v>0</v>
      </c>
      <c r="H783" s="14"/>
      <c r="I783" s="14"/>
      <c r="J783" s="14"/>
      <c r="K783" s="14">
        <f ca="1"/>
        <v>0</v>
      </c>
      <c r="L783" s="14"/>
    </row>
    <row r="784" spans="1:12" ht="15.75" customHeight="1">
      <c r="A784" s="41"/>
      <c r="B784" s="41"/>
      <c r="C784" s="41"/>
      <c r="D784" s="41"/>
      <c r="E784" s="14"/>
      <c r="F784" s="14"/>
      <c r="G784" s="14">
        <f ca="1"/>
        <v>0</v>
      </c>
      <c r="H784" s="14"/>
      <c r="I784" s="14"/>
      <c r="J784" s="14"/>
      <c r="K784" s="14">
        <f ca="1"/>
        <v>0</v>
      </c>
      <c r="L784" s="14"/>
    </row>
    <row r="785" spans="1:12" ht="15.75" customHeight="1">
      <c r="A785" s="41"/>
      <c r="B785" s="41"/>
      <c r="C785" s="41"/>
      <c r="D785" s="41"/>
      <c r="E785" s="14"/>
      <c r="F785" s="14"/>
      <c r="G785" s="14">
        <f ca="1"/>
        <v>0</v>
      </c>
      <c r="H785" s="14"/>
      <c r="I785" s="14"/>
      <c r="J785" s="14"/>
      <c r="K785" s="14">
        <f ca="1"/>
        <v>0</v>
      </c>
      <c r="L785" s="14"/>
    </row>
    <row r="786" spans="1:12" ht="15.75" customHeight="1">
      <c r="A786" s="41"/>
      <c r="B786" s="41"/>
      <c r="C786" s="41"/>
      <c r="D786" s="41"/>
      <c r="E786" s="14"/>
      <c r="F786" s="14"/>
      <c r="G786" s="14">
        <f ca="1"/>
        <v>0</v>
      </c>
      <c r="H786" s="14"/>
      <c r="I786" s="14"/>
      <c r="J786" s="14"/>
      <c r="K786" s="14">
        <f ca="1"/>
        <v>0</v>
      </c>
      <c r="L786" s="14"/>
    </row>
    <row r="787" spans="1:12" ht="15.75" customHeight="1">
      <c r="A787" s="41"/>
      <c r="B787" s="41"/>
      <c r="C787" s="41"/>
      <c r="D787" s="41"/>
      <c r="E787" s="14"/>
      <c r="F787" s="14"/>
      <c r="G787" s="14">
        <f ca="1"/>
        <v>0</v>
      </c>
      <c r="H787" s="14"/>
      <c r="I787" s="14"/>
      <c r="J787" s="14"/>
      <c r="K787" s="14">
        <f ca="1"/>
        <v>0</v>
      </c>
      <c r="L787" s="14"/>
    </row>
    <row r="788" spans="1:12" ht="15.75" customHeight="1">
      <c r="A788" s="41"/>
      <c r="B788" s="41"/>
      <c r="C788" s="41"/>
      <c r="D788" s="41"/>
      <c r="E788" s="14"/>
      <c r="F788" s="14"/>
      <c r="G788" s="14">
        <f ca="1"/>
        <v>0</v>
      </c>
      <c r="H788" s="14"/>
      <c r="I788" s="14"/>
      <c r="J788" s="14"/>
      <c r="K788" s="14">
        <f ca="1"/>
        <v>0</v>
      </c>
      <c r="L788" s="14"/>
    </row>
    <row r="789" spans="1:12" ht="15.75" customHeight="1">
      <c r="A789" s="41"/>
      <c r="B789" s="41"/>
      <c r="C789" s="41"/>
      <c r="D789" s="41"/>
      <c r="E789" s="14"/>
      <c r="F789" s="14"/>
      <c r="G789" s="14">
        <f ca="1"/>
        <v>0</v>
      </c>
      <c r="H789" s="14"/>
      <c r="I789" s="14"/>
      <c r="J789" s="14"/>
      <c r="K789" s="14">
        <f ca="1"/>
        <v>0</v>
      </c>
      <c r="L789" s="14"/>
    </row>
    <row r="790" spans="1:12" ht="15.75" customHeight="1">
      <c r="A790" s="41"/>
      <c r="B790" s="41"/>
      <c r="C790" s="41"/>
      <c r="D790" s="41"/>
      <c r="E790" s="14"/>
      <c r="F790" s="14"/>
      <c r="G790" s="14">
        <f ca="1"/>
        <v>0</v>
      </c>
      <c r="H790" s="14"/>
      <c r="I790" s="14"/>
      <c r="J790" s="14"/>
      <c r="K790" s="14">
        <f ca="1"/>
        <v>0</v>
      </c>
      <c r="L790" s="14"/>
    </row>
    <row r="791" spans="1:12" ht="15.75" customHeight="1">
      <c r="A791" s="41"/>
      <c r="B791" s="41"/>
      <c r="C791" s="41"/>
      <c r="D791" s="41"/>
      <c r="E791" s="14"/>
      <c r="F791" s="14"/>
      <c r="G791" s="14">
        <f ca="1"/>
        <v>0</v>
      </c>
      <c r="H791" s="14"/>
      <c r="I791" s="14"/>
      <c r="J791" s="14"/>
      <c r="K791" s="14">
        <f ca="1"/>
        <v>0</v>
      </c>
      <c r="L791" s="14"/>
    </row>
    <row r="792" spans="1:12" ht="15.75" customHeight="1">
      <c r="A792" s="41"/>
      <c r="B792" s="41"/>
      <c r="C792" s="41"/>
      <c r="D792" s="41"/>
      <c r="E792" s="14"/>
      <c r="F792" s="14"/>
      <c r="G792" s="14">
        <f ca="1"/>
        <v>0</v>
      </c>
      <c r="H792" s="14"/>
      <c r="I792" s="14"/>
      <c r="J792" s="14"/>
      <c r="K792" s="14">
        <f ca="1"/>
        <v>0</v>
      </c>
      <c r="L792" s="14"/>
    </row>
    <row r="793" spans="1:12" ht="15.75" customHeight="1">
      <c r="A793" s="41"/>
      <c r="B793" s="41"/>
      <c r="C793" s="41"/>
      <c r="D793" s="41"/>
      <c r="E793" s="14"/>
      <c r="F793" s="14"/>
      <c r="G793" s="14">
        <f ca="1"/>
        <v>0</v>
      </c>
      <c r="H793" s="14"/>
      <c r="I793" s="14"/>
      <c r="J793" s="14"/>
      <c r="K793" s="14">
        <f ca="1"/>
        <v>0</v>
      </c>
      <c r="L793" s="14"/>
    </row>
    <row r="794" spans="1:12" ht="15.75" customHeight="1">
      <c r="A794" s="41"/>
      <c r="B794" s="41"/>
      <c r="C794" s="41"/>
      <c r="D794" s="41"/>
      <c r="E794" s="14"/>
      <c r="F794" s="14"/>
      <c r="G794" s="14">
        <f ca="1"/>
        <v>0</v>
      </c>
      <c r="H794" s="14"/>
      <c r="I794" s="14"/>
      <c r="J794" s="14"/>
      <c r="K794" s="14">
        <f ca="1"/>
        <v>0</v>
      </c>
      <c r="L794" s="14"/>
    </row>
    <row r="795" spans="1:12" ht="15.75" customHeight="1">
      <c r="A795" s="41"/>
      <c r="B795" s="41"/>
      <c r="C795" s="41"/>
      <c r="D795" s="41"/>
      <c r="E795" s="14"/>
      <c r="F795" s="14"/>
      <c r="G795" s="14">
        <f ca="1"/>
        <v>0</v>
      </c>
      <c r="H795" s="14"/>
      <c r="I795" s="14"/>
      <c r="J795" s="14"/>
      <c r="K795" s="14">
        <f ca="1"/>
        <v>0</v>
      </c>
      <c r="L795" s="14"/>
    </row>
    <row r="796" spans="1:12" ht="15.75" customHeight="1">
      <c r="A796" s="41"/>
      <c r="B796" s="41"/>
      <c r="C796" s="41"/>
      <c r="D796" s="41"/>
      <c r="E796" s="14"/>
      <c r="F796" s="14"/>
      <c r="G796" s="14">
        <f ca="1"/>
        <v>0</v>
      </c>
      <c r="H796" s="14"/>
      <c r="I796" s="14"/>
      <c r="J796" s="14"/>
      <c r="K796" s="14">
        <f ca="1"/>
        <v>0</v>
      </c>
      <c r="L796" s="14"/>
    </row>
    <row r="797" spans="1:12" ht="15.75" customHeight="1">
      <c r="A797" s="41"/>
      <c r="B797" s="41"/>
      <c r="C797" s="41"/>
      <c r="D797" s="41"/>
      <c r="E797" s="14"/>
      <c r="F797" s="14"/>
      <c r="G797" s="14">
        <f ca="1"/>
        <v>0</v>
      </c>
      <c r="H797" s="14"/>
      <c r="I797" s="14"/>
      <c r="J797" s="14"/>
      <c r="K797" s="14">
        <f ca="1"/>
        <v>0</v>
      </c>
      <c r="L797" s="14"/>
    </row>
    <row r="798" spans="1:12" ht="15.75" customHeight="1">
      <c r="A798" s="41"/>
      <c r="B798" s="41"/>
      <c r="C798" s="41"/>
      <c r="D798" s="41"/>
      <c r="E798" s="14"/>
      <c r="F798" s="14"/>
      <c r="G798" s="14">
        <f ca="1"/>
        <v>0</v>
      </c>
      <c r="H798" s="14"/>
      <c r="I798" s="14"/>
      <c r="J798" s="14"/>
      <c r="K798" s="14">
        <f ca="1"/>
        <v>0</v>
      </c>
      <c r="L798" s="14"/>
    </row>
    <row r="799" spans="1:12" ht="15.75" customHeight="1">
      <c r="A799" s="41"/>
      <c r="B799" s="41"/>
      <c r="C799" s="41"/>
      <c r="D799" s="41"/>
      <c r="E799" s="14"/>
      <c r="F799" s="14"/>
      <c r="G799" s="14">
        <f ca="1"/>
        <v>0</v>
      </c>
      <c r="H799" s="14"/>
      <c r="I799" s="14"/>
      <c r="J799" s="14"/>
      <c r="K799" s="14">
        <f ca="1"/>
        <v>0</v>
      </c>
      <c r="L799" s="14"/>
    </row>
    <row r="800" spans="1:12" ht="15.75" customHeight="1">
      <c r="A800" s="41"/>
      <c r="B800" s="41"/>
      <c r="C800" s="41"/>
      <c r="D800" s="41"/>
      <c r="E800" s="14"/>
      <c r="F800" s="14"/>
      <c r="G800" s="14">
        <f ca="1"/>
        <v>0</v>
      </c>
      <c r="H800" s="14"/>
      <c r="I800" s="14"/>
      <c r="J800" s="14"/>
      <c r="K800" s="14">
        <f ca="1"/>
        <v>0</v>
      </c>
      <c r="L800" s="14"/>
    </row>
    <row r="801" spans="1:12" ht="15.75" customHeight="1">
      <c r="A801" s="41"/>
      <c r="B801" s="41"/>
      <c r="C801" s="41"/>
      <c r="D801" s="41"/>
      <c r="E801" s="14"/>
      <c r="F801" s="14"/>
      <c r="G801" s="14">
        <f ca="1"/>
        <v>0</v>
      </c>
      <c r="H801" s="14"/>
      <c r="I801" s="14"/>
      <c r="J801" s="14"/>
      <c r="K801" s="14">
        <f ca="1"/>
        <v>0</v>
      </c>
      <c r="L801" s="14"/>
    </row>
    <row r="802" spans="1:12" ht="15.75" customHeight="1">
      <c r="A802" s="41"/>
      <c r="B802" s="41"/>
      <c r="C802" s="41"/>
      <c r="D802" s="41"/>
      <c r="E802" s="14"/>
      <c r="F802" s="14"/>
      <c r="G802" s="14">
        <f ca="1"/>
        <v>0</v>
      </c>
      <c r="H802" s="14"/>
      <c r="I802" s="14"/>
      <c r="J802" s="14"/>
      <c r="K802" s="14">
        <f ca="1"/>
        <v>0</v>
      </c>
      <c r="L802" s="14"/>
    </row>
    <row r="803" spans="1:12" ht="15.75" customHeight="1">
      <c r="A803" s="41"/>
      <c r="B803" s="41"/>
      <c r="C803" s="41"/>
      <c r="D803" s="41"/>
      <c r="E803" s="14"/>
      <c r="F803" s="14"/>
      <c r="G803" s="14">
        <f ca="1"/>
        <v>0</v>
      </c>
      <c r="H803" s="14"/>
      <c r="I803" s="14"/>
      <c r="J803" s="14"/>
      <c r="K803" s="14">
        <f ca="1"/>
        <v>0</v>
      </c>
      <c r="L803" s="14"/>
    </row>
    <row r="804" spans="1:12" ht="15.75" customHeight="1">
      <c r="A804" s="41"/>
      <c r="B804" s="41"/>
      <c r="C804" s="41"/>
      <c r="D804" s="41"/>
      <c r="E804" s="14"/>
      <c r="F804" s="14"/>
      <c r="G804" s="14">
        <f ca="1"/>
        <v>0</v>
      </c>
      <c r="H804" s="14"/>
      <c r="I804" s="14"/>
      <c r="J804" s="14"/>
      <c r="K804" s="14">
        <f ca="1"/>
        <v>0</v>
      </c>
      <c r="L804" s="14"/>
    </row>
    <row r="805" spans="1:12" ht="15.75" customHeight="1">
      <c r="A805" s="41"/>
      <c r="B805" s="41"/>
      <c r="C805" s="41"/>
      <c r="D805" s="41"/>
      <c r="E805" s="14"/>
      <c r="F805" s="14"/>
      <c r="G805" s="14">
        <f ca="1"/>
        <v>0</v>
      </c>
      <c r="H805" s="14"/>
      <c r="I805" s="14"/>
      <c r="J805" s="14"/>
      <c r="K805" s="14">
        <f ca="1"/>
        <v>0</v>
      </c>
      <c r="L805" s="14"/>
    </row>
    <row r="806" spans="1:12" ht="15.75" customHeight="1">
      <c r="A806" s="41"/>
      <c r="B806" s="41"/>
      <c r="C806" s="41"/>
      <c r="D806" s="41"/>
      <c r="E806" s="14"/>
      <c r="F806" s="14"/>
      <c r="G806" s="14">
        <f ca="1"/>
        <v>0</v>
      </c>
      <c r="H806" s="14"/>
      <c r="I806" s="14"/>
      <c r="J806" s="14"/>
      <c r="K806" s="14">
        <f ca="1"/>
        <v>0</v>
      </c>
      <c r="L806" s="14"/>
    </row>
    <row r="807" spans="1:12" ht="15.75" customHeight="1">
      <c r="A807" s="41"/>
      <c r="B807" s="41"/>
      <c r="C807" s="41"/>
      <c r="D807" s="41"/>
      <c r="E807" s="14"/>
      <c r="F807" s="14"/>
      <c r="G807" s="14">
        <f ca="1"/>
        <v>0</v>
      </c>
      <c r="H807" s="14"/>
      <c r="I807" s="14"/>
      <c r="J807" s="14"/>
      <c r="K807" s="14">
        <f ca="1"/>
        <v>0</v>
      </c>
      <c r="L807" s="14"/>
    </row>
    <row r="808" spans="1:12" ht="15.75" customHeight="1">
      <c r="A808" s="41"/>
      <c r="B808" s="41"/>
      <c r="C808" s="41"/>
      <c r="D808" s="41"/>
      <c r="E808" s="14"/>
      <c r="F808" s="14"/>
      <c r="G808" s="14">
        <f ca="1"/>
        <v>0</v>
      </c>
      <c r="H808" s="14"/>
      <c r="I808" s="14"/>
      <c r="J808" s="14"/>
      <c r="K808" s="14">
        <f ca="1"/>
        <v>0</v>
      </c>
      <c r="L808" s="14"/>
    </row>
    <row r="809" spans="1:12" ht="15.75" customHeight="1">
      <c r="A809" s="41"/>
      <c r="B809" s="41"/>
      <c r="C809" s="41"/>
      <c r="D809" s="41"/>
      <c r="E809" s="14"/>
      <c r="F809" s="14"/>
      <c r="G809" s="14">
        <f ca="1"/>
        <v>0</v>
      </c>
      <c r="H809" s="14"/>
      <c r="I809" s="14"/>
      <c r="J809" s="14"/>
      <c r="K809" s="14">
        <f ca="1"/>
        <v>0</v>
      </c>
      <c r="L809" s="14"/>
    </row>
    <row r="810" spans="1:12" ht="15.75" customHeight="1">
      <c r="A810" s="41"/>
      <c r="B810" s="41"/>
      <c r="C810" s="41"/>
      <c r="D810" s="41"/>
      <c r="E810" s="14"/>
      <c r="F810" s="14"/>
      <c r="G810" s="14">
        <f ca="1"/>
        <v>0</v>
      </c>
      <c r="H810" s="14"/>
      <c r="I810" s="14"/>
      <c r="J810" s="14"/>
      <c r="K810" s="14">
        <f ca="1"/>
        <v>0</v>
      </c>
      <c r="L810" s="14"/>
    </row>
    <row r="811" spans="1:12" ht="15.75" customHeight="1">
      <c r="A811" s="41"/>
      <c r="B811" s="41"/>
      <c r="C811" s="41"/>
      <c r="D811" s="41"/>
      <c r="E811" s="14"/>
      <c r="F811" s="14"/>
      <c r="G811" s="14">
        <f ca="1"/>
        <v>0</v>
      </c>
      <c r="H811" s="14"/>
      <c r="I811" s="14"/>
      <c r="J811" s="14"/>
      <c r="K811" s="14">
        <f ca="1"/>
        <v>0</v>
      </c>
      <c r="L811" s="14"/>
    </row>
    <row r="812" spans="1:12" ht="15.75" customHeight="1">
      <c r="A812" s="41"/>
      <c r="B812" s="41"/>
      <c r="C812" s="41"/>
      <c r="D812" s="41"/>
      <c r="E812" s="14"/>
      <c r="F812" s="14"/>
      <c r="G812" s="14">
        <f ca="1"/>
        <v>0</v>
      </c>
      <c r="H812" s="14"/>
      <c r="I812" s="14"/>
      <c r="J812" s="14"/>
      <c r="K812" s="14">
        <f ca="1"/>
        <v>0</v>
      </c>
      <c r="L812" s="14"/>
    </row>
    <row r="813" spans="1:12" ht="15.75" customHeight="1">
      <c r="A813" s="41"/>
      <c r="B813" s="41"/>
      <c r="C813" s="41"/>
      <c r="D813" s="41"/>
      <c r="E813" s="14"/>
      <c r="F813" s="14"/>
      <c r="G813" s="14">
        <f ca="1"/>
        <v>0</v>
      </c>
      <c r="H813" s="14"/>
      <c r="I813" s="14"/>
      <c r="J813" s="14"/>
      <c r="K813" s="14">
        <f ca="1"/>
        <v>0</v>
      </c>
      <c r="L813" s="14"/>
    </row>
    <row r="814" spans="1:12" ht="15.75" customHeight="1">
      <c r="A814" s="41"/>
      <c r="B814" s="41"/>
      <c r="C814" s="41"/>
      <c r="D814" s="41"/>
      <c r="E814" s="14"/>
      <c r="F814" s="14"/>
      <c r="G814" s="14">
        <f ca="1"/>
        <v>0</v>
      </c>
      <c r="H814" s="14"/>
      <c r="I814" s="14"/>
      <c r="J814" s="14"/>
      <c r="K814" s="14">
        <f ca="1"/>
        <v>0</v>
      </c>
      <c r="L814" s="14"/>
    </row>
    <row r="815" spans="1:12" ht="15.75" customHeight="1">
      <c r="A815" s="41"/>
      <c r="B815" s="41"/>
      <c r="C815" s="41"/>
      <c r="D815" s="41"/>
      <c r="E815" s="14"/>
      <c r="F815" s="14"/>
      <c r="G815" s="14">
        <f ca="1"/>
        <v>0</v>
      </c>
      <c r="H815" s="14"/>
      <c r="I815" s="14"/>
      <c r="J815" s="14"/>
      <c r="K815" s="14">
        <f ca="1"/>
        <v>0</v>
      </c>
      <c r="L815" s="14"/>
    </row>
    <row r="816" spans="1:12" ht="15.75" customHeight="1">
      <c r="A816" s="41"/>
      <c r="B816" s="41"/>
      <c r="C816" s="41"/>
      <c r="D816" s="41"/>
      <c r="E816" s="14"/>
      <c r="F816" s="14"/>
      <c r="G816" s="14">
        <f ca="1"/>
        <v>0</v>
      </c>
      <c r="H816" s="14"/>
      <c r="I816" s="14"/>
      <c r="J816" s="14"/>
      <c r="K816" s="14">
        <f ca="1"/>
        <v>0</v>
      </c>
      <c r="L816" s="14"/>
    </row>
    <row r="817" spans="1:12" ht="15.75" customHeight="1">
      <c r="A817" s="41"/>
      <c r="B817" s="41"/>
      <c r="C817" s="41"/>
      <c r="D817" s="41"/>
      <c r="E817" s="14"/>
      <c r="F817" s="14"/>
      <c r="G817" s="14">
        <f ca="1"/>
        <v>0</v>
      </c>
      <c r="H817" s="14"/>
      <c r="I817" s="14"/>
      <c r="J817" s="14"/>
      <c r="K817" s="14">
        <f ca="1"/>
        <v>0</v>
      </c>
      <c r="L817" s="14"/>
    </row>
    <row r="818" spans="1:12" ht="15.75" customHeight="1">
      <c r="A818" s="41"/>
      <c r="B818" s="41"/>
      <c r="C818" s="41"/>
      <c r="D818" s="41"/>
      <c r="E818" s="14"/>
      <c r="F818" s="14"/>
      <c r="G818" s="14">
        <f ca="1"/>
        <v>0</v>
      </c>
      <c r="H818" s="14"/>
      <c r="I818" s="14"/>
      <c r="J818" s="14"/>
      <c r="K818" s="14">
        <f ca="1"/>
        <v>0</v>
      </c>
      <c r="L818" s="14"/>
    </row>
    <row r="819" spans="1:12" ht="15.75" customHeight="1">
      <c r="A819" s="41"/>
      <c r="B819" s="41"/>
      <c r="C819" s="41"/>
      <c r="D819" s="41"/>
      <c r="E819" s="14"/>
      <c r="F819" s="14"/>
      <c r="G819" s="14">
        <f ca="1"/>
        <v>0</v>
      </c>
      <c r="H819" s="14"/>
      <c r="I819" s="14"/>
      <c r="J819" s="14"/>
      <c r="K819" s="14">
        <f ca="1"/>
        <v>0</v>
      </c>
      <c r="L819" s="14"/>
    </row>
    <row r="820" spans="1:12" ht="15.75" customHeight="1">
      <c r="A820" s="41"/>
      <c r="B820" s="41"/>
      <c r="C820" s="41"/>
      <c r="D820" s="41"/>
      <c r="E820" s="14"/>
      <c r="F820" s="14"/>
      <c r="G820" s="14">
        <f ca="1"/>
        <v>0</v>
      </c>
      <c r="H820" s="14"/>
      <c r="I820" s="14"/>
      <c r="J820" s="14"/>
      <c r="K820" s="14">
        <f ca="1"/>
        <v>0</v>
      </c>
      <c r="L820" s="14"/>
    </row>
    <row r="821" spans="1:12" ht="15.75" customHeight="1">
      <c r="A821" s="41"/>
      <c r="B821" s="41"/>
      <c r="C821" s="41"/>
      <c r="D821" s="41"/>
      <c r="E821" s="14"/>
      <c r="F821" s="14"/>
      <c r="G821" s="14">
        <f ca="1"/>
        <v>0</v>
      </c>
      <c r="H821" s="14"/>
      <c r="I821" s="14"/>
      <c r="J821" s="14"/>
      <c r="K821" s="14">
        <f ca="1"/>
        <v>0</v>
      </c>
      <c r="L821" s="14"/>
    </row>
    <row r="822" spans="1:12" ht="15.75" customHeight="1">
      <c r="A822" s="41"/>
      <c r="B822" s="41"/>
      <c r="C822" s="41"/>
      <c r="D822" s="41"/>
      <c r="E822" s="14"/>
      <c r="F822" s="14"/>
      <c r="G822" s="14">
        <f ca="1"/>
        <v>0</v>
      </c>
      <c r="H822" s="14"/>
      <c r="I822" s="14"/>
      <c r="J822" s="14"/>
      <c r="K822" s="14">
        <f ca="1"/>
        <v>0</v>
      </c>
      <c r="L822" s="14"/>
    </row>
    <row r="823" spans="1:12" ht="15.75" customHeight="1">
      <c r="A823" s="41"/>
      <c r="B823" s="41"/>
      <c r="C823" s="41"/>
      <c r="D823" s="41"/>
      <c r="E823" s="14"/>
      <c r="F823" s="14"/>
      <c r="G823" s="14">
        <f ca="1"/>
        <v>0</v>
      </c>
      <c r="H823" s="14"/>
      <c r="I823" s="14"/>
      <c r="J823" s="14"/>
      <c r="K823" s="14">
        <f ca="1"/>
        <v>0</v>
      </c>
      <c r="L823" s="14"/>
    </row>
    <row r="824" spans="1:12" ht="15.75" customHeight="1">
      <c r="A824" s="41"/>
      <c r="B824" s="41"/>
      <c r="C824" s="41"/>
      <c r="D824" s="41"/>
      <c r="E824" s="14"/>
      <c r="F824" s="14"/>
      <c r="G824" s="14">
        <f ca="1"/>
        <v>0</v>
      </c>
      <c r="H824" s="14"/>
      <c r="I824" s="14"/>
      <c r="J824" s="14"/>
      <c r="K824" s="14">
        <f ca="1"/>
        <v>0</v>
      </c>
      <c r="L824" s="14"/>
    </row>
    <row r="825" spans="1:12" ht="15.75" customHeight="1">
      <c r="A825" s="41"/>
      <c r="B825" s="41"/>
      <c r="C825" s="41"/>
      <c r="D825" s="41"/>
      <c r="E825" s="14"/>
      <c r="F825" s="14"/>
      <c r="G825" s="14">
        <f ca="1"/>
        <v>0</v>
      </c>
      <c r="H825" s="14"/>
      <c r="I825" s="14"/>
      <c r="J825" s="14"/>
      <c r="K825" s="14">
        <f ca="1"/>
        <v>0</v>
      </c>
      <c r="L825" s="14"/>
    </row>
    <row r="826" spans="1:12" ht="15.75" customHeight="1">
      <c r="A826" s="41"/>
      <c r="B826" s="41"/>
      <c r="C826" s="41"/>
      <c r="D826" s="41"/>
      <c r="E826" s="14"/>
      <c r="F826" s="14"/>
      <c r="G826" s="14">
        <f ca="1"/>
        <v>0</v>
      </c>
      <c r="H826" s="14"/>
      <c r="I826" s="14"/>
      <c r="J826" s="14"/>
      <c r="K826" s="14">
        <f ca="1"/>
        <v>0</v>
      </c>
      <c r="L826" s="14"/>
    </row>
    <row r="827" spans="1:12" ht="15.75" customHeight="1">
      <c r="A827" s="41"/>
      <c r="B827" s="41"/>
      <c r="C827" s="41"/>
      <c r="D827" s="41"/>
      <c r="E827" s="14"/>
      <c r="F827" s="14"/>
      <c r="G827" s="14">
        <f ca="1"/>
        <v>0</v>
      </c>
      <c r="H827" s="14"/>
      <c r="I827" s="14"/>
      <c r="J827" s="14"/>
      <c r="K827" s="14">
        <f ca="1"/>
        <v>0</v>
      </c>
      <c r="L827" s="14"/>
    </row>
    <row r="828" spans="1:12" ht="15.75" customHeight="1">
      <c r="A828" s="41"/>
      <c r="B828" s="41"/>
      <c r="C828" s="41"/>
      <c r="D828" s="41"/>
      <c r="E828" s="14"/>
      <c r="F828" s="14"/>
      <c r="G828" s="14">
        <f ca="1"/>
        <v>0</v>
      </c>
      <c r="H828" s="14"/>
      <c r="I828" s="14"/>
      <c r="J828" s="14"/>
      <c r="K828" s="14">
        <f ca="1"/>
        <v>0</v>
      </c>
      <c r="L828" s="14"/>
    </row>
    <row r="829" spans="1:12" ht="15.75" customHeight="1">
      <c r="A829" s="41"/>
      <c r="B829" s="41"/>
      <c r="C829" s="41"/>
      <c r="D829" s="41"/>
      <c r="E829" s="14"/>
      <c r="F829" s="14"/>
      <c r="G829" s="14">
        <f ca="1"/>
        <v>0</v>
      </c>
      <c r="H829" s="14"/>
      <c r="I829" s="14"/>
      <c r="J829" s="14"/>
      <c r="K829" s="14">
        <f ca="1"/>
        <v>0</v>
      </c>
      <c r="L829" s="14"/>
    </row>
    <row r="830" spans="1:12" ht="15.75" customHeight="1">
      <c r="A830" s="41"/>
      <c r="B830" s="41"/>
      <c r="C830" s="41"/>
      <c r="D830" s="41"/>
      <c r="E830" s="14"/>
      <c r="F830" s="14"/>
      <c r="G830" s="14">
        <f ca="1"/>
        <v>0</v>
      </c>
      <c r="H830" s="14"/>
      <c r="I830" s="14"/>
      <c r="J830" s="14"/>
      <c r="K830" s="14">
        <f ca="1"/>
        <v>0</v>
      </c>
      <c r="L830" s="14"/>
    </row>
    <row r="831" spans="1:12" ht="15.75" customHeight="1">
      <c r="A831" s="41"/>
      <c r="B831" s="41"/>
      <c r="C831" s="41"/>
      <c r="D831" s="41"/>
      <c r="E831" s="14"/>
      <c r="F831" s="14"/>
      <c r="G831" s="14">
        <f ca="1"/>
        <v>0</v>
      </c>
      <c r="H831" s="14"/>
      <c r="I831" s="14"/>
      <c r="J831" s="14"/>
      <c r="K831" s="14">
        <f ca="1"/>
        <v>0</v>
      </c>
      <c r="L831" s="14"/>
    </row>
    <row r="832" spans="1:12" ht="15.75" customHeight="1">
      <c r="A832" s="41"/>
      <c r="B832" s="41"/>
      <c r="C832" s="41"/>
      <c r="D832" s="41"/>
      <c r="E832" s="14"/>
      <c r="F832" s="14"/>
      <c r="G832" s="14">
        <f ca="1"/>
        <v>0</v>
      </c>
      <c r="H832" s="14"/>
      <c r="I832" s="14"/>
      <c r="J832" s="14"/>
      <c r="K832" s="14">
        <f ca="1"/>
        <v>0</v>
      </c>
      <c r="L832" s="14"/>
    </row>
    <row r="833" spans="1:12" ht="15.75" customHeight="1">
      <c r="A833" s="41"/>
      <c r="B833" s="41"/>
      <c r="C833" s="41"/>
      <c r="D833" s="41"/>
      <c r="E833" s="14"/>
      <c r="F833" s="14"/>
      <c r="G833" s="14">
        <f ca="1"/>
        <v>0</v>
      </c>
      <c r="H833" s="14"/>
      <c r="I833" s="14"/>
      <c r="J833" s="14"/>
      <c r="K833" s="14">
        <f ca="1"/>
        <v>0</v>
      </c>
      <c r="L833" s="14"/>
    </row>
    <row r="834" spans="1:12" ht="15.75" customHeight="1">
      <c r="A834" s="41"/>
      <c r="B834" s="41"/>
      <c r="C834" s="41"/>
      <c r="D834" s="41"/>
      <c r="E834" s="14"/>
      <c r="F834" s="14"/>
      <c r="G834" s="14">
        <f ca="1"/>
        <v>0</v>
      </c>
      <c r="H834" s="14"/>
      <c r="I834" s="14"/>
      <c r="J834" s="14"/>
      <c r="K834" s="14">
        <f ca="1"/>
        <v>0</v>
      </c>
      <c r="L834" s="14"/>
    </row>
    <row r="835" spans="1:12" ht="15.75" customHeight="1">
      <c r="A835" s="41"/>
      <c r="B835" s="41"/>
      <c r="C835" s="41"/>
      <c r="D835" s="41"/>
      <c r="E835" s="14"/>
      <c r="F835" s="14"/>
      <c r="G835" s="14">
        <f ca="1"/>
        <v>0</v>
      </c>
      <c r="H835" s="14"/>
      <c r="I835" s="14"/>
      <c r="J835" s="14"/>
      <c r="K835" s="14">
        <f ca="1"/>
        <v>0</v>
      </c>
      <c r="L835" s="14"/>
    </row>
    <row r="836" spans="1:12" ht="15.75" customHeight="1">
      <c r="A836" s="41"/>
      <c r="B836" s="41"/>
      <c r="C836" s="41"/>
      <c r="D836" s="41"/>
      <c r="E836" s="14"/>
      <c r="F836" s="14"/>
      <c r="G836" s="14">
        <f ca="1"/>
        <v>0</v>
      </c>
      <c r="H836" s="14"/>
      <c r="I836" s="14"/>
      <c r="J836" s="14"/>
      <c r="K836" s="14">
        <f ca="1"/>
        <v>0</v>
      </c>
      <c r="L836" s="14"/>
    </row>
    <row r="837" spans="1:12" ht="15.75" customHeight="1">
      <c r="A837" s="41"/>
      <c r="B837" s="41"/>
      <c r="C837" s="41"/>
      <c r="D837" s="41"/>
      <c r="E837" s="14"/>
      <c r="F837" s="14"/>
      <c r="G837" s="14">
        <f ca="1"/>
        <v>0</v>
      </c>
      <c r="H837" s="14"/>
      <c r="I837" s="14"/>
      <c r="J837" s="14"/>
      <c r="K837" s="14">
        <f ca="1"/>
        <v>0</v>
      </c>
      <c r="L837" s="14"/>
    </row>
    <row r="838" spans="1:12" ht="15.75" customHeight="1">
      <c r="A838" s="41"/>
      <c r="B838" s="41"/>
      <c r="C838" s="41"/>
      <c r="D838" s="41"/>
      <c r="E838" s="14"/>
      <c r="F838" s="14"/>
      <c r="G838" s="14">
        <f ca="1"/>
        <v>0</v>
      </c>
      <c r="H838" s="14"/>
      <c r="I838" s="14"/>
      <c r="J838" s="14"/>
      <c r="K838" s="14">
        <f ca="1"/>
        <v>0</v>
      </c>
      <c r="L838" s="14"/>
    </row>
    <row r="839" spans="1:12" ht="15.75" customHeight="1">
      <c r="A839" s="41"/>
      <c r="B839" s="41"/>
      <c r="C839" s="41"/>
      <c r="D839" s="41"/>
      <c r="E839" s="14"/>
      <c r="F839" s="14"/>
      <c r="G839" s="14">
        <f ca="1"/>
        <v>0</v>
      </c>
      <c r="H839" s="14"/>
      <c r="I839" s="14"/>
      <c r="J839" s="14"/>
      <c r="K839" s="14">
        <f ca="1"/>
        <v>0</v>
      </c>
      <c r="L839" s="14"/>
    </row>
    <row r="840" spans="1:12" ht="15.75" customHeight="1">
      <c r="A840" s="41"/>
      <c r="B840" s="41"/>
      <c r="C840" s="41"/>
      <c r="D840" s="41"/>
      <c r="E840" s="14"/>
      <c r="F840" s="14"/>
      <c r="G840" s="14">
        <f ca="1"/>
        <v>0</v>
      </c>
      <c r="H840" s="14"/>
      <c r="I840" s="14"/>
      <c r="J840" s="14"/>
      <c r="K840" s="14">
        <f ca="1"/>
        <v>0</v>
      </c>
      <c r="L840" s="14"/>
    </row>
    <row r="841" spans="1:12" ht="15.75" customHeight="1">
      <c r="A841" s="41"/>
      <c r="B841" s="41"/>
      <c r="C841" s="41"/>
      <c r="D841" s="41"/>
      <c r="E841" s="14"/>
      <c r="F841" s="14"/>
      <c r="G841" s="14">
        <f ca="1"/>
        <v>0</v>
      </c>
      <c r="H841" s="14"/>
      <c r="I841" s="14"/>
      <c r="J841" s="14"/>
      <c r="K841" s="14">
        <f ca="1"/>
        <v>0</v>
      </c>
      <c r="L841" s="14"/>
    </row>
    <row r="842" spans="1:12" ht="15.75" customHeight="1">
      <c r="A842" s="41"/>
      <c r="B842" s="41"/>
      <c r="C842" s="41"/>
      <c r="D842" s="41"/>
      <c r="E842" s="14"/>
      <c r="F842" s="14"/>
      <c r="G842" s="14">
        <f ca="1"/>
        <v>0</v>
      </c>
      <c r="H842" s="14"/>
      <c r="I842" s="14"/>
      <c r="J842" s="14"/>
      <c r="K842" s="14">
        <f ca="1"/>
        <v>0</v>
      </c>
      <c r="L842" s="14"/>
    </row>
    <row r="843" spans="1:12" ht="15.75" customHeight="1">
      <c r="A843" s="41"/>
      <c r="B843" s="41"/>
      <c r="C843" s="41"/>
      <c r="D843" s="41"/>
      <c r="E843" s="14"/>
      <c r="F843" s="14"/>
      <c r="G843" s="14">
        <f ca="1"/>
        <v>0</v>
      </c>
      <c r="H843" s="14"/>
      <c r="I843" s="14"/>
      <c r="J843" s="14"/>
      <c r="K843" s="14">
        <f ca="1"/>
        <v>0</v>
      </c>
      <c r="L843" s="14"/>
    </row>
    <row r="844" spans="1:12" ht="15.75" customHeight="1">
      <c r="A844" s="41"/>
      <c r="B844" s="41"/>
      <c r="C844" s="41"/>
      <c r="D844" s="41"/>
      <c r="E844" s="14"/>
      <c r="F844" s="14"/>
      <c r="G844" s="14">
        <f ca="1"/>
        <v>0</v>
      </c>
      <c r="H844" s="14"/>
      <c r="I844" s="14"/>
      <c r="J844" s="14"/>
      <c r="K844" s="14">
        <f ca="1"/>
        <v>0</v>
      </c>
      <c r="L844" s="14"/>
    </row>
    <row r="845" spans="1:12" ht="15.75" customHeight="1">
      <c r="A845" s="41"/>
      <c r="B845" s="41"/>
      <c r="C845" s="41"/>
      <c r="D845" s="41"/>
      <c r="E845" s="14"/>
      <c r="F845" s="14"/>
      <c r="G845" s="14">
        <f ca="1"/>
        <v>0</v>
      </c>
      <c r="H845" s="14"/>
      <c r="I845" s="14"/>
      <c r="J845" s="14"/>
      <c r="K845" s="14">
        <f ca="1"/>
        <v>0</v>
      </c>
      <c r="L845" s="14"/>
    </row>
    <row r="846" spans="1:12" ht="15.75" customHeight="1">
      <c r="A846" s="41"/>
      <c r="B846" s="41"/>
      <c r="C846" s="41"/>
      <c r="D846" s="41"/>
      <c r="E846" s="14"/>
      <c r="F846" s="14"/>
      <c r="G846" s="14">
        <f ca="1"/>
        <v>0</v>
      </c>
      <c r="H846" s="14"/>
      <c r="I846" s="14"/>
      <c r="J846" s="14"/>
      <c r="K846" s="14">
        <f ca="1"/>
        <v>0</v>
      </c>
      <c r="L846" s="14"/>
    </row>
    <row r="847" spans="1:12" ht="15.75" customHeight="1">
      <c r="A847" s="41"/>
      <c r="B847" s="41"/>
      <c r="C847" s="41"/>
      <c r="D847" s="41"/>
      <c r="E847" s="14"/>
      <c r="F847" s="14"/>
      <c r="G847" s="14">
        <f ca="1"/>
        <v>0</v>
      </c>
      <c r="H847" s="14"/>
      <c r="I847" s="14"/>
      <c r="J847" s="14"/>
      <c r="K847" s="14">
        <f ca="1"/>
        <v>0</v>
      </c>
      <c r="L847" s="14"/>
    </row>
    <row r="848" spans="1:12" ht="15.75" customHeight="1">
      <c r="A848" s="41"/>
      <c r="B848" s="41"/>
      <c r="C848" s="41"/>
      <c r="D848" s="41"/>
      <c r="E848" s="14"/>
      <c r="F848" s="14"/>
      <c r="G848" s="14">
        <f ca="1"/>
        <v>0</v>
      </c>
      <c r="H848" s="14"/>
      <c r="I848" s="14"/>
      <c r="J848" s="14"/>
      <c r="K848" s="14">
        <f ca="1"/>
        <v>0</v>
      </c>
      <c r="L848" s="14"/>
    </row>
    <row r="849" spans="1:12" ht="15.75" customHeight="1">
      <c r="A849" s="41"/>
      <c r="B849" s="41"/>
      <c r="C849" s="41"/>
      <c r="D849" s="41"/>
      <c r="E849" s="14"/>
      <c r="F849" s="14"/>
      <c r="G849" s="14">
        <f ca="1"/>
        <v>0</v>
      </c>
      <c r="H849" s="14"/>
      <c r="I849" s="14"/>
      <c r="J849" s="14"/>
      <c r="K849" s="14">
        <f ca="1"/>
        <v>0</v>
      </c>
      <c r="L849" s="14"/>
    </row>
    <row r="850" spans="1:12" ht="15.75" customHeight="1">
      <c r="A850" s="41"/>
      <c r="B850" s="41"/>
      <c r="C850" s="41"/>
      <c r="D850" s="41"/>
      <c r="E850" s="14"/>
      <c r="F850" s="14"/>
      <c r="G850" s="14">
        <f ca="1"/>
        <v>0</v>
      </c>
      <c r="H850" s="14"/>
      <c r="I850" s="14"/>
      <c r="J850" s="14"/>
      <c r="K850" s="14">
        <f ca="1"/>
        <v>0</v>
      </c>
      <c r="L850" s="14"/>
    </row>
    <row r="851" spans="1:12" ht="15.75" customHeight="1">
      <c r="A851" s="41"/>
      <c r="B851" s="41"/>
      <c r="C851" s="41"/>
      <c r="D851" s="41"/>
      <c r="E851" s="14"/>
      <c r="F851" s="14"/>
      <c r="G851" s="14">
        <f ca="1"/>
        <v>0</v>
      </c>
      <c r="H851" s="14"/>
      <c r="I851" s="14"/>
      <c r="J851" s="14"/>
      <c r="K851" s="14">
        <f ca="1"/>
        <v>0</v>
      </c>
      <c r="L851" s="14"/>
    </row>
    <row r="852" spans="1:12" ht="15.75" customHeight="1">
      <c r="A852" s="41"/>
      <c r="B852" s="41"/>
      <c r="C852" s="41"/>
      <c r="D852" s="41"/>
      <c r="E852" s="14"/>
      <c r="F852" s="14"/>
      <c r="G852" s="14">
        <f ca="1"/>
        <v>0</v>
      </c>
      <c r="H852" s="14"/>
      <c r="I852" s="14"/>
      <c r="J852" s="14"/>
      <c r="K852" s="14">
        <f ca="1"/>
        <v>0</v>
      </c>
      <c r="L852" s="14"/>
    </row>
    <row r="853" spans="1:12" ht="15.75" customHeight="1">
      <c r="A853" s="41"/>
      <c r="B853" s="41"/>
      <c r="C853" s="41"/>
      <c r="D853" s="41"/>
      <c r="E853" s="14"/>
      <c r="F853" s="14"/>
      <c r="G853" s="14">
        <f ca="1"/>
        <v>0</v>
      </c>
      <c r="H853" s="14"/>
      <c r="I853" s="14"/>
      <c r="J853" s="14"/>
      <c r="K853" s="14">
        <f ca="1"/>
        <v>0</v>
      </c>
      <c r="L853" s="14"/>
    </row>
    <row r="854" spans="1:12" ht="15.75" customHeight="1">
      <c r="A854" s="41"/>
      <c r="B854" s="41"/>
      <c r="C854" s="41"/>
      <c r="D854" s="41"/>
      <c r="E854" s="14"/>
      <c r="F854" s="14"/>
      <c r="G854" s="14">
        <f ca="1"/>
        <v>0</v>
      </c>
      <c r="H854" s="14"/>
      <c r="I854" s="14"/>
      <c r="J854" s="14"/>
      <c r="K854" s="14">
        <f ca="1"/>
        <v>0</v>
      </c>
      <c r="L854" s="14"/>
    </row>
    <row r="855" spans="1:12" ht="15.75" customHeight="1">
      <c r="A855" s="41"/>
      <c r="B855" s="41"/>
      <c r="C855" s="41"/>
      <c r="D855" s="41"/>
      <c r="E855" s="14"/>
      <c r="F855" s="14"/>
      <c r="G855" s="14">
        <f ca="1"/>
        <v>0</v>
      </c>
      <c r="H855" s="14"/>
      <c r="I855" s="14"/>
      <c r="J855" s="14"/>
      <c r="K855" s="14">
        <f ca="1"/>
        <v>0</v>
      </c>
      <c r="L855" s="14"/>
    </row>
    <row r="856" spans="1:12" ht="15.75" customHeight="1">
      <c r="A856" s="41"/>
      <c r="B856" s="41"/>
      <c r="C856" s="41"/>
      <c r="D856" s="41"/>
      <c r="E856" s="14"/>
      <c r="F856" s="14"/>
      <c r="G856" s="14">
        <f ca="1"/>
        <v>0</v>
      </c>
      <c r="H856" s="14"/>
      <c r="I856" s="14"/>
      <c r="J856" s="14"/>
      <c r="K856" s="14">
        <f ca="1"/>
        <v>0</v>
      </c>
      <c r="L856" s="14"/>
    </row>
    <row r="857" spans="1:12" ht="15.75" customHeight="1">
      <c r="A857" s="41"/>
      <c r="B857" s="41"/>
      <c r="C857" s="41"/>
      <c r="D857" s="41"/>
      <c r="E857" s="14"/>
      <c r="F857" s="14"/>
      <c r="G857" s="14">
        <f ca="1"/>
        <v>0</v>
      </c>
      <c r="H857" s="14"/>
      <c r="I857" s="14"/>
      <c r="J857" s="14"/>
      <c r="K857" s="14">
        <f ca="1"/>
        <v>0</v>
      </c>
      <c r="L857" s="14"/>
    </row>
    <row r="858" spans="1:12" ht="15.75" customHeight="1">
      <c r="A858" s="41"/>
      <c r="B858" s="41"/>
      <c r="C858" s="41"/>
      <c r="D858" s="41"/>
      <c r="E858" s="14"/>
      <c r="F858" s="14"/>
      <c r="G858" s="14">
        <f ca="1"/>
        <v>0</v>
      </c>
      <c r="H858" s="14"/>
      <c r="I858" s="14"/>
      <c r="J858" s="14"/>
      <c r="K858" s="14">
        <f ca="1"/>
        <v>0</v>
      </c>
      <c r="L858" s="14"/>
    </row>
    <row r="859" spans="1:12" ht="15.75" customHeight="1">
      <c r="A859" s="41"/>
      <c r="B859" s="41"/>
      <c r="C859" s="41"/>
      <c r="D859" s="41"/>
      <c r="E859" s="14"/>
      <c r="F859" s="14"/>
      <c r="G859" s="14">
        <f ca="1"/>
        <v>0</v>
      </c>
      <c r="H859" s="14"/>
      <c r="I859" s="14"/>
      <c r="J859" s="14"/>
      <c r="K859" s="14">
        <f ca="1"/>
        <v>0</v>
      </c>
      <c r="L859" s="14"/>
    </row>
    <row r="860" spans="1:12" ht="15.75" customHeight="1">
      <c r="A860" s="41"/>
      <c r="B860" s="41"/>
      <c r="C860" s="41"/>
      <c r="D860" s="41"/>
      <c r="E860" s="14"/>
      <c r="F860" s="14"/>
      <c r="G860" s="14">
        <f ca="1"/>
        <v>0</v>
      </c>
      <c r="H860" s="14"/>
      <c r="I860" s="14"/>
      <c r="J860" s="14"/>
      <c r="K860" s="14">
        <f ca="1"/>
        <v>0</v>
      </c>
      <c r="L860" s="14"/>
    </row>
    <row r="861" spans="1:12" ht="15.75" customHeight="1">
      <c r="A861" s="41"/>
      <c r="B861" s="41"/>
      <c r="C861" s="41"/>
      <c r="D861" s="41"/>
      <c r="E861" s="14"/>
      <c r="F861" s="14"/>
      <c r="G861" s="14">
        <f ca="1"/>
        <v>0</v>
      </c>
      <c r="H861" s="14"/>
      <c r="I861" s="14"/>
      <c r="J861" s="14"/>
      <c r="K861" s="14">
        <f ca="1"/>
        <v>0</v>
      </c>
      <c r="L861" s="14"/>
    </row>
    <row r="862" spans="1:12" ht="15.75" customHeight="1">
      <c r="A862" s="41"/>
      <c r="B862" s="41"/>
      <c r="C862" s="41"/>
      <c r="D862" s="41"/>
      <c r="E862" s="14"/>
      <c r="F862" s="14"/>
      <c r="G862" s="14">
        <f ca="1"/>
        <v>0</v>
      </c>
      <c r="H862" s="14"/>
      <c r="I862" s="14"/>
      <c r="J862" s="14"/>
      <c r="K862" s="14">
        <f ca="1"/>
        <v>0</v>
      </c>
      <c r="L862" s="14"/>
    </row>
    <row r="863" spans="1:12" ht="15.75" customHeight="1">
      <c r="A863" s="41"/>
      <c r="B863" s="41"/>
      <c r="C863" s="41"/>
      <c r="D863" s="41"/>
      <c r="E863" s="14"/>
      <c r="F863" s="14"/>
      <c r="G863" s="14">
        <f ca="1"/>
        <v>0</v>
      </c>
      <c r="H863" s="14"/>
      <c r="I863" s="14"/>
      <c r="J863" s="14"/>
      <c r="K863" s="14">
        <f ca="1"/>
        <v>0</v>
      </c>
      <c r="L863" s="14"/>
    </row>
    <row r="864" spans="1:12" ht="15.75" customHeight="1">
      <c r="A864" s="41"/>
      <c r="B864" s="41"/>
      <c r="C864" s="41"/>
      <c r="D864" s="41"/>
      <c r="E864" s="14"/>
      <c r="F864" s="14"/>
      <c r="G864" s="14">
        <f ca="1"/>
        <v>0</v>
      </c>
      <c r="H864" s="14"/>
      <c r="I864" s="14"/>
      <c r="J864" s="14"/>
      <c r="K864" s="14">
        <f ca="1"/>
        <v>0</v>
      </c>
      <c r="L864" s="14"/>
    </row>
    <row r="865" spans="1:12" ht="15.75" customHeight="1">
      <c r="A865" s="41"/>
      <c r="B865" s="41"/>
      <c r="C865" s="41"/>
      <c r="D865" s="41"/>
      <c r="E865" s="14"/>
      <c r="F865" s="14"/>
      <c r="G865" s="14">
        <f ca="1"/>
        <v>0</v>
      </c>
      <c r="H865" s="14"/>
      <c r="I865" s="14"/>
      <c r="J865" s="14"/>
      <c r="K865" s="14">
        <f ca="1"/>
        <v>0</v>
      </c>
      <c r="L865" s="14"/>
    </row>
    <row r="866" spans="1:12" ht="15.75" customHeight="1">
      <c r="A866" s="41"/>
      <c r="B866" s="41"/>
      <c r="C866" s="41"/>
      <c r="D866" s="41"/>
      <c r="E866" s="14"/>
      <c r="F866" s="14"/>
      <c r="G866" s="14">
        <f ca="1"/>
        <v>0</v>
      </c>
      <c r="H866" s="14"/>
      <c r="I866" s="14"/>
      <c r="J866" s="14"/>
      <c r="K866" s="14">
        <f ca="1"/>
        <v>0</v>
      </c>
      <c r="L866" s="14"/>
    </row>
    <row r="867" spans="1:12" ht="15.75" customHeight="1">
      <c r="A867" s="41"/>
      <c r="B867" s="41"/>
      <c r="C867" s="41"/>
      <c r="D867" s="41"/>
      <c r="E867" s="14"/>
      <c r="F867" s="14"/>
      <c r="G867" s="14">
        <f ca="1"/>
        <v>0</v>
      </c>
      <c r="H867" s="14"/>
      <c r="I867" s="14"/>
      <c r="J867" s="14"/>
      <c r="K867" s="14">
        <f ca="1"/>
        <v>0</v>
      </c>
      <c r="L867" s="14"/>
    </row>
    <row r="868" spans="1:12" ht="15.75" customHeight="1">
      <c r="A868" s="41"/>
      <c r="B868" s="41"/>
      <c r="C868" s="41"/>
      <c r="D868" s="41"/>
      <c r="E868" s="14"/>
      <c r="F868" s="14"/>
      <c r="G868" s="14">
        <f ca="1"/>
        <v>0</v>
      </c>
      <c r="H868" s="14"/>
      <c r="I868" s="14"/>
      <c r="J868" s="14"/>
      <c r="K868" s="14">
        <f ca="1"/>
        <v>0</v>
      </c>
      <c r="L868" s="14"/>
    </row>
    <row r="869" spans="1:12" ht="15.75" customHeight="1">
      <c r="A869" s="41"/>
      <c r="B869" s="41"/>
      <c r="C869" s="41"/>
      <c r="D869" s="41"/>
      <c r="E869" s="14"/>
      <c r="F869" s="14"/>
      <c r="G869" s="14">
        <f ca="1"/>
        <v>0</v>
      </c>
      <c r="H869" s="14"/>
      <c r="I869" s="14"/>
      <c r="J869" s="14"/>
      <c r="K869" s="14">
        <f ca="1"/>
        <v>0</v>
      </c>
      <c r="L869" s="14"/>
    </row>
    <row r="870" spans="1:12" ht="15.75" customHeight="1">
      <c r="A870" s="41"/>
      <c r="B870" s="41"/>
      <c r="C870" s="41"/>
      <c r="D870" s="41"/>
      <c r="E870" s="14"/>
      <c r="F870" s="14"/>
      <c r="G870" s="14">
        <f ca="1"/>
        <v>0</v>
      </c>
      <c r="H870" s="14"/>
      <c r="I870" s="14"/>
      <c r="J870" s="14"/>
      <c r="K870" s="14">
        <f ca="1"/>
        <v>0</v>
      </c>
      <c r="L870" s="14"/>
    </row>
    <row r="871" spans="1:12" ht="15.75" customHeight="1">
      <c r="A871" s="41"/>
      <c r="B871" s="41"/>
      <c r="C871" s="41"/>
      <c r="D871" s="41"/>
      <c r="E871" s="14"/>
      <c r="F871" s="14"/>
      <c r="G871" s="14">
        <f ca="1"/>
        <v>0</v>
      </c>
      <c r="H871" s="14"/>
      <c r="I871" s="14"/>
      <c r="J871" s="14"/>
      <c r="K871" s="14">
        <f ca="1"/>
        <v>0</v>
      </c>
      <c r="L871" s="14"/>
    </row>
    <row r="872" spans="1:12" ht="15.75" customHeight="1">
      <c r="A872" s="41"/>
      <c r="B872" s="41"/>
      <c r="C872" s="41"/>
      <c r="D872" s="41"/>
      <c r="E872" s="14"/>
      <c r="F872" s="14"/>
      <c r="G872" s="14">
        <f ca="1"/>
        <v>0</v>
      </c>
      <c r="H872" s="14"/>
      <c r="I872" s="14"/>
      <c r="J872" s="14"/>
      <c r="K872" s="14">
        <f ca="1"/>
        <v>0</v>
      </c>
      <c r="L872" s="14"/>
    </row>
    <row r="873" spans="1:12" ht="15.75" customHeight="1">
      <c r="A873" s="41"/>
      <c r="B873" s="41"/>
      <c r="C873" s="41"/>
      <c r="D873" s="41"/>
      <c r="E873" s="14"/>
      <c r="F873" s="14"/>
      <c r="G873" s="14">
        <f ca="1"/>
        <v>0</v>
      </c>
      <c r="H873" s="14"/>
      <c r="I873" s="14"/>
      <c r="J873" s="14"/>
      <c r="K873" s="14">
        <f ca="1"/>
        <v>0</v>
      </c>
      <c r="L873" s="14"/>
    </row>
    <row r="874" spans="1:12" ht="15.75" customHeight="1">
      <c r="A874" s="41"/>
      <c r="B874" s="41"/>
      <c r="C874" s="41"/>
      <c r="D874" s="41"/>
      <c r="E874" s="14"/>
      <c r="F874" s="14"/>
      <c r="G874" s="14">
        <f ca="1"/>
        <v>0</v>
      </c>
      <c r="H874" s="14"/>
      <c r="I874" s="14"/>
      <c r="J874" s="14"/>
      <c r="K874" s="14">
        <f ca="1"/>
        <v>0</v>
      </c>
      <c r="L874" s="14"/>
    </row>
    <row r="875" spans="1:12" ht="15.75" customHeight="1">
      <c r="A875" s="41"/>
      <c r="B875" s="41"/>
      <c r="C875" s="41"/>
      <c r="D875" s="41"/>
      <c r="E875" s="14"/>
      <c r="F875" s="14"/>
      <c r="G875" s="14">
        <f ca="1"/>
        <v>0</v>
      </c>
      <c r="H875" s="14"/>
      <c r="I875" s="14"/>
      <c r="J875" s="14"/>
      <c r="K875" s="14">
        <f ca="1"/>
        <v>0</v>
      </c>
      <c r="L875" s="14"/>
    </row>
    <row r="876" spans="1:12" ht="15.75" customHeight="1">
      <c r="A876" s="41"/>
      <c r="B876" s="41"/>
      <c r="C876" s="41"/>
      <c r="D876" s="41"/>
      <c r="E876" s="14"/>
      <c r="F876" s="14"/>
      <c r="G876" s="14">
        <f ca="1"/>
        <v>0</v>
      </c>
      <c r="H876" s="14"/>
      <c r="I876" s="14"/>
      <c r="J876" s="14"/>
      <c r="K876" s="14">
        <f ca="1"/>
        <v>0</v>
      </c>
      <c r="L876" s="14"/>
    </row>
    <row r="877" spans="1:12" ht="15.75" customHeight="1">
      <c r="A877" s="41"/>
      <c r="B877" s="41"/>
      <c r="C877" s="41"/>
      <c r="D877" s="41"/>
      <c r="E877" s="14"/>
      <c r="F877" s="14"/>
      <c r="G877" s="14">
        <f ca="1"/>
        <v>0</v>
      </c>
      <c r="H877" s="14"/>
      <c r="I877" s="14"/>
      <c r="J877" s="14"/>
      <c r="K877" s="14">
        <f ca="1"/>
        <v>0</v>
      </c>
      <c r="L877" s="14"/>
    </row>
    <row r="878" spans="1:12" ht="15.75" customHeight="1">
      <c r="A878" s="41"/>
      <c r="B878" s="41"/>
      <c r="C878" s="41"/>
      <c r="D878" s="41"/>
      <c r="E878" s="14"/>
      <c r="F878" s="14"/>
      <c r="G878" s="14">
        <f ca="1"/>
        <v>0</v>
      </c>
      <c r="H878" s="14"/>
      <c r="I878" s="14"/>
      <c r="J878" s="14"/>
      <c r="K878" s="14">
        <f ca="1"/>
        <v>0</v>
      </c>
      <c r="L878" s="14"/>
    </row>
    <row r="879" spans="1:12" ht="15.75" customHeight="1">
      <c r="A879" s="41"/>
      <c r="B879" s="41"/>
      <c r="C879" s="41"/>
      <c r="D879" s="41"/>
      <c r="E879" s="14"/>
      <c r="F879" s="14"/>
      <c r="G879" s="14">
        <f ca="1"/>
        <v>0</v>
      </c>
      <c r="H879" s="14"/>
      <c r="I879" s="14"/>
      <c r="J879" s="14"/>
      <c r="K879" s="14">
        <f ca="1"/>
        <v>0</v>
      </c>
      <c r="L879" s="14"/>
    </row>
    <row r="880" spans="1:12" ht="15.75" customHeight="1">
      <c r="A880" s="41"/>
      <c r="B880" s="41"/>
      <c r="C880" s="41"/>
      <c r="D880" s="41"/>
      <c r="E880" s="14"/>
      <c r="F880" s="14"/>
      <c r="G880" s="14">
        <f ca="1"/>
        <v>0</v>
      </c>
      <c r="H880" s="14"/>
      <c r="I880" s="14"/>
      <c r="J880" s="14"/>
      <c r="K880" s="14">
        <f ca="1"/>
        <v>0</v>
      </c>
      <c r="L880" s="14"/>
    </row>
    <row r="881" spans="1:12" ht="15.75" customHeight="1">
      <c r="A881" s="41"/>
      <c r="B881" s="41"/>
      <c r="C881" s="41"/>
      <c r="D881" s="41"/>
      <c r="E881" s="14"/>
      <c r="F881" s="14"/>
      <c r="G881" s="14">
        <f ca="1"/>
        <v>0</v>
      </c>
      <c r="H881" s="14"/>
      <c r="I881" s="14"/>
      <c r="J881" s="14"/>
      <c r="K881" s="14">
        <f ca="1"/>
        <v>0</v>
      </c>
      <c r="L881" s="14"/>
    </row>
    <row r="882" spans="1:12" ht="15.75" customHeight="1">
      <c r="A882" s="41"/>
      <c r="B882" s="41"/>
      <c r="C882" s="41"/>
      <c r="D882" s="41"/>
      <c r="E882" s="14"/>
      <c r="F882" s="14"/>
      <c r="G882" s="14">
        <f ca="1"/>
        <v>0</v>
      </c>
      <c r="H882" s="14"/>
      <c r="I882" s="14"/>
      <c r="J882" s="14"/>
      <c r="K882" s="14">
        <f ca="1"/>
        <v>0</v>
      </c>
      <c r="L882" s="14"/>
    </row>
    <row r="883" spans="1:12" ht="15.75" customHeight="1">
      <c r="A883" s="41"/>
      <c r="B883" s="41"/>
      <c r="C883" s="41"/>
      <c r="D883" s="41"/>
      <c r="E883" s="14"/>
      <c r="F883" s="14"/>
      <c r="G883" s="14">
        <f ca="1"/>
        <v>0</v>
      </c>
      <c r="H883" s="14"/>
      <c r="I883" s="14"/>
      <c r="J883" s="14"/>
      <c r="K883" s="14">
        <f ca="1"/>
        <v>0</v>
      </c>
      <c r="L883" s="14"/>
    </row>
    <row r="884" spans="1:12" ht="15.75" customHeight="1">
      <c r="A884" s="41"/>
      <c r="B884" s="41"/>
      <c r="C884" s="41"/>
      <c r="D884" s="41"/>
      <c r="E884" s="14"/>
      <c r="F884" s="14"/>
      <c r="G884" s="14">
        <f ca="1"/>
        <v>0</v>
      </c>
      <c r="H884" s="14"/>
      <c r="I884" s="14"/>
      <c r="J884" s="14"/>
      <c r="K884" s="14">
        <f ca="1"/>
        <v>0</v>
      </c>
      <c r="L884" s="14"/>
    </row>
    <row r="885" spans="1:12" ht="15.75" customHeight="1">
      <c r="A885" s="41"/>
      <c r="B885" s="41"/>
      <c r="C885" s="41"/>
      <c r="D885" s="41"/>
      <c r="E885" s="14"/>
      <c r="F885" s="14"/>
      <c r="G885" s="14">
        <f ca="1"/>
        <v>0</v>
      </c>
      <c r="H885" s="14"/>
      <c r="I885" s="14"/>
      <c r="J885" s="14"/>
      <c r="K885" s="14">
        <f ca="1"/>
        <v>0</v>
      </c>
      <c r="L885" s="14"/>
    </row>
    <row r="886" spans="1:12" ht="15.75" customHeight="1">
      <c r="A886" s="41"/>
      <c r="B886" s="41"/>
      <c r="C886" s="41"/>
      <c r="D886" s="41"/>
      <c r="E886" s="14"/>
      <c r="F886" s="14"/>
      <c r="G886" s="14">
        <f ca="1"/>
        <v>0</v>
      </c>
      <c r="H886" s="14"/>
      <c r="I886" s="14"/>
      <c r="J886" s="14"/>
      <c r="K886" s="14">
        <f ca="1"/>
        <v>0</v>
      </c>
      <c r="L886" s="14"/>
    </row>
    <row r="887" spans="1:12" ht="15.75" customHeight="1">
      <c r="A887" s="41"/>
      <c r="B887" s="41"/>
      <c r="C887" s="41"/>
      <c r="D887" s="41"/>
      <c r="E887" s="14"/>
      <c r="F887" s="14"/>
      <c r="G887" s="14">
        <f ca="1"/>
        <v>0</v>
      </c>
      <c r="H887" s="14"/>
      <c r="I887" s="14"/>
      <c r="J887" s="14"/>
      <c r="K887" s="14">
        <f ca="1"/>
        <v>0</v>
      </c>
      <c r="L887" s="14"/>
    </row>
    <row r="888" spans="1:12" ht="15.75" customHeight="1">
      <c r="A888" s="41"/>
      <c r="B888" s="41"/>
      <c r="C888" s="41"/>
      <c r="D888" s="41"/>
      <c r="E888" s="14"/>
      <c r="F888" s="14"/>
      <c r="G888" s="14">
        <f ca="1"/>
        <v>0</v>
      </c>
      <c r="H888" s="14"/>
      <c r="I888" s="14"/>
      <c r="J888" s="14"/>
      <c r="K888" s="14">
        <f ca="1"/>
        <v>0</v>
      </c>
      <c r="L888" s="14"/>
    </row>
    <row r="889" spans="1:12" ht="15.75" customHeight="1">
      <c r="A889" s="41"/>
      <c r="B889" s="41"/>
      <c r="C889" s="41"/>
      <c r="D889" s="41"/>
      <c r="E889" s="14"/>
      <c r="F889" s="14"/>
      <c r="G889" s="14">
        <f ca="1"/>
        <v>0</v>
      </c>
      <c r="H889" s="14"/>
      <c r="I889" s="14"/>
      <c r="J889" s="14"/>
      <c r="K889" s="14">
        <f ca="1"/>
        <v>0</v>
      </c>
      <c r="L889" s="14"/>
    </row>
    <row r="890" spans="1:12" ht="15.75" customHeight="1">
      <c r="A890" s="41"/>
      <c r="B890" s="41"/>
      <c r="C890" s="41"/>
      <c r="D890" s="41"/>
      <c r="E890" s="14"/>
      <c r="F890" s="14"/>
      <c r="G890" s="14">
        <f ca="1"/>
        <v>0</v>
      </c>
      <c r="H890" s="14"/>
      <c r="I890" s="14"/>
      <c r="J890" s="14"/>
      <c r="K890" s="14">
        <f ca="1"/>
        <v>0</v>
      </c>
      <c r="L890" s="14"/>
    </row>
    <row r="891" spans="1:12" ht="15.75" customHeight="1">
      <c r="A891" s="41"/>
      <c r="B891" s="41"/>
      <c r="C891" s="41"/>
      <c r="D891" s="41"/>
      <c r="E891" s="14"/>
      <c r="F891" s="14"/>
      <c r="G891" s="14">
        <f ca="1"/>
        <v>0</v>
      </c>
      <c r="H891" s="14"/>
      <c r="I891" s="14"/>
      <c r="J891" s="14"/>
      <c r="K891" s="14">
        <f ca="1"/>
        <v>0</v>
      </c>
      <c r="L891" s="14"/>
    </row>
    <row r="892" spans="1:12" ht="15.75" customHeight="1">
      <c r="A892" s="41"/>
      <c r="B892" s="41"/>
      <c r="C892" s="41"/>
      <c r="D892" s="41"/>
      <c r="E892" s="14"/>
      <c r="F892" s="14"/>
      <c r="G892" s="14">
        <f ca="1"/>
        <v>0</v>
      </c>
      <c r="H892" s="14"/>
      <c r="I892" s="14"/>
      <c r="J892" s="14"/>
      <c r="K892" s="14">
        <f ca="1"/>
        <v>0</v>
      </c>
      <c r="L892" s="14"/>
    </row>
    <row r="893" spans="1:12" ht="15.75" customHeight="1">
      <c r="A893" s="41"/>
      <c r="B893" s="41"/>
      <c r="C893" s="41"/>
      <c r="D893" s="41"/>
      <c r="E893" s="14"/>
      <c r="F893" s="14"/>
      <c r="G893" s="14">
        <f ca="1"/>
        <v>0</v>
      </c>
      <c r="H893" s="14"/>
      <c r="I893" s="14"/>
      <c r="J893" s="14"/>
      <c r="K893" s="14">
        <f ca="1"/>
        <v>0</v>
      </c>
      <c r="L893" s="14"/>
    </row>
    <row r="894" spans="1:12" ht="15.75" customHeight="1">
      <c r="A894" s="41"/>
      <c r="B894" s="41"/>
      <c r="C894" s="41"/>
      <c r="D894" s="41"/>
      <c r="E894" s="14"/>
      <c r="F894" s="14"/>
      <c r="G894" s="14">
        <f ca="1"/>
        <v>0</v>
      </c>
      <c r="H894" s="14"/>
      <c r="I894" s="14"/>
      <c r="J894" s="14"/>
      <c r="K894" s="14">
        <f ca="1"/>
        <v>0</v>
      </c>
      <c r="L894" s="14"/>
    </row>
    <row r="895" spans="1:12" ht="15.75" customHeight="1">
      <c r="A895" s="41"/>
      <c r="B895" s="41"/>
      <c r="C895" s="41"/>
      <c r="D895" s="41"/>
      <c r="E895" s="14"/>
      <c r="F895" s="14"/>
      <c r="G895" s="14">
        <f ca="1"/>
        <v>0</v>
      </c>
      <c r="H895" s="14"/>
      <c r="I895" s="14"/>
      <c r="J895" s="14"/>
      <c r="K895" s="14">
        <f ca="1"/>
        <v>0</v>
      </c>
      <c r="L895" s="14"/>
    </row>
    <row r="896" spans="1:12" ht="15.75" customHeight="1">
      <c r="A896" s="41"/>
      <c r="B896" s="41"/>
      <c r="C896" s="41"/>
      <c r="D896" s="41"/>
      <c r="E896" s="14"/>
      <c r="F896" s="14"/>
      <c r="G896" s="14">
        <f ca="1"/>
        <v>0</v>
      </c>
      <c r="H896" s="14"/>
      <c r="I896" s="14"/>
      <c r="J896" s="14"/>
      <c r="K896" s="14">
        <f ca="1"/>
        <v>0</v>
      </c>
      <c r="L896" s="14"/>
    </row>
    <row r="897" spans="1:12" ht="15.75" customHeight="1">
      <c r="A897" s="41"/>
      <c r="B897" s="41"/>
      <c r="C897" s="41"/>
      <c r="D897" s="41"/>
      <c r="E897" s="14"/>
      <c r="F897" s="14"/>
      <c r="G897" s="14">
        <f ca="1"/>
        <v>0</v>
      </c>
      <c r="H897" s="14"/>
      <c r="I897" s="14"/>
      <c r="J897" s="14"/>
      <c r="K897" s="14">
        <f ca="1"/>
        <v>0</v>
      </c>
      <c r="L897" s="14"/>
    </row>
    <row r="898" spans="1:12" ht="15.75" customHeight="1">
      <c r="A898" s="41"/>
      <c r="B898" s="41"/>
      <c r="C898" s="41"/>
      <c r="D898" s="41"/>
      <c r="E898" s="14"/>
      <c r="F898" s="14"/>
      <c r="G898" s="14">
        <f ca="1"/>
        <v>0</v>
      </c>
      <c r="H898" s="14"/>
      <c r="I898" s="14"/>
      <c r="J898" s="14"/>
      <c r="K898" s="14">
        <f ca="1"/>
        <v>0</v>
      </c>
      <c r="L898" s="14"/>
    </row>
    <row r="899" spans="1:12" ht="15.75" customHeight="1">
      <c r="A899" s="41"/>
      <c r="B899" s="41"/>
      <c r="C899" s="41"/>
      <c r="D899" s="41"/>
      <c r="E899" s="14"/>
      <c r="F899" s="14"/>
      <c r="G899" s="14">
        <f ca="1"/>
        <v>0</v>
      </c>
      <c r="H899" s="14"/>
      <c r="I899" s="14"/>
      <c r="J899" s="14"/>
      <c r="K899" s="14">
        <f ca="1"/>
        <v>0</v>
      </c>
      <c r="L899" s="14"/>
    </row>
    <row r="900" spans="1:12" ht="15.75" customHeight="1">
      <c r="A900" s="41"/>
      <c r="B900" s="41"/>
      <c r="C900" s="41"/>
      <c r="D900" s="41"/>
      <c r="E900" s="14"/>
      <c r="F900" s="14"/>
      <c r="G900" s="14">
        <f ca="1"/>
        <v>0</v>
      </c>
      <c r="H900" s="14"/>
      <c r="I900" s="14"/>
      <c r="J900" s="14"/>
      <c r="K900" s="14">
        <f ca="1"/>
        <v>0</v>
      </c>
      <c r="L900" s="14"/>
    </row>
    <row r="901" spans="1:12" ht="15.75" customHeight="1">
      <c r="A901" s="41"/>
      <c r="B901" s="41"/>
      <c r="C901" s="41"/>
      <c r="D901" s="41"/>
      <c r="E901" s="14"/>
      <c r="F901" s="14"/>
      <c r="G901" s="14">
        <f ca="1"/>
        <v>0</v>
      </c>
      <c r="H901" s="14"/>
      <c r="I901" s="14"/>
      <c r="J901" s="14"/>
      <c r="K901" s="14">
        <f ca="1"/>
        <v>0</v>
      </c>
      <c r="L901" s="14"/>
    </row>
    <row r="902" spans="1:12" ht="15.75" customHeight="1">
      <c r="A902" s="41"/>
      <c r="B902" s="41"/>
      <c r="C902" s="41"/>
      <c r="D902" s="41"/>
      <c r="E902" s="14"/>
      <c r="F902" s="14"/>
      <c r="G902" s="14">
        <f ca="1"/>
        <v>0</v>
      </c>
      <c r="H902" s="14"/>
      <c r="I902" s="14"/>
      <c r="J902" s="14"/>
      <c r="K902" s="14">
        <f ca="1"/>
        <v>0</v>
      </c>
      <c r="L902" s="14"/>
    </row>
    <row r="903" spans="1:12" ht="15.75" customHeight="1">
      <c r="A903" s="41"/>
      <c r="B903" s="41"/>
      <c r="C903" s="41"/>
      <c r="D903" s="41"/>
      <c r="E903" s="14"/>
      <c r="F903" s="14"/>
      <c r="G903" s="14">
        <f ca="1"/>
        <v>0</v>
      </c>
      <c r="H903" s="14"/>
      <c r="I903" s="14"/>
      <c r="J903" s="14"/>
      <c r="K903" s="14">
        <f ca="1"/>
        <v>0</v>
      </c>
      <c r="L903" s="14"/>
    </row>
    <row r="904" spans="1:12" ht="15.75" customHeight="1">
      <c r="A904" s="41"/>
      <c r="B904" s="41"/>
      <c r="C904" s="41"/>
      <c r="D904" s="41"/>
      <c r="E904" s="14"/>
      <c r="F904" s="14"/>
      <c r="G904" s="14">
        <f ca="1"/>
        <v>0</v>
      </c>
      <c r="H904" s="14"/>
      <c r="I904" s="14"/>
      <c r="J904" s="14"/>
      <c r="K904" s="14">
        <f ca="1"/>
        <v>0</v>
      </c>
      <c r="L904" s="14"/>
    </row>
    <row r="905" spans="1:12" ht="15.75" customHeight="1">
      <c r="A905" s="41"/>
      <c r="B905" s="41"/>
      <c r="C905" s="41"/>
      <c r="D905" s="41"/>
      <c r="E905" s="14"/>
      <c r="F905" s="14"/>
      <c r="G905" s="14">
        <f ca="1"/>
        <v>0</v>
      </c>
      <c r="H905" s="14"/>
      <c r="I905" s="14"/>
      <c r="J905" s="14"/>
      <c r="K905" s="14">
        <f ca="1"/>
        <v>0</v>
      </c>
      <c r="L905" s="14"/>
    </row>
    <row r="906" spans="1:12" ht="15.75" customHeight="1">
      <c r="A906" s="41"/>
      <c r="B906" s="41"/>
      <c r="C906" s="41"/>
      <c r="D906" s="41"/>
      <c r="E906" s="14"/>
      <c r="F906" s="14"/>
      <c r="G906" s="14">
        <f ca="1"/>
        <v>0</v>
      </c>
      <c r="H906" s="14"/>
      <c r="I906" s="14"/>
      <c r="J906" s="14"/>
      <c r="K906" s="14">
        <f ca="1"/>
        <v>0</v>
      </c>
      <c r="L906" s="14"/>
    </row>
    <row r="907" spans="1:12" ht="15.75" customHeight="1">
      <c r="A907" s="41"/>
      <c r="B907" s="41"/>
      <c r="C907" s="41"/>
      <c r="D907" s="41"/>
      <c r="E907" s="14"/>
      <c r="F907" s="14"/>
      <c r="G907" s="14">
        <f ca="1"/>
        <v>0</v>
      </c>
      <c r="H907" s="14"/>
      <c r="I907" s="14"/>
      <c r="J907" s="14"/>
      <c r="K907" s="14">
        <f ca="1"/>
        <v>0</v>
      </c>
      <c r="L907" s="14"/>
    </row>
    <row r="908" spans="1:12" ht="15.75" customHeight="1">
      <c r="A908" s="41"/>
      <c r="B908" s="41"/>
      <c r="C908" s="41"/>
      <c r="D908" s="41"/>
      <c r="E908" s="14"/>
      <c r="F908" s="14"/>
      <c r="G908" s="14">
        <f ca="1"/>
        <v>0</v>
      </c>
      <c r="H908" s="14"/>
      <c r="I908" s="14"/>
      <c r="J908" s="14"/>
      <c r="K908" s="14">
        <f ca="1"/>
        <v>0</v>
      </c>
      <c r="L908" s="14"/>
    </row>
    <row r="909" spans="1:12" ht="15.75" customHeight="1">
      <c r="A909" s="41"/>
      <c r="B909" s="41"/>
      <c r="C909" s="41"/>
      <c r="D909" s="41"/>
      <c r="E909" s="14"/>
      <c r="F909" s="14"/>
      <c r="G909" s="14">
        <f ca="1"/>
        <v>0</v>
      </c>
      <c r="H909" s="14"/>
      <c r="I909" s="14"/>
      <c r="J909" s="14"/>
      <c r="K909" s="14">
        <f ca="1"/>
        <v>0</v>
      </c>
      <c r="L909" s="14"/>
    </row>
    <row r="910" spans="1:12" ht="15.75" customHeight="1">
      <c r="A910" s="41"/>
      <c r="B910" s="41"/>
      <c r="C910" s="41"/>
      <c r="D910" s="41"/>
      <c r="E910" s="14"/>
      <c r="F910" s="14"/>
      <c r="G910" s="14">
        <f ca="1"/>
        <v>0</v>
      </c>
      <c r="H910" s="14"/>
      <c r="I910" s="14"/>
      <c r="J910" s="14"/>
      <c r="K910" s="14">
        <f ca="1"/>
        <v>0</v>
      </c>
      <c r="L910" s="14"/>
    </row>
    <row r="911" spans="1:12" ht="15.75" customHeight="1">
      <c r="A911" s="41"/>
      <c r="B911" s="41"/>
      <c r="C911" s="41"/>
      <c r="D911" s="41"/>
      <c r="E911" s="14"/>
      <c r="F911" s="14"/>
      <c r="G911" s="14">
        <f ca="1"/>
        <v>0</v>
      </c>
      <c r="H911" s="14"/>
      <c r="I911" s="14"/>
      <c r="J911" s="14"/>
      <c r="K911" s="14">
        <f ca="1"/>
        <v>0</v>
      </c>
      <c r="L911" s="14"/>
    </row>
    <row r="912" spans="1:12" ht="15.75" customHeight="1">
      <c r="A912" s="41"/>
      <c r="B912" s="41"/>
      <c r="C912" s="41"/>
      <c r="D912" s="41"/>
      <c r="E912" s="14"/>
      <c r="F912" s="14"/>
      <c r="G912" s="14">
        <f ca="1"/>
        <v>0</v>
      </c>
      <c r="H912" s="14"/>
      <c r="I912" s="14"/>
      <c r="J912" s="14"/>
      <c r="K912" s="14">
        <f ca="1"/>
        <v>0</v>
      </c>
      <c r="L912" s="14"/>
    </row>
    <row r="913" spans="1:12" ht="15.75" customHeight="1">
      <c r="A913" s="41"/>
      <c r="B913" s="41"/>
      <c r="C913" s="41"/>
      <c r="D913" s="41"/>
      <c r="E913" s="14"/>
      <c r="F913" s="14"/>
      <c r="G913" s="14">
        <f ca="1"/>
        <v>0</v>
      </c>
      <c r="H913" s="14"/>
      <c r="I913" s="14"/>
      <c r="J913" s="14"/>
      <c r="K913" s="14">
        <f ca="1"/>
        <v>0</v>
      </c>
      <c r="L913" s="14"/>
    </row>
    <row r="914" spans="1:12" ht="15.75" customHeight="1">
      <c r="A914" s="41"/>
      <c r="B914" s="41"/>
      <c r="C914" s="41"/>
      <c r="D914" s="41"/>
      <c r="E914" s="14"/>
      <c r="F914" s="14"/>
      <c r="G914" s="14">
        <f ca="1"/>
        <v>0</v>
      </c>
      <c r="H914" s="14"/>
      <c r="I914" s="14"/>
      <c r="J914" s="14"/>
      <c r="K914" s="14">
        <f ca="1"/>
        <v>0</v>
      </c>
      <c r="L914" s="14"/>
    </row>
    <row r="915" spans="1:12" ht="15.75" customHeight="1">
      <c r="A915" s="41"/>
      <c r="B915" s="41"/>
      <c r="C915" s="41"/>
      <c r="D915" s="41"/>
      <c r="E915" s="14"/>
      <c r="F915" s="14"/>
      <c r="G915" s="14">
        <f ca="1"/>
        <v>0</v>
      </c>
      <c r="H915" s="14"/>
      <c r="I915" s="14"/>
      <c r="J915" s="14"/>
      <c r="K915" s="14">
        <f ca="1"/>
        <v>0</v>
      </c>
      <c r="L915" s="14"/>
    </row>
    <row r="916" spans="1:12" ht="15.75" customHeight="1">
      <c r="A916" s="41"/>
      <c r="B916" s="41"/>
      <c r="C916" s="41"/>
      <c r="D916" s="41"/>
      <c r="E916" s="14"/>
      <c r="F916" s="14"/>
      <c r="G916" s="14">
        <f ca="1"/>
        <v>0</v>
      </c>
      <c r="H916" s="14"/>
      <c r="I916" s="14"/>
      <c r="J916" s="14"/>
      <c r="K916" s="14">
        <f ca="1"/>
        <v>0</v>
      </c>
      <c r="L916" s="14"/>
    </row>
    <row r="917" spans="1:12" ht="15.75" customHeight="1">
      <c r="A917" s="41"/>
      <c r="B917" s="41"/>
      <c r="C917" s="41"/>
      <c r="D917" s="41"/>
      <c r="E917" s="14"/>
      <c r="F917" s="14"/>
      <c r="G917" s="14">
        <f ca="1"/>
        <v>0</v>
      </c>
      <c r="H917" s="14"/>
      <c r="I917" s="14"/>
      <c r="J917" s="14"/>
      <c r="K917" s="14">
        <f ca="1"/>
        <v>0</v>
      </c>
      <c r="L917" s="14"/>
    </row>
    <row r="918" spans="1:12" ht="15.75" customHeight="1">
      <c r="A918" s="41"/>
      <c r="B918" s="41"/>
      <c r="C918" s="41"/>
      <c r="D918" s="41"/>
      <c r="E918" s="14"/>
      <c r="F918" s="14"/>
      <c r="G918" s="14">
        <f ca="1"/>
        <v>0</v>
      </c>
      <c r="H918" s="14"/>
      <c r="I918" s="14"/>
      <c r="J918" s="14"/>
      <c r="K918" s="14">
        <f ca="1"/>
        <v>0</v>
      </c>
      <c r="L918" s="14"/>
    </row>
    <row r="919" spans="1:12" ht="15.75" customHeight="1">
      <c r="A919" s="41"/>
      <c r="B919" s="41"/>
      <c r="C919" s="41"/>
      <c r="D919" s="41"/>
      <c r="E919" s="14"/>
      <c r="F919" s="14"/>
      <c r="G919" s="14">
        <f ca="1"/>
        <v>0</v>
      </c>
      <c r="H919" s="14"/>
      <c r="I919" s="14"/>
      <c r="J919" s="14"/>
      <c r="K919" s="14">
        <f ca="1"/>
        <v>0</v>
      </c>
      <c r="L919" s="14"/>
    </row>
    <row r="920" spans="1:12" ht="15.75" customHeight="1">
      <c r="A920" s="41"/>
      <c r="B920" s="41"/>
      <c r="C920" s="41"/>
      <c r="D920" s="41"/>
      <c r="E920" s="14"/>
      <c r="F920" s="14"/>
      <c r="G920" s="14">
        <f ca="1"/>
        <v>0</v>
      </c>
      <c r="H920" s="14"/>
      <c r="I920" s="14"/>
      <c r="J920" s="14"/>
      <c r="K920" s="14">
        <f ca="1"/>
        <v>0</v>
      </c>
      <c r="L920" s="14"/>
    </row>
    <row r="921" spans="1:12" ht="15.75" customHeight="1">
      <c r="A921" s="41"/>
      <c r="B921" s="41"/>
      <c r="C921" s="41"/>
      <c r="D921" s="41"/>
      <c r="E921" s="14"/>
      <c r="F921" s="14"/>
      <c r="G921" s="14">
        <f ca="1"/>
        <v>0</v>
      </c>
      <c r="H921" s="14"/>
      <c r="I921" s="14"/>
      <c r="J921" s="14"/>
      <c r="K921" s="14">
        <f ca="1"/>
        <v>0</v>
      </c>
      <c r="L921" s="14"/>
    </row>
    <row r="922" spans="1:12" ht="15.75" customHeight="1">
      <c r="A922" s="41"/>
      <c r="B922" s="41"/>
      <c r="C922" s="41"/>
      <c r="D922" s="41"/>
      <c r="E922" s="14"/>
      <c r="F922" s="14"/>
      <c r="G922" s="14">
        <f ca="1"/>
        <v>0</v>
      </c>
      <c r="H922" s="14"/>
      <c r="I922" s="14"/>
      <c r="J922" s="14"/>
      <c r="K922" s="14">
        <f ca="1"/>
        <v>0</v>
      </c>
      <c r="L922" s="14"/>
    </row>
    <row r="923" spans="1:12" ht="15.75" customHeight="1">
      <c r="A923" s="41"/>
      <c r="B923" s="41"/>
      <c r="C923" s="41"/>
      <c r="D923" s="41"/>
      <c r="E923" s="14"/>
      <c r="F923" s="14"/>
      <c r="G923" s="14">
        <f ca="1"/>
        <v>0</v>
      </c>
      <c r="H923" s="14"/>
      <c r="I923" s="14"/>
      <c r="J923" s="14"/>
      <c r="K923" s="14">
        <f ca="1"/>
        <v>0</v>
      </c>
      <c r="L923" s="14"/>
    </row>
    <row r="924" spans="1:12" ht="15.75" customHeight="1">
      <c r="A924" s="41"/>
      <c r="B924" s="41"/>
      <c r="C924" s="41"/>
      <c r="D924" s="41"/>
      <c r="E924" s="14"/>
      <c r="F924" s="14"/>
      <c r="G924" s="14">
        <f ca="1"/>
        <v>0</v>
      </c>
      <c r="H924" s="14"/>
      <c r="I924" s="14"/>
      <c r="J924" s="14"/>
      <c r="K924" s="14">
        <f ca="1"/>
        <v>0</v>
      </c>
      <c r="L924" s="14"/>
    </row>
    <row r="925" spans="1:12" ht="15.75" customHeight="1">
      <c r="A925" s="41"/>
      <c r="B925" s="41"/>
      <c r="C925" s="41"/>
      <c r="D925" s="41"/>
      <c r="E925" s="14"/>
      <c r="F925" s="14"/>
      <c r="G925" s="14">
        <f ca="1"/>
        <v>0</v>
      </c>
      <c r="H925" s="14"/>
      <c r="I925" s="14"/>
      <c r="J925" s="14"/>
      <c r="K925" s="14">
        <f ca="1"/>
        <v>0</v>
      </c>
      <c r="L925" s="14"/>
    </row>
    <row r="926" spans="1:12" ht="15.75" customHeight="1">
      <c r="A926" s="41"/>
      <c r="B926" s="41"/>
      <c r="C926" s="41"/>
      <c r="D926" s="41"/>
      <c r="E926" s="14"/>
      <c r="F926" s="14"/>
      <c r="G926" s="14">
        <f ca="1"/>
        <v>0</v>
      </c>
      <c r="H926" s="14"/>
      <c r="I926" s="14"/>
      <c r="J926" s="14"/>
      <c r="K926" s="14">
        <f ca="1"/>
        <v>0</v>
      </c>
      <c r="L926" s="14"/>
    </row>
    <row r="927" spans="1:12" ht="15.75" customHeight="1">
      <c r="A927" s="41"/>
      <c r="B927" s="41"/>
      <c r="C927" s="41"/>
      <c r="D927" s="41"/>
      <c r="E927" s="14"/>
      <c r="F927" s="14"/>
      <c r="G927" s="14">
        <f ca="1"/>
        <v>0</v>
      </c>
      <c r="H927" s="14"/>
      <c r="I927" s="14"/>
      <c r="J927" s="14"/>
      <c r="K927" s="14">
        <f ca="1"/>
        <v>0</v>
      </c>
      <c r="L927" s="14"/>
    </row>
    <row r="928" spans="1:12" ht="15.75" customHeight="1">
      <c r="A928" s="41"/>
      <c r="B928" s="41"/>
      <c r="C928" s="41"/>
      <c r="D928" s="41"/>
      <c r="E928" s="14"/>
      <c r="F928" s="14"/>
      <c r="G928" s="14">
        <f ca="1"/>
        <v>0</v>
      </c>
      <c r="H928" s="14"/>
      <c r="I928" s="14"/>
      <c r="J928" s="14"/>
      <c r="K928" s="14">
        <f ca="1"/>
        <v>0</v>
      </c>
      <c r="L928" s="14"/>
    </row>
    <row r="929" spans="1:12" ht="15.75" customHeight="1">
      <c r="A929" s="41"/>
      <c r="B929" s="41"/>
      <c r="C929" s="41"/>
      <c r="D929" s="41"/>
      <c r="E929" s="14"/>
      <c r="F929" s="14"/>
      <c r="G929" s="14">
        <f ca="1"/>
        <v>0</v>
      </c>
      <c r="H929" s="14"/>
      <c r="I929" s="14"/>
      <c r="J929" s="14"/>
      <c r="K929" s="14">
        <f ca="1"/>
        <v>0</v>
      </c>
      <c r="L929" s="14"/>
    </row>
    <row r="930" spans="1:12" ht="15.75" customHeight="1">
      <c r="A930" s="41"/>
      <c r="B930" s="41"/>
      <c r="C930" s="41"/>
      <c r="D930" s="41"/>
      <c r="E930" s="14"/>
      <c r="F930" s="14"/>
      <c r="G930" s="14">
        <f ca="1"/>
        <v>0</v>
      </c>
      <c r="H930" s="14"/>
      <c r="I930" s="14"/>
      <c r="J930" s="14"/>
      <c r="K930" s="14">
        <f ca="1"/>
        <v>0</v>
      </c>
      <c r="L930" s="14"/>
    </row>
    <row r="931" spans="1:12" ht="15.75" customHeight="1">
      <c r="A931" s="41"/>
      <c r="B931" s="41"/>
      <c r="C931" s="41"/>
      <c r="D931" s="41"/>
      <c r="E931" s="14"/>
      <c r="F931" s="14"/>
      <c r="G931" s="14">
        <f ca="1"/>
        <v>0</v>
      </c>
      <c r="H931" s="14"/>
      <c r="I931" s="14"/>
      <c r="J931" s="14"/>
      <c r="K931" s="14">
        <f ca="1"/>
        <v>0</v>
      </c>
      <c r="L931" s="14"/>
    </row>
    <row r="932" spans="1:12" ht="15.75" customHeight="1">
      <c r="A932" s="41"/>
      <c r="B932" s="41"/>
      <c r="C932" s="41"/>
      <c r="D932" s="41"/>
      <c r="E932" s="14"/>
      <c r="F932" s="14"/>
      <c r="G932" s="14">
        <f ca="1"/>
        <v>0</v>
      </c>
      <c r="H932" s="14"/>
      <c r="I932" s="14"/>
      <c r="J932" s="14"/>
      <c r="K932" s="14">
        <f ca="1"/>
        <v>0</v>
      </c>
      <c r="L932" s="14"/>
    </row>
    <row r="933" spans="1:12" ht="15.75" customHeight="1">
      <c r="A933" s="41"/>
      <c r="B933" s="41"/>
      <c r="C933" s="41"/>
      <c r="D933" s="41"/>
      <c r="E933" s="14"/>
      <c r="F933" s="14"/>
      <c r="G933" s="14">
        <f ca="1"/>
        <v>0</v>
      </c>
      <c r="H933" s="14"/>
      <c r="I933" s="14"/>
      <c r="J933" s="14"/>
      <c r="K933" s="14">
        <f ca="1"/>
        <v>0</v>
      </c>
      <c r="L933" s="14"/>
    </row>
    <row r="934" spans="1:12" ht="15.75" customHeight="1">
      <c r="A934" s="41"/>
      <c r="B934" s="41"/>
      <c r="C934" s="41"/>
      <c r="D934" s="41"/>
      <c r="E934" s="14"/>
      <c r="F934" s="14"/>
      <c r="G934" s="14">
        <f ca="1"/>
        <v>0</v>
      </c>
      <c r="H934" s="14"/>
      <c r="I934" s="14"/>
      <c r="J934" s="14"/>
      <c r="K934" s="14">
        <f ca="1"/>
        <v>0</v>
      </c>
      <c r="L934" s="14"/>
    </row>
    <row r="935" spans="1:12" ht="15.75" customHeight="1">
      <c r="A935" s="41"/>
      <c r="B935" s="41"/>
      <c r="C935" s="41"/>
      <c r="D935" s="41"/>
      <c r="E935" s="14"/>
      <c r="F935" s="14"/>
      <c r="G935" s="14">
        <f ca="1"/>
        <v>0</v>
      </c>
      <c r="H935" s="14"/>
      <c r="I935" s="14"/>
      <c r="J935" s="14"/>
      <c r="K935" s="14">
        <f ca="1"/>
        <v>0</v>
      </c>
      <c r="L935" s="14"/>
    </row>
    <row r="936" spans="1:12" ht="15.75" customHeight="1">
      <c r="A936" s="41"/>
      <c r="B936" s="41"/>
      <c r="C936" s="41"/>
      <c r="D936" s="41"/>
      <c r="E936" s="14"/>
      <c r="F936" s="14"/>
      <c r="G936" s="14">
        <f ca="1"/>
        <v>0</v>
      </c>
      <c r="H936" s="14"/>
      <c r="I936" s="14"/>
      <c r="J936" s="14"/>
      <c r="K936" s="14">
        <f ca="1"/>
        <v>0</v>
      </c>
      <c r="L936" s="14"/>
    </row>
    <row r="937" spans="1:12" ht="15.75" customHeight="1">
      <c r="A937" s="41"/>
      <c r="B937" s="41"/>
      <c r="C937" s="41"/>
      <c r="D937" s="41"/>
      <c r="E937" s="14"/>
      <c r="F937" s="14"/>
      <c r="G937" s="14">
        <f ca="1"/>
        <v>0</v>
      </c>
      <c r="H937" s="14"/>
      <c r="I937" s="14"/>
      <c r="J937" s="14"/>
      <c r="K937" s="14">
        <f ca="1"/>
        <v>0</v>
      </c>
      <c r="L937" s="14"/>
    </row>
    <row r="938" spans="1:12" ht="15.75" customHeight="1">
      <c r="A938" s="41"/>
      <c r="B938" s="41"/>
      <c r="C938" s="41"/>
      <c r="D938" s="41"/>
      <c r="E938" s="14"/>
      <c r="F938" s="14"/>
      <c r="G938" s="14">
        <f ca="1"/>
        <v>0</v>
      </c>
      <c r="H938" s="14"/>
      <c r="I938" s="14"/>
      <c r="J938" s="14"/>
      <c r="K938" s="14">
        <f ca="1"/>
        <v>0</v>
      </c>
      <c r="L938" s="14"/>
    </row>
    <row r="939" spans="1:12" ht="15.75" customHeight="1">
      <c r="A939" s="41"/>
      <c r="B939" s="41"/>
      <c r="C939" s="41"/>
      <c r="D939" s="41"/>
      <c r="E939" s="14"/>
      <c r="F939" s="14"/>
      <c r="G939" s="14">
        <f ca="1"/>
        <v>0</v>
      </c>
      <c r="H939" s="14"/>
      <c r="I939" s="14"/>
      <c r="J939" s="14"/>
      <c r="K939" s="14">
        <f ca="1"/>
        <v>0</v>
      </c>
      <c r="L939" s="14"/>
    </row>
    <row r="940" spans="1:12" ht="15.75" customHeight="1">
      <c r="A940" s="41"/>
      <c r="B940" s="41"/>
      <c r="C940" s="41"/>
      <c r="D940" s="41"/>
      <c r="E940" s="14"/>
      <c r="F940" s="14"/>
      <c r="G940" s="14">
        <f ca="1"/>
        <v>0</v>
      </c>
      <c r="H940" s="14"/>
      <c r="I940" s="14"/>
      <c r="J940" s="14"/>
      <c r="K940" s="14">
        <f ca="1"/>
        <v>0</v>
      </c>
      <c r="L940" s="14"/>
    </row>
    <row r="941" spans="1:12" ht="15.75" customHeight="1">
      <c r="A941" s="41"/>
      <c r="B941" s="41"/>
      <c r="C941" s="41"/>
      <c r="D941" s="41"/>
      <c r="E941" s="14"/>
      <c r="F941" s="14"/>
      <c r="G941" s="14">
        <f ca="1"/>
        <v>0</v>
      </c>
      <c r="H941" s="14"/>
      <c r="I941" s="14"/>
      <c r="J941" s="14"/>
      <c r="K941" s="14">
        <f ca="1"/>
        <v>0</v>
      </c>
      <c r="L941" s="14"/>
    </row>
    <row r="942" spans="1:12" ht="15.75" customHeight="1">
      <c r="A942" s="41"/>
      <c r="B942" s="41"/>
      <c r="C942" s="41"/>
      <c r="D942" s="41"/>
      <c r="E942" s="14"/>
      <c r="F942" s="14"/>
      <c r="G942" s="14">
        <f ca="1"/>
        <v>0</v>
      </c>
      <c r="H942" s="14"/>
      <c r="I942" s="14"/>
      <c r="J942" s="14"/>
      <c r="K942" s="14">
        <f ca="1"/>
        <v>0</v>
      </c>
      <c r="L942" s="14"/>
    </row>
    <row r="943" spans="1:12" ht="15.75" customHeight="1">
      <c r="A943" s="41"/>
      <c r="B943" s="41"/>
      <c r="C943" s="41"/>
      <c r="D943" s="41"/>
      <c r="E943" s="14"/>
      <c r="F943" s="14"/>
      <c r="G943" s="14">
        <f ca="1"/>
        <v>0</v>
      </c>
      <c r="H943" s="14"/>
      <c r="I943" s="14"/>
      <c r="J943" s="14"/>
      <c r="K943" s="14">
        <f ca="1"/>
        <v>0</v>
      </c>
      <c r="L943" s="14"/>
    </row>
    <row r="944" spans="1:12" ht="15.75" customHeight="1">
      <c r="A944" s="41"/>
      <c r="B944" s="41"/>
      <c r="C944" s="41"/>
      <c r="D944" s="41"/>
      <c r="E944" s="14"/>
      <c r="F944" s="14"/>
      <c r="G944" s="14">
        <f ca="1"/>
        <v>0</v>
      </c>
      <c r="H944" s="14"/>
      <c r="I944" s="14"/>
      <c r="J944" s="14"/>
      <c r="K944" s="14">
        <f ca="1"/>
        <v>0</v>
      </c>
      <c r="L944" s="14"/>
    </row>
    <row r="945" spans="1:12" ht="15.75" customHeight="1">
      <c r="A945" s="41"/>
      <c r="B945" s="41"/>
      <c r="C945" s="41"/>
      <c r="D945" s="41"/>
      <c r="E945" s="14"/>
      <c r="F945" s="14"/>
      <c r="G945" s="14">
        <f ca="1"/>
        <v>0</v>
      </c>
      <c r="H945" s="14"/>
      <c r="I945" s="14"/>
      <c r="J945" s="14"/>
      <c r="K945" s="14">
        <f ca="1"/>
        <v>0</v>
      </c>
      <c r="L945" s="14"/>
    </row>
    <row r="946" spans="1:12" ht="15.75" customHeight="1">
      <c r="A946" s="41"/>
      <c r="B946" s="41"/>
      <c r="C946" s="41"/>
      <c r="D946" s="41"/>
      <c r="E946" s="14"/>
      <c r="F946" s="14"/>
      <c r="G946" s="14">
        <f ca="1"/>
        <v>0</v>
      </c>
      <c r="H946" s="14"/>
      <c r="I946" s="14"/>
      <c r="J946" s="14"/>
      <c r="K946" s="14">
        <f ca="1"/>
        <v>0</v>
      </c>
      <c r="L946" s="14"/>
    </row>
    <row r="947" spans="1:12" ht="15.75" customHeight="1">
      <c r="A947" s="41"/>
      <c r="B947" s="41"/>
      <c r="C947" s="41"/>
      <c r="D947" s="41"/>
      <c r="E947" s="14"/>
      <c r="F947" s="14"/>
      <c r="G947" s="14">
        <f ca="1"/>
        <v>0</v>
      </c>
      <c r="H947" s="14"/>
      <c r="I947" s="14"/>
      <c r="J947" s="14"/>
      <c r="K947" s="14">
        <f ca="1"/>
        <v>0</v>
      </c>
      <c r="L947" s="14"/>
    </row>
    <row r="948" spans="1:12" ht="15.75" customHeight="1">
      <c r="A948" s="41"/>
      <c r="B948" s="41"/>
      <c r="C948" s="41"/>
      <c r="D948" s="41"/>
      <c r="E948" s="14"/>
      <c r="F948" s="14"/>
      <c r="G948" s="14">
        <f ca="1"/>
        <v>0</v>
      </c>
      <c r="H948" s="14"/>
      <c r="I948" s="14"/>
      <c r="J948" s="14"/>
      <c r="K948" s="14">
        <f ca="1"/>
        <v>0</v>
      </c>
      <c r="L948" s="14"/>
    </row>
    <row r="949" spans="1:12" ht="15.75" customHeight="1">
      <c r="A949" s="41"/>
      <c r="B949" s="41"/>
      <c r="C949" s="41"/>
      <c r="D949" s="41"/>
      <c r="E949" s="14"/>
      <c r="F949" s="14"/>
      <c r="G949" s="14">
        <f ca="1"/>
        <v>0</v>
      </c>
      <c r="H949" s="14"/>
      <c r="I949" s="14"/>
      <c r="J949" s="14"/>
      <c r="K949" s="14">
        <f ca="1"/>
        <v>0</v>
      </c>
      <c r="L949" s="14"/>
    </row>
    <row r="950" spans="1:12" ht="15.75" customHeight="1">
      <c r="A950" s="41"/>
      <c r="B950" s="41"/>
      <c r="C950" s="41"/>
      <c r="D950" s="41"/>
      <c r="E950" s="14"/>
      <c r="F950" s="14"/>
      <c r="G950" s="14">
        <f ca="1"/>
        <v>0</v>
      </c>
      <c r="H950" s="14"/>
      <c r="I950" s="14"/>
      <c r="J950" s="14"/>
      <c r="K950" s="14">
        <f ca="1"/>
        <v>0</v>
      </c>
      <c r="L950" s="14"/>
    </row>
    <row r="951" spans="1:12" ht="15.75" customHeight="1">
      <c r="A951" s="41"/>
      <c r="B951" s="41"/>
      <c r="C951" s="41"/>
      <c r="D951" s="41"/>
      <c r="E951" s="14"/>
      <c r="F951" s="14"/>
      <c r="G951" s="14">
        <f ca="1"/>
        <v>0</v>
      </c>
      <c r="H951" s="14"/>
      <c r="I951" s="14"/>
      <c r="J951" s="14"/>
      <c r="K951" s="14">
        <f ca="1"/>
        <v>0</v>
      </c>
      <c r="L951" s="14"/>
    </row>
    <row r="952" spans="1:12" ht="15.75" customHeight="1">
      <c r="A952" s="41"/>
      <c r="B952" s="41"/>
      <c r="C952" s="41"/>
      <c r="D952" s="41"/>
      <c r="E952" s="14"/>
      <c r="F952" s="14"/>
      <c r="G952" s="14">
        <f ca="1"/>
        <v>0</v>
      </c>
      <c r="H952" s="14"/>
      <c r="I952" s="14"/>
      <c r="J952" s="14"/>
      <c r="K952" s="14">
        <f ca="1"/>
        <v>0</v>
      </c>
      <c r="L952" s="14"/>
    </row>
    <row r="953" spans="1:12" ht="15.75" customHeight="1">
      <c r="A953" s="41"/>
      <c r="B953" s="41"/>
      <c r="C953" s="41"/>
      <c r="D953" s="41"/>
      <c r="E953" s="14"/>
      <c r="F953" s="14"/>
      <c r="G953" s="14">
        <f ca="1"/>
        <v>0</v>
      </c>
      <c r="H953" s="14"/>
      <c r="I953" s="14"/>
      <c r="J953" s="14"/>
      <c r="K953" s="14">
        <f ca="1"/>
        <v>0</v>
      </c>
      <c r="L953" s="14"/>
    </row>
    <row r="954" spans="1:12" ht="15.75" customHeight="1">
      <c r="A954" s="41"/>
      <c r="B954" s="41"/>
      <c r="C954" s="41"/>
      <c r="D954" s="41"/>
      <c r="E954" s="14"/>
      <c r="F954" s="14"/>
      <c r="G954" s="14">
        <f ca="1"/>
        <v>0</v>
      </c>
      <c r="H954" s="14"/>
      <c r="I954" s="14"/>
      <c r="J954" s="14"/>
      <c r="K954" s="14">
        <f ca="1"/>
        <v>0</v>
      </c>
      <c r="L954" s="14"/>
    </row>
    <row r="955" spans="1:12" ht="15.75" customHeight="1">
      <c r="A955" s="41"/>
      <c r="B955" s="41"/>
      <c r="C955" s="41"/>
      <c r="D955" s="41"/>
      <c r="E955" s="14"/>
      <c r="F955" s="14"/>
      <c r="G955" s="14">
        <f ca="1"/>
        <v>0</v>
      </c>
      <c r="H955" s="14"/>
      <c r="I955" s="14"/>
      <c r="J955" s="14"/>
      <c r="K955" s="14">
        <f ca="1"/>
        <v>0</v>
      </c>
      <c r="L955" s="14"/>
    </row>
    <row r="956" spans="1:12" ht="15.75" customHeight="1">
      <c r="A956" s="41"/>
      <c r="B956" s="41"/>
      <c r="C956" s="41"/>
      <c r="D956" s="41"/>
      <c r="E956" s="14"/>
      <c r="F956" s="14"/>
      <c r="G956" s="14">
        <f ca="1"/>
        <v>0</v>
      </c>
      <c r="H956" s="14"/>
      <c r="I956" s="14"/>
      <c r="J956" s="14"/>
      <c r="K956" s="14">
        <f ca="1"/>
        <v>0</v>
      </c>
      <c r="L956" s="14"/>
    </row>
    <row r="957" spans="1:12" ht="15.75" customHeight="1">
      <c r="A957" s="41"/>
      <c r="B957" s="41"/>
      <c r="C957" s="41"/>
      <c r="D957" s="41"/>
      <c r="E957" s="14"/>
      <c r="F957" s="14"/>
      <c r="G957" s="14">
        <f ca="1"/>
        <v>0</v>
      </c>
      <c r="H957" s="14"/>
      <c r="I957" s="14"/>
      <c r="J957" s="14"/>
      <c r="K957" s="14">
        <f ca="1"/>
        <v>0</v>
      </c>
      <c r="L957" s="14"/>
    </row>
    <row r="958" spans="1:12" ht="15.75" customHeight="1">
      <c r="A958" s="41"/>
      <c r="B958" s="41"/>
      <c r="C958" s="41"/>
      <c r="D958" s="41"/>
      <c r="E958" s="14"/>
      <c r="F958" s="14"/>
      <c r="G958" s="14">
        <f ca="1"/>
        <v>0</v>
      </c>
      <c r="H958" s="14"/>
      <c r="I958" s="14"/>
      <c r="J958" s="14"/>
      <c r="K958" s="14">
        <f ca="1"/>
        <v>0</v>
      </c>
      <c r="L958" s="14"/>
    </row>
    <row r="959" spans="1:12" ht="15.75" customHeight="1">
      <c r="A959" s="41"/>
      <c r="B959" s="41"/>
      <c r="C959" s="41"/>
      <c r="D959" s="41"/>
      <c r="E959" s="14"/>
      <c r="F959" s="14"/>
      <c r="G959" s="14">
        <f ca="1"/>
        <v>0</v>
      </c>
      <c r="H959" s="14"/>
      <c r="I959" s="14"/>
      <c r="J959" s="14"/>
      <c r="K959" s="14">
        <f ca="1"/>
        <v>0</v>
      </c>
      <c r="L959" s="14"/>
    </row>
    <row r="960" spans="1:12" ht="15.75" customHeight="1">
      <c r="A960" s="41"/>
      <c r="B960" s="41"/>
      <c r="C960" s="41"/>
      <c r="D960" s="41"/>
      <c r="E960" s="14"/>
      <c r="F960" s="14"/>
      <c r="G960" s="14">
        <f ca="1"/>
        <v>0</v>
      </c>
      <c r="H960" s="14"/>
      <c r="I960" s="14"/>
      <c r="J960" s="14"/>
      <c r="K960" s="14">
        <f ca="1"/>
        <v>0</v>
      </c>
      <c r="L960" s="14"/>
    </row>
    <row r="961" spans="1:12" ht="15.75" customHeight="1">
      <c r="A961" s="41"/>
      <c r="B961" s="41"/>
      <c r="C961" s="41"/>
      <c r="D961" s="41"/>
      <c r="E961" s="14"/>
      <c r="F961" s="14"/>
      <c r="G961" s="14">
        <f ca="1"/>
        <v>0</v>
      </c>
      <c r="H961" s="14"/>
      <c r="I961" s="14"/>
      <c r="J961" s="14"/>
      <c r="K961" s="14">
        <f ca="1"/>
        <v>0</v>
      </c>
      <c r="L961" s="14"/>
    </row>
    <row r="962" spans="1:12" ht="15.75" customHeight="1">
      <c r="A962" s="41"/>
      <c r="B962" s="41"/>
      <c r="C962" s="41"/>
      <c r="D962" s="41"/>
      <c r="E962" s="14"/>
      <c r="F962" s="14"/>
      <c r="G962" s="14">
        <f ca="1"/>
        <v>0</v>
      </c>
      <c r="H962" s="14"/>
      <c r="I962" s="14"/>
      <c r="J962" s="14"/>
      <c r="K962" s="14">
        <f ca="1"/>
        <v>0</v>
      </c>
      <c r="L962" s="14"/>
    </row>
    <row r="963" spans="1:12" ht="15.75" customHeight="1">
      <c r="A963" s="41"/>
      <c r="B963" s="41"/>
      <c r="C963" s="41"/>
      <c r="D963" s="41"/>
      <c r="E963" s="14"/>
      <c r="F963" s="14"/>
      <c r="G963" s="14">
        <f ca="1"/>
        <v>0</v>
      </c>
      <c r="H963" s="14"/>
      <c r="I963" s="14"/>
      <c r="J963" s="14"/>
      <c r="K963" s="14">
        <f ca="1"/>
        <v>0</v>
      </c>
      <c r="L963" s="14"/>
    </row>
    <row r="964" spans="1:12" ht="15.75" customHeight="1">
      <c r="A964" s="41"/>
      <c r="B964" s="41"/>
      <c r="C964" s="41"/>
      <c r="D964" s="41"/>
      <c r="E964" s="14"/>
      <c r="F964" s="14"/>
      <c r="G964" s="14">
        <f ca="1"/>
        <v>0</v>
      </c>
      <c r="H964" s="14"/>
      <c r="I964" s="14"/>
      <c r="J964" s="14"/>
      <c r="K964" s="14">
        <f ca="1"/>
        <v>0</v>
      </c>
      <c r="L964" s="14"/>
    </row>
    <row r="965" spans="1:12" ht="15.75" customHeight="1">
      <c r="A965" s="41"/>
      <c r="B965" s="41"/>
      <c r="C965" s="41"/>
      <c r="D965" s="41"/>
      <c r="E965" s="14"/>
      <c r="F965" s="14"/>
      <c r="G965" s="14">
        <f ca="1"/>
        <v>0</v>
      </c>
      <c r="H965" s="14"/>
      <c r="I965" s="14"/>
      <c r="J965" s="14"/>
      <c r="K965" s="14">
        <f ca="1"/>
        <v>0</v>
      </c>
      <c r="L965" s="14"/>
    </row>
    <row r="966" spans="1:12" ht="15.75" customHeight="1">
      <c r="A966" s="41"/>
      <c r="B966" s="41"/>
      <c r="C966" s="41"/>
      <c r="D966" s="41"/>
      <c r="E966" s="14"/>
      <c r="F966" s="14"/>
      <c r="G966" s="14">
        <f ca="1"/>
        <v>0</v>
      </c>
      <c r="H966" s="14"/>
      <c r="I966" s="14"/>
      <c r="J966" s="14"/>
      <c r="K966" s="14">
        <f ca="1"/>
        <v>0</v>
      </c>
      <c r="L966" s="14"/>
    </row>
    <row r="967" spans="1:12" ht="15.75" customHeight="1">
      <c r="A967" s="41"/>
      <c r="B967" s="41"/>
      <c r="C967" s="41"/>
      <c r="D967" s="41"/>
      <c r="E967" s="14"/>
      <c r="F967" s="14"/>
      <c r="G967" s="14">
        <f ca="1"/>
        <v>0</v>
      </c>
      <c r="H967" s="14"/>
      <c r="I967" s="14"/>
      <c r="J967" s="14"/>
      <c r="K967" s="14">
        <f ca="1"/>
        <v>0</v>
      </c>
      <c r="L967" s="14"/>
    </row>
    <row r="968" spans="1:12" ht="15.75" customHeight="1">
      <c r="A968" s="41"/>
      <c r="B968" s="41"/>
      <c r="C968" s="41"/>
      <c r="D968" s="41"/>
      <c r="E968" s="14"/>
      <c r="F968" s="14"/>
      <c r="G968" s="14">
        <f ca="1"/>
        <v>0</v>
      </c>
      <c r="H968" s="14"/>
      <c r="I968" s="14"/>
      <c r="J968" s="14"/>
      <c r="K968" s="14">
        <f ca="1"/>
        <v>0</v>
      </c>
      <c r="L968" s="14"/>
    </row>
    <row r="969" spans="1:12" ht="15.75" customHeight="1">
      <c r="A969" s="41"/>
      <c r="B969" s="41"/>
      <c r="C969" s="41"/>
      <c r="D969" s="41"/>
      <c r="E969" s="14"/>
      <c r="F969" s="14"/>
      <c r="G969" s="14">
        <f ca="1"/>
        <v>0</v>
      </c>
      <c r="H969" s="14"/>
      <c r="I969" s="14"/>
      <c r="J969" s="14"/>
      <c r="K969" s="14">
        <f ca="1"/>
        <v>0</v>
      </c>
      <c r="L969" s="14"/>
    </row>
    <row r="970" spans="1:12" ht="15.75" customHeight="1">
      <c r="A970" s="41"/>
      <c r="B970" s="41"/>
      <c r="C970" s="41"/>
      <c r="D970" s="41"/>
      <c r="E970" s="14"/>
      <c r="F970" s="14"/>
      <c r="G970" s="14">
        <f ca="1"/>
        <v>0</v>
      </c>
      <c r="H970" s="14"/>
      <c r="I970" s="14"/>
      <c r="J970" s="14"/>
      <c r="K970" s="14">
        <f ca="1"/>
        <v>0</v>
      </c>
      <c r="L970" s="14"/>
    </row>
    <row r="971" spans="1:12" ht="15.75" customHeight="1">
      <c r="A971" s="41"/>
      <c r="B971" s="41"/>
      <c r="C971" s="41"/>
      <c r="D971" s="41"/>
      <c r="E971" s="14"/>
      <c r="F971" s="14"/>
      <c r="G971" s="14">
        <f ca="1"/>
        <v>0</v>
      </c>
      <c r="H971" s="14"/>
      <c r="I971" s="14"/>
      <c r="J971" s="14"/>
      <c r="K971" s="14">
        <f ca="1"/>
        <v>0</v>
      </c>
      <c r="L971" s="14"/>
    </row>
    <row r="972" spans="1:12" ht="15.75" customHeight="1">
      <c r="A972" s="41"/>
      <c r="B972" s="41"/>
      <c r="C972" s="41"/>
      <c r="D972" s="41"/>
      <c r="E972" s="14"/>
      <c r="F972" s="14"/>
      <c r="G972" s="14">
        <f ca="1"/>
        <v>0</v>
      </c>
      <c r="H972" s="14"/>
      <c r="I972" s="14"/>
      <c r="J972" s="14"/>
      <c r="K972" s="14">
        <f ca="1"/>
        <v>0</v>
      </c>
      <c r="L972" s="14"/>
    </row>
    <row r="973" spans="1:12" ht="15.75" customHeight="1">
      <c r="A973" s="41"/>
      <c r="B973" s="41"/>
      <c r="C973" s="41"/>
      <c r="D973" s="41"/>
      <c r="E973" s="14"/>
      <c r="F973" s="14"/>
      <c r="G973" s="14">
        <f ca="1"/>
        <v>0</v>
      </c>
      <c r="H973" s="14"/>
      <c r="I973" s="14"/>
      <c r="J973" s="14"/>
      <c r="K973" s="14">
        <f ca="1"/>
        <v>0</v>
      </c>
      <c r="L973" s="14"/>
    </row>
    <row r="974" spans="1:12" ht="15.75" customHeight="1">
      <c r="A974" s="41"/>
      <c r="B974" s="41"/>
      <c r="C974" s="41"/>
      <c r="D974" s="41"/>
      <c r="E974" s="14"/>
      <c r="F974" s="14"/>
      <c r="G974" s="14">
        <f ca="1"/>
        <v>0</v>
      </c>
      <c r="H974" s="14"/>
      <c r="I974" s="14"/>
      <c r="J974" s="14"/>
      <c r="K974" s="14">
        <f ca="1"/>
        <v>0</v>
      </c>
      <c r="L974" s="14"/>
    </row>
    <row r="975" spans="1:12" ht="15.75" customHeight="1">
      <c r="A975" s="41"/>
      <c r="B975" s="41"/>
      <c r="C975" s="41"/>
      <c r="D975" s="41"/>
      <c r="E975" s="14"/>
      <c r="F975" s="14"/>
      <c r="G975" s="14">
        <f ca="1"/>
        <v>0</v>
      </c>
      <c r="H975" s="14"/>
      <c r="I975" s="14"/>
      <c r="J975" s="14"/>
      <c r="K975" s="14">
        <f ca="1"/>
        <v>0</v>
      </c>
      <c r="L975" s="14"/>
    </row>
    <row r="976" spans="1:12" ht="15.75" customHeight="1">
      <c r="A976" s="41"/>
      <c r="B976" s="41"/>
      <c r="C976" s="41"/>
      <c r="D976" s="41"/>
      <c r="E976" s="14"/>
      <c r="F976" s="14"/>
      <c r="G976" s="14">
        <f ca="1"/>
        <v>0</v>
      </c>
      <c r="H976" s="14"/>
      <c r="I976" s="14"/>
      <c r="J976" s="14"/>
      <c r="K976" s="14">
        <f ca="1"/>
        <v>0</v>
      </c>
      <c r="L976" s="14"/>
    </row>
    <row r="977" spans="1:12" ht="15.75" customHeight="1">
      <c r="A977" s="41"/>
      <c r="B977" s="41"/>
      <c r="C977" s="41"/>
      <c r="D977" s="41"/>
      <c r="E977" s="14"/>
      <c r="F977" s="14"/>
      <c r="G977" s="14">
        <f ca="1"/>
        <v>0</v>
      </c>
      <c r="H977" s="14"/>
      <c r="I977" s="14"/>
      <c r="J977" s="14"/>
      <c r="K977" s="14">
        <f ca="1"/>
        <v>0</v>
      </c>
      <c r="L977" s="14"/>
    </row>
    <row r="978" spans="1:12" ht="15.75" customHeight="1">
      <c r="A978" s="41"/>
      <c r="B978" s="41"/>
      <c r="C978" s="41"/>
      <c r="D978" s="41"/>
      <c r="E978" s="14"/>
      <c r="F978" s="14"/>
      <c r="G978" s="14">
        <f ca="1"/>
        <v>0</v>
      </c>
      <c r="H978" s="14"/>
      <c r="I978" s="14"/>
      <c r="J978" s="14"/>
      <c r="K978" s="14">
        <f ca="1"/>
        <v>0</v>
      </c>
      <c r="L978" s="14"/>
    </row>
    <row r="979" spans="1:12" ht="15.75" customHeight="1">
      <c r="A979" s="41"/>
      <c r="B979" s="41"/>
      <c r="C979" s="41"/>
      <c r="D979" s="41"/>
      <c r="E979" s="14"/>
      <c r="F979" s="14"/>
      <c r="G979" s="14">
        <f ca="1"/>
        <v>0</v>
      </c>
      <c r="H979" s="14"/>
      <c r="I979" s="14"/>
      <c r="J979" s="14"/>
      <c r="K979" s="14">
        <f ca="1"/>
        <v>0</v>
      </c>
      <c r="L979" s="14"/>
    </row>
    <row r="980" spans="1:12" ht="15.75" customHeight="1">
      <c r="A980" s="41"/>
      <c r="B980" s="41"/>
      <c r="C980" s="41"/>
      <c r="D980" s="41"/>
      <c r="E980" s="14"/>
      <c r="F980" s="14"/>
      <c r="G980" s="14">
        <f ca="1"/>
        <v>0</v>
      </c>
      <c r="H980" s="14"/>
      <c r="I980" s="14"/>
      <c r="J980" s="14"/>
      <c r="K980" s="14">
        <f ca="1"/>
        <v>0</v>
      </c>
      <c r="L980" s="14"/>
    </row>
    <row r="981" spans="1:12" ht="15.75" customHeight="1">
      <c r="A981" s="41"/>
      <c r="B981" s="41"/>
      <c r="C981" s="41"/>
      <c r="D981" s="41"/>
      <c r="E981" s="14"/>
      <c r="F981" s="14"/>
      <c r="G981" s="14">
        <f ca="1"/>
        <v>0</v>
      </c>
      <c r="H981" s="14"/>
      <c r="I981" s="14"/>
      <c r="J981" s="14"/>
      <c r="K981" s="14">
        <f ca="1"/>
        <v>0</v>
      </c>
      <c r="L981" s="14"/>
    </row>
    <row r="982" spans="1:12" ht="15.75" customHeight="1">
      <c r="A982" s="41"/>
      <c r="B982" s="41"/>
      <c r="C982" s="41"/>
      <c r="D982" s="41"/>
      <c r="E982" s="14"/>
      <c r="F982" s="14"/>
      <c r="G982" s="14">
        <f ca="1"/>
        <v>0</v>
      </c>
      <c r="H982" s="14"/>
      <c r="I982" s="14"/>
      <c r="J982" s="14"/>
      <c r="K982" s="14">
        <f ca="1"/>
        <v>0</v>
      </c>
      <c r="L982" s="14"/>
    </row>
    <row r="983" spans="1:12" ht="15.75" customHeight="1">
      <c r="A983" s="41"/>
      <c r="B983" s="41"/>
      <c r="C983" s="41"/>
      <c r="D983" s="41"/>
      <c r="E983" s="14"/>
      <c r="F983" s="14"/>
      <c r="G983" s="14">
        <f ca="1"/>
        <v>0</v>
      </c>
      <c r="H983" s="14"/>
      <c r="I983" s="14"/>
      <c r="J983" s="14"/>
      <c r="K983" s="14">
        <f ca="1"/>
        <v>0</v>
      </c>
      <c r="L983" s="14"/>
    </row>
    <row r="984" spans="1:12" ht="15.75" customHeight="1">
      <c r="A984" s="41"/>
      <c r="B984" s="41"/>
      <c r="C984" s="41"/>
      <c r="D984" s="41"/>
      <c r="E984" s="14"/>
      <c r="F984" s="14"/>
      <c r="G984" s="14">
        <f ca="1"/>
        <v>0</v>
      </c>
      <c r="H984" s="14"/>
      <c r="I984" s="14"/>
      <c r="J984" s="14"/>
      <c r="K984" s="14">
        <f ca="1"/>
        <v>0</v>
      </c>
      <c r="L984" s="14"/>
    </row>
    <row r="985" spans="1:12" ht="15.75" customHeight="1">
      <c r="A985" s="41"/>
      <c r="B985" s="41"/>
      <c r="C985" s="41"/>
      <c r="D985" s="41"/>
      <c r="E985" s="14"/>
      <c r="F985" s="14"/>
      <c r="G985" s="14">
        <f ca="1"/>
        <v>0</v>
      </c>
      <c r="H985" s="14"/>
      <c r="I985" s="14"/>
      <c r="J985" s="14"/>
      <c r="K985" s="14">
        <f ca="1"/>
        <v>0</v>
      </c>
      <c r="L985" s="14"/>
    </row>
    <row r="986" spans="1:12" ht="15.75" customHeight="1">
      <c r="A986" s="41"/>
      <c r="B986" s="41"/>
      <c r="C986" s="41"/>
      <c r="D986" s="41"/>
      <c r="E986" s="14"/>
      <c r="F986" s="14"/>
      <c r="G986" s="14">
        <f ca="1"/>
        <v>0</v>
      </c>
      <c r="H986" s="14"/>
      <c r="I986" s="14"/>
      <c r="J986" s="14"/>
      <c r="K986" s="14">
        <f ca="1"/>
        <v>0</v>
      </c>
      <c r="L986" s="14"/>
    </row>
    <row r="987" spans="1:12" ht="15.75" customHeight="1">
      <c r="A987" s="41"/>
      <c r="B987" s="41"/>
      <c r="C987" s="41"/>
      <c r="D987" s="41"/>
      <c r="E987" s="14"/>
      <c r="F987" s="14"/>
      <c r="G987" s="14">
        <f ca="1"/>
        <v>0</v>
      </c>
      <c r="H987" s="14"/>
      <c r="I987" s="14"/>
      <c r="J987" s="14"/>
      <c r="K987" s="14">
        <f ca="1"/>
        <v>0</v>
      </c>
      <c r="L987" s="14"/>
    </row>
    <row r="988" spans="1:12" ht="15.75" customHeight="1">
      <c r="A988" s="41"/>
      <c r="B988" s="41"/>
      <c r="C988" s="41"/>
      <c r="D988" s="41"/>
      <c r="E988" s="14"/>
      <c r="F988" s="14"/>
      <c r="G988" s="14">
        <f ca="1"/>
        <v>0</v>
      </c>
      <c r="H988" s="14"/>
      <c r="I988" s="14"/>
      <c r="J988" s="14"/>
      <c r="K988" s="14">
        <f ca="1"/>
        <v>0</v>
      </c>
      <c r="L988" s="14"/>
    </row>
    <row r="989" spans="1:12" ht="15.75" customHeight="1">
      <c r="A989" s="41"/>
      <c r="B989" s="41"/>
      <c r="C989" s="41"/>
      <c r="D989" s="41"/>
      <c r="E989" s="14"/>
      <c r="F989" s="14"/>
      <c r="G989" s="14">
        <f ca="1"/>
        <v>0</v>
      </c>
      <c r="H989" s="14"/>
      <c r="I989" s="14"/>
      <c r="J989" s="14"/>
      <c r="K989" s="14">
        <f ca="1"/>
        <v>0</v>
      </c>
      <c r="L989" s="14"/>
    </row>
    <row r="990" spans="1:12" ht="15.75" customHeight="1">
      <c r="A990" s="41"/>
      <c r="B990" s="41"/>
      <c r="C990" s="41"/>
      <c r="D990" s="41"/>
      <c r="E990" s="14"/>
      <c r="F990" s="14"/>
      <c r="G990" s="14">
        <f ca="1"/>
        <v>0</v>
      </c>
      <c r="H990" s="14"/>
      <c r="I990" s="14"/>
      <c r="J990" s="14"/>
      <c r="K990" s="14">
        <f ca="1"/>
        <v>0</v>
      </c>
      <c r="L990" s="14"/>
    </row>
    <row r="991" spans="1:12" ht="15.75" customHeight="1">
      <c r="A991" s="41"/>
      <c r="B991" s="41"/>
      <c r="C991" s="41"/>
      <c r="D991" s="41"/>
      <c r="E991" s="14"/>
      <c r="F991" s="14"/>
      <c r="G991" s="14">
        <f ca="1"/>
        <v>0</v>
      </c>
      <c r="H991" s="14"/>
      <c r="I991" s="14"/>
      <c r="J991" s="14"/>
      <c r="K991" s="14">
        <f ca="1"/>
        <v>0</v>
      </c>
      <c r="L991" s="14"/>
    </row>
    <row r="992" spans="1:12" ht="15.75" customHeight="1">
      <c r="A992" s="41"/>
      <c r="B992" s="41"/>
      <c r="C992" s="41"/>
      <c r="D992" s="41"/>
      <c r="E992" s="14"/>
      <c r="F992" s="14"/>
      <c r="G992" s="14">
        <f ca="1"/>
        <v>0</v>
      </c>
      <c r="H992" s="14"/>
      <c r="I992" s="14"/>
      <c r="J992" s="14"/>
      <c r="K992" s="14">
        <f ca="1"/>
        <v>0</v>
      </c>
      <c r="L992" s="14"/>
    </row>
    <row r="993" spans="1:12" ht="15.75" customHeight="1">
      <c r="A993" s="41"/>
      <c r="B993" s="41"/>
      <c r="C993" s="41"/>
      <c r="D993" s="41"/>
      <c r="E993" s="14"/>
      <c r="F993" s="14"/>
      <c r="G993" s="14">
        <f ca="1"/>
        <v>0</v>
      </c>
      <c r="H993" s="14"/>
      <c r="I993" s="14"/>
      <c r="J993" s="14"/>
      <c r="K993" s="14">
        <f ca="1"/>
        <v>0</v>
      </c>
      <c r="L993" s="14"/>
    </row>
    <row r="994" spans="1:12" ht="15.75" customHeight="1">
      <c r="A994" s="41"/>
      <c r="B994" s="41"/>
      <c r="C994" s="41"/>
      <c r="D994" s="41"/>
      <c r="E994" s="14"/>
      <c r="F994" s="14"/>
      <c r="G994" s="14">
        <f ca="1"/>
        <v>0</v>
      </c>
      <c r="H994" s="14"/>
      <c r="I994" s="14"/>
      <c r="J994" s="14"/>
      <c r="K994" s="14">
        <f ca="1"/>
        <v>0</v>
      </c>
      <c r="L994" s="14"/>
    </row>
    <row r="995" spans="1:12" ht="15.75" customHeight="1">
      <c r="A995" s="41"/>
      <c r="B995" s="41"/>
      <c r="C995" s="41"/>
      <c r="D995" s="41"/>
      <c r="E995" s="14"/>
      <c r="F995" s="14"/>
      <c r="G995" s="14">
        <f ca="1"/>
        <v>0</v>
      </c>
      <c r="H995" s="14"/>
      <c r="I995" s="14"/>
      <c r="J995" s="14"/>
      <c r="K995" s="14">
        <f ca="1"/>
        <v>0</v>
      </c>
      <c r="L995" s="14"/>
    </row>
    <row r="996" spans="1:12" ht="15.75" customHeight="1">
      <c r="A996" s="41"/>
      <c r="B996" s="41"/>
      <c r="C996" s="41"/>
      <c r="D996" s="41"/>
      <c r="E996" s="14"/>
      <c r="F996" s="14"/>
      <c r="G996" s="14">
        <f ca="1"/>
        <v>0</v>
      </c>
      <c r="H996" s="14"/>
      <c r="I996" s="14"/>
      <c r="J996" s="14"/>
      <c r="K996" s="14">
        <f ca="1"/>
        <v>0</v>
      </c>
      <c r="L996" s="14"/>
    </row>
    <row r="997" spans="1:12" ht="15.75" customHeight="1">
      <c r="A997" s="41"/>
      <c r="B997" s="41"/>
      <c r="C997" s="41"/>
      <c r="D997" s="41"/>
      <c r="E997" s="14"/>
      <c r="F997" s="14"/>
      <c r="G997" s="14">
        <f ca="1"/>
        <v>0</v>
      </c>
      <c r="H997" s="14"/>
      <c r="I997" s="14"/>
      <c r="J997" s="14"/>
      <c r="K997" s="14">
        <f ca="1"/>
        <v>0</v>
      </c>
      <c r="L997" s="14"/>
    </row>
    <row r="998" spans="1:12" ht="15.75" customHeight="1">
      <c r="A998" s="41"/>
      <c r="B998" s="41"/>
      <c r="C998" s="41"/>
      <c r="D998" s="41"/>
      <c r="E998" s="14"/>
      <c r="F998" s="14"/>
      <c r="G998" s="14">
        <f ca="1"/>
        <v>0</v>
      </c>
      <c r="H998" s="14"/>
      <c r="I998" s="14"/>
      <c r="J998" s="14"/>
      <c r="K998" s="14">
        <f ca="1"/>
        <v>0</v>
      </c>
      <c r="L998" s="14"/>
    </row>
    <row r="999" spans="1:12" ht="15.75" customHeight="1">
      <c r="A999" s="41"/>
      <c r="B999" s="41"/>
      <c r="C999" s="41"/>
      <c r="D999" s="41"/>
      <c r="E999" s="14"/>
      <c r="F999" s="14"/>
      <c r="G999" s="14">
        <f ca="1"/>
        <v>0</v>
      </c>
      <c r="H999" s="14"/>
      <c r="I999" s="14"/>
      <c r="J999" s="14"/>
      <c r="K999" s="14">
        <f ca="1"/>
        <v>0</v>
      </c>
      <c r="L999" s="14"/>
    </row>
    <row r="1000" spans="1:12" ht="15.75" customHeight="1">
      <c r="A1000" s="41"/>
      <c r="B1000" s="41"/>
      <c r="C1000" s="41"/>
      <c r="D1000" s="41"/>
      <c r="E1000" s="14"/>
      <c r="F1000" s="14"/>
      <c r="G1000" s="14">
        <f ca="1"/>
        <v>0</v>
      </c>
      <c r="H1000" s="14"/>
      <c r="I1000" s="14"/>
      <c r="J1000" s="14"/>
      <c r="K1000" s="14">
        <f ca="1"/>
        <v>0</v>
      </c>
      <c r="L1000" s="14"/>
    </row>
    <row r="1001" spans="1:12" ht="15.75" customHeight="1">
      <c r="A1001" s="41"/>
      <c r="B1001" s="41"/>
      <c r="C1001" s="41"/>
      <c r="D1001" s="41"/>
      <c r="E1001" s="14"/>
      <c r="F1001" s="14"/>
      <c r="G1001" s="14">
        <f ca="1"/>
        <v>0</v>
      </c>
      <c r="H1001" s="14"/>
      <c r="I1001" s="14"/>
      <c r="J1001" s="14"/>
      <c r="K1001" s="14">
        <f ca="1"/>
        <v>0</v>
      </c>
      <c r="L1001" s="14"/>
    </row>
    <row r="1002" spans="1:12" ht="15.75" customHeight="1">
      <c r="A1002" s="41"/>
      <c r="B1002" s="41"/>
      <c r="C1002" s="41"/>
      <c r="D1002" s="41"/>
      <c r="E1002" s="14"/>
      <c r="F1002" s="14"/>
      <c r="G1002" s="14">
        <f ca="1"/>
        <v>0</v>
      </c>
      <c r="H1002" s="14"/>
      <c r="I1002" s="14"/>
      <c r="J1002" s="14"/>
      <c r="K1002" s="14">
        <f ca="1"/>
        <v>0</v>
      </c>
      <c r="L1002" s="14"/>
    </row>
    <row r="1003" spans="1:12" ht="15.75" customHeight="1">
      <c r="A1003" s="41"/>
      <c r="B1003" s="41"/>
      <c r="C1003" s="41"/>
      <c r="D1003" s="41"/>
      <c r="E1003" s="14"/>
      <c r="F1003" s="14"/>
      <c r="G1003" s="14">
        <f ca="1"/>
        <v>0</v>
      </c>
      <c r="H1003" s="14"/>
      <c r="I1003" s="14"/>
      <c r="J1003" s="14"/>
      <c r="K1003" s="14">
        <f ca="1"/>
        <v>0</v>
      </c>
      <c r="L1003" s="14"/>
    </row>
    <row r="1004" spans="1:12" ht="15.75" customHeight="1">
      <c r="A1004" s="41"/>
      <c r="B1004" s="41"/>
      <c r="C1004" s="41"/>
      <c r="D1004" s="41"/>
      <c r="E1004" s="14"/>
      <c r="F1004" s="14"/>
      <c r="G1004" s="14">
        <f ca="1"/>
        <v>0</v>
      </c>
      <c r="H1004" s="14"/>
      <c r="I1004" s="14"/>
      <c r="J1004" s="14"/>
      <c r="K1004" s="14">
        <f ca="1"/>
        <v>0</v>
      </c>
      <c r="L1004" s="14"/>
    </row>
    <row r="1005" spans="1:12" ht="15.75" customHeight="1">
      <c r="A1005" s="41"/>
      <c r="B1005" s="41"/>
      <c r="C1005" s="41"/>
      <c r="D1005" s="41"/>
      <c r="E1005" s="14"/>
      <c r="F1005" s="14"/>
      <c r="G1005" s="14">
        <f ca="1"/>
        <v>0</v>
      </c>
      <c r="H1005" s="14"/>
      <c r="I1005" s="14"/>
      <c r="J1005" s="14"/>
      <c r="K1005" s="14">
        <f ca="1"/>
        <v>0</v>
      </c>
      <c r="L1005" s="14"/>
    </row>
    <row r="1006" spans="1:12" ht="15.75" customHeight="1">
      <c r="A1006" s="41"/>
      <c r="B1006" s="41"/>
      <c r="C1006" s="41"/>
      <c r="D1006" s="41"/>
      <c r="E1006" s="14"/>
      <c r="F1006" s="14"/>
      <c r="G1006" s="14">
        <f ca="1"/>
        <v>0</v>
      </c>
      <c r="H1006" s="14"/>
      <c r="I1006" s="14"/>
      <c r="J1006" s="14"/>
      <c r="K1006" s="14">
        <f ca="1"/>
        <v>0</v>
      </c>
      <c r="L1006" s="14"/>
    </row>
    <row r="1007" spans="1:12" ht="15.75" customHeight="1">
      <c r="A1007" s="41"/>
      <c r="B1007" s="41"/>
      <c r="C1007" s="41"/>
      <c r="D1007" s="41"/>
      <c r="E1007" s="14"/>
      <c r="F1007" s="14"/>
      <c r="G1007" s="14">
        <f ca="1"/>
        <v>0</v>
      </c>
      <c r="H1007" s="14"/>
      <c r="I1007" s="14"/>
      <c r="J1007" s="14"/>
      <c r="K1007" s="14">
        <f ca="1"/>
        <v>0</v>
      </c>
      <c r="L1007" s="14"/>
    </row>
    <row r="1008" spans="1:12" ht="15.75" customHeight="1">
      <c r="A1008" s="41"/>
      <c r="B1008" s="41"/>
      <c r="C1008" s="41"/>
      <c r="D1008" s="41"/>
      <c r="E1008" s="14"/>
      <c r="F1008" s="14"/>
      <c r="G1008" s="14">
        <f ca="1"/>
        <v>0</v>
      </c>
      <c r="H1008" s="14"/>
      <c r="I1008" s="14"/>
      <c r="J1008" s="14"/>
      <c r="K1008" s="14">
        <f ca="1"/>
        <v>0</v>
      </c>
      <c r="L1008" s="14"/>
    </row>
    <row r="1009" spans="1:12" ht="15.75" customHeight="1">
      <c r="A1009" s="41"/>
      <c r="B1009" s="41"/>
      <c r="C1009" s="41"/>
      <c r="D1009" s="41"/>
      <c r="E1009" s="14"/>
      <c r="F1009" s="14"/>
      <c r="G1009" s="14">
        <f ca="1"/>
        <v>0</v>
      </c>
      <c r="H1009" s="14"/>
      <c r="I1009" s="14"/>
      <c r="J1009" s="14"/>
      <c r="K1009" s="14">
        <f ca="1"/>
        <v>0</v>
      </c>
      <c r="L1009" s="14"/>
    </row>
    <row r="1010" spans="1:12" ht="15.75" customHeight="1">
      <c r="A1010" s="41"/>
      <c r="B1010" s="41"/>
      <c r="C1010" s="41"/>
      <c r="D1010" s="41"/>
      <c r="E1010" s="14"/>
      <c r="F1010" s="14"/>
      <c r="G1010" s="14">
        <f ca="1"/>
        <v>0</v>
      </c>
      <c r="H1010" s="14"/>
      <c r="I1010" s="14"/>
      <c r="J1010" s="14"/>
      <c r="K1010" s="14">
        <f ca="1"/>
        <v>0</v>
      </c>
      <c r="L1010" s="14"/>
    </row>
    <row r="1011" spans="1:12" ht="15.75" customHeight="1">
      <c r="A1011" s="41"/>
      <c r="B1011" s="41"/>
      <c r="C1011" s="41"/>
      <c r="D1011" s="41"/>
      <c r="E1011" s="14"/>
      <c r="F1011" s="14"/>
      <c r="G1011" s="14">
        <f ca="1"/>
        <v>0</v>
      </c>
      <c r="H1011" s="14"/>
      <c r="I1011" s="14"/>
      <c r="J1011" s="14"/>
      <c r="K1011" s="14">
        <f ca="1"/>
        <v>0</v>
      </c>
      <c r="L1011" s="14"/>
    </row>
    <row r="1012" spans="1:12" ht="15.75" customHeight="1">
      <c r="A1012" s="41"/>
      <c r="B1012" s="41"/>
      <c r="C1012" s="41"/>
      <c r="D1012" s="41"/>
      <c r="E1012" s="14"/>
      <c r="F1012" s="14"/>
      <c r="G1012" s="14">
        <f ca="1"/>
        <v>0</v>
      </c>
      <c r="H1012" s="14"/>
      <c r="I1012" s="14"/>
      <c r="J1012" s="14"/>
      <c r="K1012" s="14">
        <f ca="1"/>
        <v>0</v>
      </c>
      <c r="L1012" s="14"/>
    </row>
    <row r="1013" spans="1:12" ht="15.75" customHeight="1">
      <c r="A1013" s="41"/>
      <c r="B1013" s="41"/>
      <c r="C1013" s="41"/>
      <c r="D1013" s="41"/>
      <c r="E1013" s="14"/>
      <c r="F1013" s="14"/>
      <c r="G1013" s="14">
        <f ca="1"/>
        <v>0</v>
      </c>
      <c r="H1013" s="14"/>
      <c r="I1013" s="14"/>
      <c r="J1013" s="14"/>
      <c r="K1013" s="14">
        <f ca="1"/>
        <v>0</v>
      </c>
      <c r="L1013" s="14"/>
    </row>
    <row r="1014" spans="1:12" ht="15.75" customHeight="1">
      <c r="A1014" s="41"/>
      <c r="B1014" s="41"/>
      <c r="C1014" s="41"/>
      <c r="D1014" s="41"/>
      <c r="E1014" s="14"/>
      <c r="F1014" s="14"/>
      <c r="G1014" s="14">
        <f ca="1"/>
        <v>0</v>
      </c>
      <c r="H1014" s="14"/>
      <c r="I1014" s="14"/>
      <c r="J1014" s="14"/>
      <c r="K1014" s="14">
        <f ca="1"/>
        <v>0</v>
      </c>
      <c r="L1014" s="14"/>
    </row>
    <row r="1015" spans="1:12" ht="15.75" customHeight="1">
      <c r="A1015" s="41"/>
      <c r="B1015" s="41"/>
      <c r="C1015" s="41"/>
      <c r="D1015" s="41"/>
      <c r="E1015" s="14"/>
      <c r="F1015" s="14"/>
      <c r="G1015" s="14">
        <f ca="1"/>
        <v>0</v>
      </c>
      <c r="H1015" s="14"/>
      <c r="I1015" s="14"/>
      <c r="J1015" s="14"/>
      <c r="K1015" s="14">
        <f ca="1"/>
        <v>0</v>
      </c>
      <c r="L1015" s="14"/>
    </row>
    <row r="1016" spans="1:12" ht="15.75" customHeight="1">
      <c r="A1016" s="41"/>
      <c r="B1016" s="41"/>
      <c r="C1016" s="41"/>
      <c r="D1016" s="41"/>
      <c r="E1016" s="14"/>
      <c r="F1016" s="14"/>
      <c r="G1016" s="14">
        <f ca="1"/>
        <v>0</v>
      </c>
      <c r="H1016" s="14"/>
      <c r="I1016" s="14"/>
      <c r="J1016" s="14"/>
      <c r="K1016" s="14">
        <f ca="1"/>
        <v>0</v>
      </c>
      <c r="L1016" s="14"/>
    </row>
    <row r="1017" spans="1:12" ht="15.75" customHeight="1">
      <c r="A1017" s="41"/>
      <c r="B1017" s="41"/>
      <c r="C1017" s="41"/>
      <c r="D1017" s="41"/>
      <c r="E1017" s="14"/>
      <c r="F1017" s="14"/>
      <c r="G1017" s="14">
        <f ca="1"/>
        <v>0</v>
      </c>
      <c r="H1017" s="14"/>
      <c r="I1017" s="14"/>
      <c r="J1017" s="14"/>
      <c r="K1017" s="14">
        <f ca="1"/>
        <v>0</v>
      </c>
      <c r="L1017" s="14"/>
    </row>
    <row r="1018" spans="1:12" ht="15.75" customHeight="1">
      <c r="A1018" s="41"/>
      <c r="B1018" s="41"/>
      <c r="C1018" s="41"/>
      <c r="D1018" s="41"/>
      <c r="E1018" s="14"/>
      <c r="F1018" s="14"/>
      <c r="G1018" s="14">
        <f ca="1"/>
        <v>0</v>
      </c>
      <c r="H1018" s="14"/>
      <c r="I1018" s="14"/>
      <c r="J1018" s="14"/>
      <c r="K1018" s="14">
        <f ca="1"/>
        <v>0</v>
      </c>
      <c r="L1018" s="14"/>
    </row>
    <row r="1019" spans="1:12" ht="15.75" customHeight="1">
      <c r="A1019" s="41"/>
      <c r="B1019" s="41"/>
      <c r="C1019" s="41"/>
      <c r="D1019" s="41"/>
      <c r="E1019" s="14"/>
      <c r="F1019" s="14"/>
      <c r="G1019" s="14">
        <f ca="1"/>
        <v>0</v>
      </c>
      <c r="H1019" s="14"/>
      <c r="I1019" s="14"/>
      <c r="J1019" s="14"/>
      <c r="K1019" s="14">
        <f ca="1"/>
        <v>0</v>
      </c>
      <c r="L1019" s="14"/>
    </row>
    <row r="1020" spans="1:12" ht="15.75" customHeight="1">
      <c r="A1020" s="41"/>
      <c r="B1020" s="41"/>
      <c r="C1020" s="41"/>
      <c r="D1020" s="41"/>
      <c r="E1020" s="14"/>
      <c r="F1020" s="14"/>
      <c r="G1020" s="14">
        <f ca="1"/>
        <v>0</v>
      </c>
      <c r="H1020" s="14"/>
      <c r="I1020" s="14"/>
      <c r="J1020" s="14"/>
      <c r="K1020" s="14">
        <f ca="1"/>
        <v>0</v>
      </c>
      <c r="L1020" s="14"/>
    </row>
    <row r="1021" spans="1:12" ht="15.75" customHeight="1">
      <c r="A1021" s="41"/>
      <c r="B1021" s="41"/>
      <c r="C1021" s="41"/>
      <c r="D1021" s="41"/>
      <c r="E1021" s="14"/>
      <c r="F1021" s="14"/>
      <c r="G1021" s="14">
        <f ca="1"/>
        <v>0</v>
      </c>
      <c r="H1021" s="14"/>
      <c r="I1021" s="14"/>
      <c r="J1021" s="14"/>
      <c r="K1021" s="14">
        <f ca="1"/>
        <v>0</v>
      </c>
      <c r="L1021" s="14"/>
    </row>
    <row r="1022" spans="1:12" ht="15.75" customHeight="1">
      <c r="A1022" s="41"/>
      <c r="B1022" s="41"/>
      <c r="C1022" s="41"/>
      <c r="D1022" s="41"/>
      <c r="E1022" s="14"/>
      <c r="F1022" s="14"/>
      <c r="G1022" s="14">
        <f ca="1"/>
        <v>0</v>
      </c>
      <c r="H1022" s="14"/>
      <c r="I1022" s="14"/>
      <c r="J1022" s="14"/>
      <c r="K1022" s="14">
        <f ca="1"/>
        <v>0</v>
      </c>
      <c r="L1022" s="14"/>
    </row>
    <row r="1023" spans="1:12" ht="15.75" customHeight="1">
      <c r="A1023" s="41"/>
      <c r="B1023" s="41"/>
      <c r="C1023" s="41"/>
      <c r="D1023" s="41"/>
      <c r="E1023" s="14"/>
      <c r="F1023" s="14"/>
      <c r="G1023" s="14">
        <f ca="1"/>
        <v>0</v>
      </c>
      <c r="H1023" s="14"/>
      <c r="I1023" s="14"/>
      <c r="J1023" s="14"/>
      <c r="K1023" s="14">
        <f ca="1"/>
        <v>0</v>
      </c>
      <c r="L1023" s="14"/>
    </row>
    <row r="1024" spans="1:12" ht="15.75" customHeight="1">
      <c r="A1024" s="41"/>
      <c r="B1024" s="41"/>
      <c r="C1024" s="41"/>
      <c r="D1024" s="41"/>
      <c r="E1024" s="14"/>
      <c r="F1024" s="14"/>
      <c r="G1024" s="14">
        <f ca="1"/>
        <v>0</v>
      </c>
      <c r="H1024" s="14"/>
      <c r="I1024" s="14"/>
      <c r="J1024" s="14"/>
      <c r="K1024" s="14">
        <f ca="1"/>
        <v>0</v>
      </c>
      <c r="L1024" s="14"/>
    </row>
    <row r="1025" spans="1:12" ht="15.75" customHeight="1">
      <c r="A1025" s="41"/>
      <c r="B1025" s="41"/>
      <c r="C1025" s="41"/>
      <c r="D1025" s="41"/>
      <c r="E1025" s="14"/>
      <c r="F1025" s="14"/>
      <c r="G1025" s="14">
        <f ca="1"/>
        <v>0</v>
      </c>
      <c r="H1025" s="14"/>
      <c r="I1025" s="14"/>
      <c r="J1025" s="14"/>
      <c r="K1025" s="14">
        <f ca="1"/>
        <v>0</v>
      </c>
      <c r="L1025" s="14"/>
    </row>
    <row r="1026" spans="1:12" ht="15.75" customHeight="1">
      <c r="A1026" s="41"/>
      <c r="B1026" s="41"/>
      <c r="C1026" s="41"/>
      <c r="D1026" s="41"/>
      <c r="E1026" s="14"/>
      <c r="F1026" s="14"/>
      <c r="G1026" s="14">
        <f ca="1"/>
        <v>0</v>
      </c>
      <c r="H1026" s="14"/>
      <c r="I1026" s="14"/>
      <c r="J1026" s="14"/>
      <c r="K1026" s="14">
        <f ca="1"/>
        <v>0</v>
      </c>
      <c r="L1026" s="14"/>
    </row>
    <row r="1027" spans="1:12" ht="15.75" customHeight="1">
      <c r="A1027" s="41"/>
      <c r="B1027" s="41"/>
      <c r="C1027" s="41"/>
      <c r="D1027" s="41"/>
      <c r="E1027" s="14"/>
      <c r="F1027" s="14"/>
      <c r="G1027" s="14">
        <f ca="1"/>
        <v>0</v>
      </c>
      <c r="H1027" s="14"/>
      <c r="I1027" s="14"/>
      <c r="J1027" s="14"/>
      <c r="K1027" s="14">
        <f ca="1"/>
        <v>0</v>
      </c>
      <c r="L1027" s="14"/>
    </row>
    <row r="1028" spans="1:12" ht="15.75" customHeight="1">
      <c r="A1028" s="41"/>
      <c r="B1028" s="41"/>
      <c r="C1028" s="41"/>
      <c r="D1028" s="41"/>
      <c r="E1028" s="14"/>
      <c r="F1028" s="14"/>
      <c r="G1028" s="14">
        <f ca="1"/>
        <v>0</v>
      </c>
      <c r="H1028" s="14"/>
      <c r="I1028" s="14"/>
      <c r="J1028" s="14"/>
      <c r="K1028" s="14">
        <f ca="1"/>
        <v>0</v>
      </c>
      <c r="L1028" s="14"/>
    </row>
    <row r="1029" spans="1:12" ht="15.75" customHeight="1">
      <c r="A1029" s="41"/>
      <c r="B1029" s="41"/>
      <c r="C1029" s="41"/>
      <c r="D1029" s="41"/>
      <c r="E1029" s="14"/>
      <c r="F1029" s="14"/>
      <c r="G1029" s="14">
        <f ca="1"/>
        <v>0</v>
      </c>
      <c r="H1029" s="14"/>
      <c r="I1029" s="14"/>
      <c r="J1029" s="14"/>
      <c r="K1029" s="14">
        <f ca="1"/>
        <v>0</v>
      </c>
      <c r="L1029" s="14"/>
    </row>
    <row r="1030" spans="1:12" ht="15.75" customHeight="1">
      <c r="A1030" s="41"/>
      <c r="B1030" s="41"/>
      <c r="C1030" s="41"/>
      <c r="D1030" s="41"/>
      <c r="E1030" s="14"/>
      <c r="F1030" s="14"/>
      <c r="G1030" s="14">
        <f ca="1"/>
        <v>0</v>
      </c>
      <c r="H1030" s="14"/>
      <c r="I1030" s="14"/>
      <c r="J1030" s="14"/>
      <c r="K1030" s="14">
        <f ca="1"/>
        <v>0</v>
      </c>
      <c r="L1030" s="14"/>
    </row>
    <row r="1031" spans="1:12" ht="15.75" customHeight="1">
      <c r="A1031" s="41"/>
      <c r="B1031" s="41"/>
      <c r="C1031" s="41"/>
      <c r="D1031" s="41"/>
      <c r="E1031" s="14"/>
      <c r="F1031" s="14"/>
      <c r="G1031" s="14">
        <f ca="1"/>
        <v>0</v>
      </c>
      <c r="H1031" s="14"/>
      <c r="I1031" s="14"/>
      <c r="J1031" s="14"/>
      <c r="K1031" s="14">
        <f ca="1"/>
        <v>0</v>
      </c>
      <c r="L1031" s="14"/>
    </row>
    <row r="1032" spans="1:12" ht="15.75" customHeight="1">
      <c r="A1032" s="41"/>
      <c r="B1032" s="41"/>
      <c r="C1032" s="41"/>
      <c r="D1032" s="41"/>
      <c r="E1032" s="14"/>
      <c r="F1032" s="14"/>
      <c r="G1032" s="14">
        <f ca="1"/>
        <v>0</v>
      </c>
      <c r="H1032" s="14"/>
      <c r="I1032" s="14"/>
      <c r="J1032" s="14"/>
      <c r="K1032" s="14">
        <f ca="1"/>
        <v>0</v>
      </c>
      <c r="L1032" s="14"/>
    </row>
    <row r="1033" spans="1:12" ht="15.75" customHeight="1">
      <c r="A1033" s="41"/>
      <c r="B1033" s="41"/>
      <c r="C1033" s="41"/>
      <c r="D1033" s="41"/>
      <c r="E1033" s="14"/>
      <c r="F1033" s="14"/>
      <c r="G1033" s="14">
        <f ca="1"/>
        <v>0</v>
      </c>
      <c r="H1033" s="14"/>
      <c r="I1033" s="14"/>
      <c r="J1033" s="14"/>
      <c r="K1033" s="14">
        <f ca="1"/>
        <v>0</v>
      </c>
      <c r="L1033" s="14"/>
    </row>
    <row r="1034" spans="1:12" ht="15.75" customHeight="1">
      <c r="A1034" s="41"/>
      <c r="B1034" s="41"/>
      <c r="C1034" s="41"/>
      <c r="D1034" s="41"/>
      <c r="E1034" s="14"/>
      <c r="F1034" s="14"/>
      <c r="G1034" s="14">
        <f ca="1"/>
        <v>0</v>
      </c>
      <c r="H1034" s="14"/>
      <c r="I1034" s="14"/>
      <c r="J1034" s="14"/>
      <c r="K1034" s="14">
        <f ca="1"/>
        <v>0</v>
      </c>
      <c r="L1034" s="14"/>
    </row>
    <row r="1035" spans="1:12" ht="15.75" customHeight="1">
      <c r="A1035" s="41"/>
      <c r="B1035" s="41"/>
      <c r="C1035" s="41"/>
      <c r="D1035" s="41"/>
      <c r="E1035" s="14"/>
      <c r="F1035" s="14"/>
      <c r="G1035" s="14">
        <f ca="1"/>
        <v>0</v>
      </c>
      <c r="H1035" s="14"/>
      <c r="I1035" s="14"/>
      <c r="J1035" s="14"/>
      <c r="K1035" s="14">
        <f ca="1"/>
        <v>0</v>
      </c>
      <c r="L1035" s="14"/>
    </row>
    <row r="1036" spans="1:12" ht="15.75" customHeight="1">
      <c r="A1036" s="41"/>
      <c r="B1036" s="41"/>
      <c r="C1036" s="41"/>
      <c r="D1036" s="41"/>
      <c r="E1036" s="14"/>
      <c r="F1036" s="14"/>
      <c r="G1036" s="14">
        <f ca="1"/>
        <v>0</v>
      </c>
      <c r="H1036" s="14"/>
      <c r="I1036" s="14"/>
      <c r="J1036" s="14"/>
      <c r="K1036" s="14">
        <f ca="1"/>
        <v>0</v>
      </c>
      <c r="L1036" s="14"/>
    </row>
    <row r="1037" spans="1:12" ht="15.75" customHeight="1">
      <c r="A1037" s="41"/>
      <c r="B1037" s="41"/>
      <c r="C1037" s="41"/>
      <c r="D1037" s="41"/>
      <c r="E1037" s="14"/>
      <c r="F1037" s="14"/>
      <c r="G1037" s="14">
        <f ca="1"/>
        <v>0</v>
      </c>
      <c r="H1037" s="14"/>
      <c r="I1037" s="14"/>
      <c r="J1037" s="14"/>
      <c r="K1037" s="14">
        <f ca="1"/>
        <v>0</v>
      </c>
      <c r="L1037" s="14"/>
    </row>
    <row r="1038" spans="1:12" ht="15.75" customHeight="1">
      <c r="A1038" s="41"/>
      <c r="B1038" s="41"/>
      <c r="C1038" s="41"/>
      <c r="D1038" s="41"/>
      <c r="E1038" s="14"/>
      <c r="F1038" s="14"/>
      <c r="G1038" s="14">
        <f ca="1"/>
        <v>0</v>
      </c>
      <c r="H1038" s="14"/>
      <c r="I1038" s="14"/>
      <c r="J1038" s="14"/>
      <c r="K1038" s="14">
        <f ca="1"/>
        <v>0</v>
      </c>
      <c r="L1038" s="14"/>
    </row>
    <row r="1039" spans="1:12" ht="15.75" customHeight="1">
      <c r="A1039" s="41"/>
      <c r="B1039" s="41"/>
      <c r="C1039" s="41"/>
      <c r="D1039" s="41"/>
      <c r="E1039" s="14"/>
      <c r="F1039" s="14"/>
      <c r="G1039" s="14">
        <f ca="1"/>
        <v>0</v>
      </c>
      <c r="H1039" s="14"/>
      <c r="I1039" s="14"/>
      <c r="J1039" s="14"/>
      <c r="K1039" s="14">
        <f ca="1"/>
        <v>0</v>
      </c>
      <c r="L1039" s="14"/>
    </row>
    <row r="1040" spans="1:12" ht="15.75" customHeight="1">
      <c r="A1040" s="41"/>
      <c r="B1040" s="41"/>
      <c r="C1040" s="41"/>
      <c r="D1040" s="41"/>
      <c r="E1040" s="14"/>
      <c r="F1040" s="14"/>
      <c r="G1040" s="14">
        <f ca="1"/>
        <v>0</v>
      </c>
      <c r="H1040" s="14"/>
      <c r="I1040" s="14"/>
      <c r="J1040" s="14"/>
      <c r="K1040" s="14">
        <f ca="1"/>
        <v>0</v>
      </c>
      <c r="L1040" s="14"/>
    </row>
    <row r="1041" spans="1:12" ht="15.75" customHeight="1">
      <c r="A1041" s="41"/>
      <c r="B1041" s="41"/>
      <c r="C1041" s="41"/>
      <c r="D1041" s="41"/>
      <c r="E1041" s="14"/>
      <c r="F1041" s="14"/>
      <c r="G1041" s="14">
        <f ca="1"/>
        <v>0</v>
      </c>
      <c r="H1041" s="14"/>
      <c r="I1041" s="14"/>
      <c r="J1041" s="14"/>
      <c r="K1041" s="14">
        <f ca="1"/>
        <v>0</v>
      </c>
      <c r="L1041" s="14"/>
    </row>
    <row r="1042" spans="1:12" ht="15.75" customHeight="1">
      <c r="A1042" s="41"/>
      <c r="B1042" s="41"/>
      <c r="C1042" s="41"/>
      <c r="D1042" s="41"/>
      <c r="E1042" s="14"/>
      <c r="F1042" s="14"/>
      <c r="G1042" s="14">
        <f ca="1"/>
        <v>0</v>
      </c>
      <c r="H1042" s="14"/>
      <c r="I1042" s="14"/>
      <c r="J1042" s="14"/>
      <c r="K1042" s="14">
        <f ca="1"/>
        <v>0</v>
      </c>
      <c r="L1042" s="14"/>
    </row>
    <row r="1043" spans="1:12" ht="15.75" customHeight="1">
      <c r="A1043" s="41"/>
      <c r="B1043" s="41"/>
      <c r="C1043" s="41"/>
      <c r="D1043" s="41"/>
      <c r="E1043" s="14"/>
      <c r="F1043" s="14"/>
      <c r="G1043" s="14">
        <f ca="1"/>
        <v>0</v>
      </c>
      <c r="H1043" s="14"/>
      <c r="I1043" s="14"/>
      <c r="J1043" s="14"/>
      <c r="K1043" s="14">
        <f ca="1"/>
        <v>0</v>
      </c>
      <c r="L1043" s="14"/>
    </row>
    <row r="1044" spans="1:12" ht="15.75" customHeight="1">
      <c r="A1044" s="41"/>
      <c r="B1044" s="41"/>
      <c r="C1044" s="41"/>
      <c r="D1044" s="41"/>
      <c r="E1044" s="14"/>
      <c r="F1044" s="14"/>
      <c r="G1044" s="14">
        <f ca="1"/>
        <v>0</v>
      </c>
      <c r="H1044" s="14"/>
      <c r="I1044" s="14"/>
      <c r="J1044" s="14"/>
      <c r="K1044" s="14">
        <f ca="1"/>
        <v>0</v>
      </c>
      <c r="L1044" s="14"/>
    </row>
    <row r="1045" spans="1:12" ht="15.75" customHeight="1">
      <c r="A1045" s="41"/>
      <c r="B1045" s="41"/>
      <c r="C1045" s="41"/>
      <c r="D1045" s="41"/>
      <c r="E1045" s="14"/>
      <c r="F1045" s="14"/>
      <c r="G1045" s="14">
        <f ca="1"/>
        <v>0</v>
      </c>
      <c r="H1045" s="14"/>
      <c r="I1045" s="14"/>
      <c r="J1045" s="14"/>
      <c r="K1045" s="14">
        <f ca="1"/>
        <v>0</v>
      </c>
      <c r="L1045" s="14"/>
    </row>
    <row r="1046" spans="1:12" ht="15.75" customHeight="1">
      <c r="A1046" s="41"/>
      <c r="B1046" s="41"/>
      <c r="C1046" s="41"/>
      <c r="D1046" s="41"/>
      <c r="E1046" s="14"/>
      <c r="F1046" s="14"/>
      <c r="G1046" s="14">
        <f ca="1"/>
        <v>0</v>
      </c>
      <c r="H1046" s="14"/>
      <c r="I1046" s="14"/>
      <c r="J1046" s="14"/>
      <c r="K1046" s="14">
        <f ca="1"/>
        <v>0</v>
      </c>
      <c r="L1046" s="14"/>
    </row>
    <row r="1047" spans="1:12" ht="15.75" customHeight="1">
      <c r="A1047" s="41"/>
      <c r="B1047" s="41"/>
      <c r="C1047" s="41"/>
      <c r="D1047" s="41"/>
      <c r="E1047" s="14"/>
      <c r="F1047" s="14"/>
      <c r="G1047" s="14">
        <f ca="1"/>
        <v>0</v>
      </c>
      <c r="H1047" s="14"/>
      <c r="I1047" s="14"/>
      <c r="J1047" s="14"/>
      <c r="K1047" s="14">
        <f ca="1"/>
        <v>0</v>
      </c>
      <c r="L1047" s="14"/>
    </row>
    <row r="1048" spans="1:12" ht="15.75" customHeight="1">
      <c r="A1048" s="41"/>
      <c r="B1048" s="41"/>
      <c r="C1048" s="41"/>
      <c r="D1048" s="41"/>
      <c r="E1048" s="14"/>
      <c r="F1048" s="14"/>
      <c r="G1048" s="14">
        <f ca="1"/>
        <v>0</v>
      </c>
      <c r="H1048" s="14"/>
      <c r="I1048" s="14"/>
      <c r="J1048" s="14"/>
      <c r="K1048" s="14">
        <f ca="1"/>
        <v>0</v>
      </c>
      <c r="L1048" s="14"/>
    </row>
    <row r="1049" spans="1:12" ht="15.75" customHeight="1">
      <c r="A1049" s="41"/>
      <c r="B1049" s="41"/>
      <c r="C1049" s="41"/>
      <c r="D1049" s="41"/>
      <c r="E1049" s="14"/>
      <c r="F1049" s="14"/>
      <c r="G1049" s="14">
        <f ca="1"/>
        <v>0</v>
      </c>
      <c r="H1049" s="14"/>
      <c r="I1049" s="14"/>
      <c r="J1049" s="14"/>
      <c r="K1049" s="14">
        <f ca="1"/>
        <v>0</v>
      </c>
      <c r="L1049" s="14"/>
    </row>
    <row r="1050" spans="1:12" ht="15.75" customHeight="1">
      <c r="A1050" s="41"/>
      <c r="B1050" s="41"/>
      <c r="C1050" s="41"/>
      <c r="D1050" s="41"/>
      <c r="E1050" s="14"/>
      <c r="F1050" s="14"/>
      <c r="G1050" s="14">
        <f ca="1"/>
        <v>0</v>
      </c>
      <c r="H1050" s="14"/>
      <c r="I1050" s="14"/>
      <c r="J1050" s="14"/>
      <c r="K1050" s="14">
        <f ca="1"/>
        <v>0</v>
      </c>
      <c r="L1050" s="14"/>
    </row>
    <row r="1051" spans="1:12" ht="15.75" customHeight="1">
      <c r="A1051" s="41"/>
      <c r="B1051" s="41"/>
      <c r="C1051" s="41"/>
      <c r="D1051" s="41"/>
      <c r="E1051" s="14"/>
      <c r="F1051" s="14"/>
      <c r="G1051" s="14">
        <f ca="1"/>
        <v>0</v>
      </c>
      <c r="H1051" s="14"/>
      <c r="I1051" s="14"/>
      <c r="J1051" s="14"/>
      <c r="K1051" s="14">
        <f ca="1"/>
        <v>0</v>
      </c>
      <c r="L1051" s="14"/>
    </row>
    <row r="1052" spans="1:12" ht="15.75" customHeight="1">
      <c r="A1052" s="41"/>
      <c r="B1052" s="41"/>
      <c r="C1052" s="41"/>
      <c r="D1052" s="41"/>
      <c r="E1052" s="14"/>
      <c r="F1052" s="14"/>
      <c r="G1052" s="14">
        <f ca="1"/>
        <v>0</v>
      </c>
      <c r="H1052" s="14"/>
      <c r="I1052" s="14"/>
      <c r="J1052" s="14"/>
      <c r="K1052" s="14">
        <f ca="1"/>
        <v>0</v>
      </c>
      <c r="L1052" s="14"/>
    </row>
    <row r="1053" spans="1:12" ht="15.75" customHeight="1">
      <c r="A1053" s="41"/>
      <c r="B1053" s="41"/>
      <c r="C1053" s="41"/>
      <c r="D1053" s="41"/>
      <c r="E1053" s="14"/>
      <c r="F1053" s="14"/>
      <c r="G1053" s="14">
        <f ca="1"/>
        <v>0</v>
      </c>
      <c r="H1053" s="14"/>
      <c r="I1053" s="14"/>
      <c r="J1053" s="14"/>
      <c r="K1053" s="14">
        <f ca="1"/>
        <v>0</v>
      </c>
      <c r="L1053" s="14"/>
    </row>
    <row r="1054" spans="1:12" ht="15.75" customHeight="1">
      <c r="A1054" s="41"/>
      <c r="B1054" s="41"/>
      <c r="C1054" s="41"/>
      <c r="D1054" s="41"/>
      <c r="E1054" s="14"/>
      <c r="F1054" s="14"/>
      <c r="G1054" s="14">
        <f ca="1"/>
        <v>0</v>
      </c>
      <c r="H1054" s="14"/>
      <c r="I1054" s="14"/>
      <c r="J1054" s="14"/>
      <c r="K1054" s="14">
        <f ca="1"/>
        <v>0</v>
      </c>
      <c r="L1054" s="14"/>
    </row>
    <row r="1055" spans="1:12" ht="15.75" customHeight="1">
      <c r="A1055" s="41"/>
      <c r="B1055" s="41"/>
      <c r="C1055" s="41"/>
      <c r="D1055" s="41"/>
      <c r="E1055" s="14"/>
      <c r="F1055" s="14"/>
      <c r="G1055" s="14">
        <f ca="1"/>
        <v>0</v>
      </c>
      <c r="H1055" s="14"/>
      <c r="I1055" s="14"/>
      <c r="J1055" s="14"/>
      <c r="K1055" s="14">
        <f ca="1"/>
        <v>0</v>
      </c>
      <c r="L1055" s="14"/>
    </row>
    <row r="1056" spans="1:12" ht="15.75" customHeight="1">
      <c r="A1056" s="41"/>
      <c r="B1056" s="41"/>
      <c r="C1056" s="41"/>
      <c r="D1056" s="41"/>
      <c r="E1056" s="14"/>
      <c r="F1056" s="14"/>
      <c r="G1056" s="14">
        <f ca="1"/>
        <v>0</v>
      </c>
      <c r="H1056" s="14"/>
      <c r="I1056" s="14"/>
      <c r="J1056" s="14"/>
      <c r="K1056" s="14">
        <f ca="1"/>
        <v>0</v>
      </c>
      <c r="L1056" s="14"/>
    </row>
    <row r="1057" spans="1:12" ht="15.75" customHeight="1">
      <c r="A1057" s="41"/>
      <c r="B1057" s="41"/>
      <c r="C1057" s="41"/>
      <c r="D1057" s="41"/>
      <c r="E1057" s="14"/>
      <c r="F1057" s="14"/>
      <c r="G1057" s="14">
        <f ca="1"/>
        <v>0</v>
      </c>
      <c r="H1057" s="14"/>
      <c r="I1057" s="14"/>
      <c r="J1057" s="14"/>
      <c r="K1057" s="14">
        <f ca="1"/>
        <v>0</v>
      </c>
      <c r="L1057" s="14"/>
    </row>
    <row r="1058" spans="1:12" ht="15.75" customHeight="1">
      <c r="A1058" s="41"/>
      <c r="B1058" s="41"/>
      <c r="C1058" s="41"/>
      <c r="D1058" s="41"/>
      <c r="E1058" s="14"/>
      <c r="F1058" s="14"/>
      <c r="G1058" s="14">
        <f ca="1"/>
        <v>0</v>
      </c>
      <c r="H1058" s="14"/>
      <c r="I1058" s="14"/>
      <c r="J1058" s="14"/>
      <c r="K1058" s="14">
        <f ca="1"/>
        <v>0</v>
      </c>
      <c r="L1058" s="14"/>
    </row>
    <row r="1059" spans="1:12" ht="15.75" customHeight="1">
      <c r="A1059" s="41"/>
      <c r="B1059" s="41"/>
      <c r="C1059" s="41"/>
      <c r="D1059" s="41"/>
      <c r="E1059" s="14"/>
      <c r="F1059" s="14"/>
      <c r="G1059" s="14">
        <f ca="1"/>
        <v>0</v>
      </c>
      <c r="H1059" s="14"/>
      <c r="I1059" s="14"/>
      <c r="J1059" s="14"/>
      <c r="K1059" s="14">
        <f ca="1"/>
        <v>0</v>
      </c>
      <c r="L1059" s="14"/>
    </row>
    <row r="1060" spans="1:12" ht="15.75" customHeight="1">
      <c r="A1060" s="41"/>
      <c r="B1060" s="41"/>
      <c r="C1060" s="41"/>
      <c r="D1060" s="41"/>
      <c r="E1060" s="14"/>
      <c r="F1060" s="14"/>
      <c r="G1060" s="14">
        <f ca="1"/>
        <v>0</v>
      </c>
      <c r="H1060" s="14"/>
      <c r="I1060" s="14"/>
      <c r="J1060" s="14"/>
      <c r="K1060" s="14">
        <f ca="1"/>
        <v>0</v>
      </c>
      <c r="L1060" s="14"/>
    </row>
    <row r="1061" spans="1:12" ht="15.75" customHeight="1">
      <c r="A1061" s="41"/>
      <c r="B1061" s="41"/>
      <c r="C1061" s="41"/>
      <c r="D1061" s="41"/>
      <c r="E1061" s="14"/>
      <c r="F1061" s="14"/>
      <c r="G1061" s="14">
        <f ca="1"/>
        <v>0</v>
      </c>
      <c r="H1061" s="14"/>
      <c r="I1061" s="14"/>
      <c r="J1061" s="14"/>
      <c r="K1061" s="14">
        <f ca="1"/>
        <v>0</v>
      </c>
      <c r="L1061" s="14"/>
    </row>
    <row r="1062" spans="1:12" ht="15.75" customHeight="1">
      <c r="A1062" s="41"/>
      <c r="B1062" s="41"/>
      <c r="C1062" s="41"/>
      <c r="D1062" s="41"/>
      <c r="E1062" s="14"/>
      <c r="F1062" s="14"/>
      <c r="G1062" s="14">
        <f ca="1"/>
        <v>0</v>
      </c>
      <c r="H1062" s="14"/>
      <c r="I1062" s="14"/>
      <c r="J1062" s="14"/>
      <c r="K1062" s="14">
        <f ca="1"/>
        <v>0</v>
      </c>
      <c r="L1062" s="14"/>
    </row>
    <row r="1063" spans="1:12" ht="15.75" customHeight="1">
      <c r="A1063" s="41"/>
      <c r="B1063" s="41"/>
      <c r="C1063" s="41"/>
      <c r="D1063" s="41"/>
      <c r="E1063" s="14"/>
      <c r="F1063" s="14"/>
      <c r="G1063" s="14">
        <f ca="1"/>
        <v>0</v>
      </c>
      <c r="H1063" s="14"/>
      <c r="I1063" s="14"/>
      <c r="J1063" s="14"/>
      <c r="K1063" s="14">
        <f ca="1"/>
        <v>0</v>
      </c>
      <c r="L1063" s="14"/>
    </row>
    <row r="1064" spans="1:12" ht="15.75" customHeight="1">
      <c r="A1064" s="41"/>
      <c r="B1064" s="41"/>
      <c r="C1064" s="41"/>
      <c r="D1064" s="41"/>
      <c r="E1064" s="14"/>
      <c r="F1064" s="14"/>
      <c r="G1064" s="14">
        <f ca="1"/>
        <v>0</v>
      </c>
      <c r="H1064" s="14"/>
      <c r="I1064" s="14"/>
      <c r="J1064" s="14"/>
      <c r="K1064" s="14">
        <f ca="1"/>
        <v>0</v>
      </c>
      <c r="L1064" s="14"/>
    </row>
    <row r="1065" spans="1:12" ht="15.75" customHeight="1">
      <c r="A1065" s="41"/>
      <c r="B1065" s="41"/>
      <c r="C1065" s="41"/>
      <c r="D1065" s="41"/>
      <c r="E1065" s="14"/>
      <c r="F1065" s="14"/>
      <c r="G1065" s="14">
        <f ca="1"/>
        <v>0</v>
      </c>
      <c r="H1065" s="14"/>
      <c r="I1065" s="14"/>
      <c r="J1065" s="14"/>
      <c r="K1065" s="14">
        <f ca="1"/>
        <v>0</v>
      </c>
      <c r="L1065" s="14"/>
    </row>
    <row r="1066" spans="1:12" ht="15.75" customHeight="1">
      <c r="A1066" s="41"/>
      <c r="B1066" s="41"/>
      <c r="C1066" s="41"/>
      <c r="D1066" s="41"/>
      <c r="E1066" s="14"/>
      <c r="F1066" s="14"/>
      <c r="G1066" s="14">
        <f ca="1"/>
        <v>0</v>
      </c>
      <c r="H1066" s="14"/>
      <c r="I1066" s="14"/>
      <c r="J1066" s="14"/>
      <c r="K1066" s="14">
        <f ca="1"/>
        <v>0</v>
      </c>
      <c r="L1066" s="14"/>
    </row>
    <row r="1067" spans="1:12" ht="15.75" customHeight="1">
      <c r="A1067" s="41"/>
      <c r="B1067" s="41"/>
      <c r="C1067" s="41"/>
      <c r="D1067" s="41"/>
      <c r="E1067" s="14"/>
      <c r="F1067" s="14"/>
      <c r="G1067" s="14">
        <f ca="1"/>
        <v>0</v>
      </c>
      <c r="H1067" s="14"/>
      <c r="I1067" s="14"/>
      <c r="J1067" s="14"/>
      <c r="K1067" s="14">
        <f ca="1"/>
        <v>0</v>
      </c>
      <c r="L1067" s="14"/>
    </row>
    <row r="1068" spans="1:12" ht="15.75" customHeight="1">
      <c r="A1068" s="41"/>
      <c r="B1068" s="41"/>
      <c r="C1068" s="41"/>
      <c r="D1068" s="41"/>
      <c r="E1068" s="14"/>
      <c r="F1068" s="14"/>
      <c r="G1068" s="14">
        <f ca="1"/>
        <v>0</v>
      </c>
      <c r="H1068" s="14"/>
      <c r="I1068" s="14"/>
      <c r="J1068" s="14"/>
      <c r="K1068" s="14">
        <f ca="1"/>
        <v>0</v>
      </c>
      <c r="L1068" s="14"/>
    </row>
    <row r="1069" spans="1:12" ht="15.75" customHeight="1">
      <c r="A1069" s="41"/>
      <c r="B1069" s="41"/>
      <c r="C1069" s="41"/>
      <c r="D1069" s="41"/>
      <c r="E1069" s="14"/>
      <c r="F1069" s="14"/>
      <c r="G1069" s="14">
        <f ca="1"/>
        <v>0</v>
      </c>
      <c r="H1069" s="14"/>
      <c r="I1069" s="14"/>
      <c r="J1069" s="14"/>
      <c r="K1069" s="14">
        <f ca="1"/>
        <v>0</v>
      </c>
      <c r="L1069" s="14"/>
    </row>
    <row r="1070" spans="1:12" ht="15.75" customHeight="1">
      <c r="A1070" s="41"/>
      <c r="B1070" s="41"/>
      <c r="C1070" s="41"/>
      <c r="D1070" s="41"/>
      <c r="E1070" s="14"/>
      <c r="F1070" s="14"/>
      <c r="G1070" s="14">
        <f ca="1"/>
        <v>0</v>
      </c>
      <c r="H1070" s="14"/>
      <c r="I1070" s="14"/>
      <c r="J1070" s="14"/>
      <c r="K1070" s="14">
        <f ca="1"/>
        <v>0</v>
      </c>
      <c r="L1070" s="14"/>
    </row>
    <row r="1071" spans="1:12" ht="15.75" customHeight="1">
      <c r="A1071" s="41"/>
      <c r="B1071" s="41"/>
      <c r="C1071" s="41"/>
      <c r="D1071" s="41"/>
      <c r="E1071" s="14"/>
      <c r="F1071" s="14"/>
      <c r="G1071" s="14">
        <f ca="1"/>
        <v>0</v>
      </c>
      <c r="H1071" s="14"/>
      <c r="I1071" s="14"/>
      <c r="J1071" s="14"/>
      <c r="K1071" s="14">
        <f ca="1"/>
        <v>0</v>
      </c>
      <c r="L1071" s="14"/>
    </row>
    <row r="1072" spans="1:12" ht="15.75" customHeight="1">
      <c r="A1072" s="41"/>
      <c r="B1072" s="41"/>
      <c r="C1072" s="41"/>
      <c r="D1072" s="41"/>
      <c r="E1072" s="14"/>
      <c r="F1072" s="14"/>
      <c r="G1072" s="14">
        <f ca="1"/>
        <v>0</v>
      </c>
      <c r="H1072" s="14"/>
      <c r="I1072" s="14"/>
      <c r="J1072" s="14"/>
      <c r="K1072" s="14">
        <f ca="1"/>
        <v>0</v>
      </c>
      <c r="L1072" s="14"/>
    </row>
    <row r="1073" spans="1:12" ht="15.75" customHeight="1">
      <c r="A1073" s="41"/>
      <c r="B1073" s="41"/>
      <c r="C1073" s="41"/>
      <c r="D1073" s="41"/>
      <c r="E1073" s="14"/>
      <c r="F1073" s="14"/>
      <c r="G1073" s="14">
        <f ca="1"/>
        <v>0</v>
      </c>
      <c r="H1073" s="14"/>
      <c r="I1073" s="14"/>
      <c r="J1073" s="14"/>
      <c r="K1073" s="14">
        <f ca="1"/>
        <v>0</v>
      </c>
      <c r="L1073" s="14"/>
    </row>
    <row r="1074" spans="1:12" ht="15.75" customHeight="1">
      <c r="A1074" s="41"/>
      <c r="B1074" s="41"/>
      <c r="C1074" s="41"/>
      <c r="D1074" s="41"/>
      <c r="E1074" s="14"/>
      <c r="F1074" s="14"/>
      <c r="G1074" s="14">
        <f ca="1"/>
        <v>0</v>
      </c>
      <c r="H1074" s="14"/>
      <c r="I1074" s="14"/>
      <c r="J1074" s="14"/>
      <c r="K1074" s="14">
        <f ca="1"/>
        <v>0</v>
      </c>
      <c r="L1074" s="14"/>
    </row>
    <row r="1075" spans="1:12" ht="15.75" customHeight="1">
      <c r="A1075" s="41"/>
      <c r="B1075" s="41"/>
      <c r="C1075" s="41"/>
      <c r="D1075" s="41"/>
      <c r="E1075" s="14"/>
      <c r="F1075" s="14"/>
      <c r="G1075" s="14">
        <f ca="1"/>
        <v>0</v>
      </c>
      <c r="H1075" s="14"/>
      <c r="I1075" s="14"/>
      <c r="J1075" s="14"/>
      <c r="K1075" s="14">
        <f ca="1"/>
        <v>0</v>
      </c>
      <c r="L1075" s="14"/>
    </row>
    <row r="1076" spans="1:12" ht="15.75" customHeight="1">
      <c r="A1076" s="41"/>
      <c r="B1076" s="41"/>
      <c r="C1076" s="41"/>
      <c r="D1076" s="41"/>
      <c r="E1076" s="14"/>
      <c r="F1076" s="14"/>
      <c r="G1076" s="14">
        <f ca="1"/>
        <v>0</v>
      </c>
      <c r="H1076" s="14"/>
      <c r="I1076" s="14"/>
      <c r="J1076" s="14"/>
      <c r="K1076" s="14">
        <f ca="1"/>
        <v>0</v>
      </c>
      <c r="L1076" s="14"/>
    </row>
    <row r="1077" spans="1:12" ht="15.75" customHeight="1">
      <c r="A1077" s="41"/>
      <c r="B1077" s="41"/>
      <c r="C1077" s="41"/>
      <c r="D1077" s="41"/>
      <c r="E1077" s="14"/>
      <c r="F1077" s="14"/>
      <c r="G1077" s="14">
        <f ca="1"/>
        <v>0</v>
      </c>
      <c r="H1077" s="14"/>
      <c r="I1077" s="14"/>
      <c r="J1077" s="14"/>
      <c r="K1077" s="14">
        <f ca="1"/>
        <v>0</v>
      </c>
      <c r="L1077" s="14"/>
    </row>
    <row r="1078" spans="1:12" ht="15.75" customHeight="1">
      <c r="A1078" s="41"/>
      <c r="B1078" s="41"/>
      <c r="C1078" s="41"/>
      <c r="D1078" s="41"/>
      <c r="E1078" s="14"/>
      <c r="F1078" s="14"/>
      <c r="G1078" s="14">
        <f ca="1"/>
        <v>0</v>
      </c>
      <c r="H1078" s="14"/>
      <c r="I1078" s="14"/>
      <c r="J1078" s="14"/>
      <c r="K1078" s="14">
        <f ca="1"/>
        <v>0</v>
      </c>
      <c r="L1078" s="14"/>
    </row>
    <row r="1079" spans="1:12" ht="15.75" customHeight="1">
      <c r="A1079" s="41"/>
      <c r="B1079" s="41"/>
      <c r="C1079" s="41"/>
      <c r="D1079" s="41"/>
      <c r="E1079" s="14"/>
      <c r="F1079" s="14"/>
      <c r="G1079" s="14">
        <f ca="1"/>
        <v>0</v>
      </c>
      <c r="H1079" s="14"/>
      <c r="I1079" s="14"/>
      <c r="J1079" s="14"/>
      <c r="K1079" s="14">
        <f ca="1"/>
        <v>0</v>
      </c>
      <c r="L1079" s="14"/>
    </row>
    <row r="1080" spans="1:12" ht="15.75" customHeight="1">
      <c r="A1080" s="41"/>
      <c r="B1080" s="41"/>
      <c r="C1080" s="41"/>
      <c r="D1080" s="41"/>
      <c r="E1080" s="14"/>
      <c r="F1080" s="14"/>
      <c r="G1080" s="14">
        <f ca="1"/>
        <v>0</v>
      </c>
      <c r="H1080" s="14"/>
      <c r="I1080" s="14"/>
      <c r="J1080" s="14"/>
      <c r="K1080" s="14">
        <f ca="1"/>
        <v>0</v>
      </c>
      <c r="L1080" s="14"/>
    </row>
    <row r="1081" spans="1:12" ht="15.75" customHeight="1">
      <c r="A1081" s="41"/>
      <c r="B1081" s="41"/>
      <c r="C1081" s="41"/>
      <c r="D1081" s="41"/>
      <c r="E1081" s="14"/>
      <c r="F1081" s="14"/>
      <c r="G1081" s="14">
        <f ca="1"/>
        <v>0</v>
      </c>
      <c r="H1081" s="14"/>
      <c r="I1081" s="14"/>
      <c r="J1081" s="14"/>
      <c r="K1081" s="14">
        <f ca="1"/>
        <v>0</v>
      </c>
      <c r="L1081" s="14"/>
    </row>
    <row r="1082" spans="1:12" ht="15.75" customHeight="1">
      <c r="A1082" s="41"/>
      <c r="B1082" s="41"/>
      <c r="C1082" s="41"/>
      <c r="D1082" s="41"/>
      <c r="E1082" s="14"/>
      <c r="F1082" s="14"/>
      <c r="G1082" s="14">
        <f ca="1"/>
        <v>0</v>
      </c>
      <c r="H1082" s="14"/>
      <c r="I1082" s="14"/>
      <c r="J1082" s="14"/>
      <c r="K1082" s="14">
        <f ca="1"/>
        <v>0</v>
      </c>
      <c r="L1082" s="14"/>
    </row>
    <row r="1083" spans="1:12" ht="15.75" customHeight="1">
      <c r="A1083" s="41"/>
      <c r="B1083" s="41"/>
      <c r="C1083" s="41"/>
      <c r="D1083" s="41"/>
      <c r="E1083" s="14"/>
      <c r="F1083" s="14"/>
      <c r="G1083" s="14">
        <f ca="1"/>
        <v>0</v>
      </c>
      <c r="H1083" s="14"/>
      <c r="I1083" s="14"/>
      <c r="J1083" s="14"/>
      <c r="K1083" s="14">
        <f ca="1"/>
        <v>0</v>
      </c>
      <c r="L1083" s="14"/>
    </row>
    <row r="1084" spans="1:12" ht="15.75" customHeight="1">
      <c r="A1084" s="41"/>
      <c r="B1084" s="41"/>
      <c r="C1084" s="41"/>
      <c r="D1084" s="41"/>
      <c r="E1084" s="14"/>
      <c r="F1084" s="14"/>
      <c r="G1084" s="14">
        <f ca="1"/>
        <v>0</v>
      </c>
      <c r="H1084" s="14"/>
      <c r="I1084" s="14"/>
      <c r="J1084" s="14"/>
      <c r="K1084" s="14">
        <f ca="1"/>
        <v>0</v>
      </c>
      <c r="L1084" s="14"/>
    </row>
    <row r="1085" spans="1:12" ht="15.75" customHeight="1">
      <c r="A1085" s="41"/>
      <c r="B1085" s="41"/>
      <c r="C1085" s="41"/>
      <c r="D1085" s="41"/>
      <c r="E1085" s="14"/>
      <c r="F1085" s="14"/>
      <c r="G1085" s="14">
        <f ca="1"/>
        <v>0</v>
      </c>
      <c r="H1085" s="14"/>
      <c r="I1085" s="14"/>
      <c r="J1085" s="14"/>
      <c r="K1085" s="14">
        <f ca="1"/>
        <v>0</v>
      </c>
      <c r="L1085" s="14"/>
    </row>
    <row r="1086" spans="1:12" ht="15.75" customHeight="1">
      <c r="A1086" s="41"/>
      <c r="B1086" s="41"/>
      <c r="C1086" s="41"/>
      <c r="D1086" s="41"/>
      <c r="E1086" s="14"/>
      <c r="F1086" s="14"/>
      <c r="G1086" s="14">
        <f ca="1"/>
        <v>0</v>
      </c>
      <c r="H1086" s="14"/>
      <c r="I1086" s="14"/>
      <c r="J1086" s="14"/>
      <c r="K1086" s="14">
        <f ca="1"/>
        <v>0</v>
      </c>
      <c r="L1086" s="14"/>
    </row>
    <row r="1087" spans="1:12" ht="15.75" customHeight="1">
      <c r="A1087" s="41"/>
      <c r="B1087" s="41"/>
      <c r="C1087" s="41"/>
      <c r="D1087" s="41"/>
      <c r="E1087" s="14"/>
      <c r="F1087" s="14"/>
      <c r="G1087" s="14">
        <f ca="1"/>
        <v>0</v>
      </c>
      <c r="H1087" s="14"/>
      <c r="I1087" s="14"/>
      <c r="J1087" s="14"/>
      <c r="K1087" s="14">
        <f ca="1"/>
        <v>0</v>
      </c>
      <c r="L1087" s="14"/>
    </row>
    <row r="1088" spans="1:12" ht="15.75" customHeight="1">
      <c r="A1088" s="41"/>
      <c r="B1088" s="41"/>
      <c r="C1088" s="41"/>
      <c r="D1088" s="41"/>
      <c r="E1088" s="14"/>
      <c r="F1088" s="14"/>
      <c r="G1088" s="14">
        <f ca="1"/>
        <v>0</v>
      </c>
      <c r="H1088" s="14"/>
      <c r="I1088" s="14"/>
      <c r="J1088" s="14"/>
      <c r="K1088" s="14">
        <f ca="1"/>
        <v>0</v>
      </c>
      <c r="L1088" s="14"/>
    </row>
    <row r="1089" spans="1:12" ht="15.75" customHeight="1">
      <c r="A1089" s="41"/>
      <c r="B1089" s="41"/>
      <c r="C1089" s="41"/>
      <c r="D1089" s="41"/>
      <c r="E1089" s="14"/>
      <c r="F1089" s="14"/>
      <c r="G1089" s="14">
        <f ca="1"/>
        <v>0</v>
      </c>
      <c r="H1089" s="14"/>
      <c r="I1089" s="14"/>
      <c r="J1089" s="14"/>
      <c r="K1089" s="14">
        <f ca="1"/>
        <v>0</v>
      </c>
      <c r="L1089" s="14"/>
    </row>
    <row r="1090" spans="1:12" ht="15.75" customHeight="1">
      <c r="A1090" s="41"/>
      <c r="B1090" s="41"/>
      <c r="C1090" s="41"/>
      <c r="D1090" s="41"/>
      <c r="E1090" s="14"/>
      <c r="F1090" s="14"/>
      <c r="G1090" s="14">
        <f ca="1"/>
        <v>0</v>
      </c>
      <c r="H1090" s="14"/>
      <c r="I1090" s="14"/>
      <c r="J1090" s="14"/>
      <c r="K1090" s="14">
        <f ca="1"/>
        <v>0</v>
      </c>
      <c r="L1090" s="14"/>
    </row>
    <row r="1091" spans="1:12" ht="15.75" customHeight="1">
      <c r="A1091" s="41"/>
      <c r="B1091" s="41"/>
      <c r="C1091" s="41"/>
      <c r="D1091" s="41"/>
      <c r="E1091" s="14"/>
      <c r="F1091" s="14"/>
      <c r="G1091" s="14">
        <f ca="1"/>
        <v>0</v>
      </c>
      <c r="H1091" s="14"/>
      <c r="I1091" s="14"/>
      <c r="J1091" s="14"/>
      <c r="K1091" s="14">
        <f ca="1"/>
        <v>0</v>
      </c>
      <c r="L1091" s="14"/>
    </row>
    <row r="1092" spans="1:12" ht="15.75" customHeight="1">
      <c r="A1092" s="41"/>
      <c r="B1092" s="41"/>
      <c r="C1092" s="41"/>
      <c r="D1092" s="41"/>
      <c r="E1092" s="14"/>
      <c r="F1092" s="14"/>
      <c r="G1092" s="14">
        <f ca="1"/>
        <v>0</v>
      </c>
      <c r="H1092" s="14"/>
      <c r="I1092" s="14"/>
      <c r="J1092" s="14"/>
      <c r="K1092" s="14">
        <f ca="1"/>
        <v>0</v>
      </c>
      <c r="L1092" s="14"/>
    </row>
    <row r="1093" spans="1:12" ht="15.75" customHeight="1">
      <c r="A1093" s="41"/>
      <c r="B1093" s="41"/>
      <c r="C1093" s="41"/>
      <c r="D1093" s="41"/>
      <c r="E1093" s="14"/>
      <c r="F1093" s="14"/>
      <c r="G1093" s="14">
        <f ca="1"/>
        <v>0</v>
      </c>
      <c r="H1093" s="14"/>
      <c r="I1093" s="14"/>
      <c r="J1093" s="14"/>
      <c r="K1093" s="14">
        <f ca="1"/>
        <v>0</v>
      </c>
      <c r="L1093" s="14"/>
    </row>
    <row r="1094" spans="1:12" ht="15.75" customHeight="1">
      <c r="A1094" s="41"/>
      <c r="B1094" s="41"/>
      <c r="C1094" s="41"/>
      <c r="D1094" s="41"/>
      <c r="E1094" s="14"/>
      <c r="F1094" s="14"/>
      <c r="G1094" s="14">
        <f ca="1"/>
        <v>0</v>
      </c>
      <c r="H1094" s="14"/>
      <c r="I1094" s="14"/>
      <c r="J1094" s="14"/>
      <c r="K1094" s="14">
        <f ca="1"/>
        <v>0</v>
      </c>
      <c r="L1094" s="14"/>
    </row>
    <row r="1095" spans="1:12" ht="15.75" customHeight="1">
      <c r="A1095" s="41"/>
      <c r="B1095" s="41"/>
      <c r="C1095" s="41"/>
      <c r="D1095" s="41"/>
      <c r="E1095" s="14"/>
      <c r="F1095" s="14"/>
      <c r="G1095" s="14">
        <f ca="1"/>
        <v>0</v>
      </c>
      <c r="H1095" s="14"/>
      <c r="I1095" s="14"/>
      <c r="J1095" s="14"/>
      <c r="K1095" s="14">
        <f ca="1"/>
        <v>0</v>
      </c>
      <c r="L1095" s="14"/>
    </row>
    <row r="1096" spans="1:12" ht="15.75" customHeight="1">
      <c r="A1096" s="41"/>
      <c r="B1096" s="41"/>
      <c r="C1096" s="41"/>
      <c r="D1096" s="41"/>
      <c r="E1096" s="14"/>
      <c r="F1096" s="14"/>
      <c r="G1096" s="14">
        <f ca="1"/>
        <v>0</v>
      </c>
      <c r="H1096" s="14"/>
      <c r="I1096" s="14"/>
      <c r="J1096" s="14"/>
      <c r="K1096" s="14">
        <f ca="1"/>
        <v>0</v>
      </c>
      <c r="L1096" s="14"/>
    </row>
    <row r="1097" spans="1:12" ht="15.75" customHeight="1">
      <c r="A1097" s="41"/>
      <c r="B1097" s="41"/>
      <c r="C1097" s="41"/>
      <c r="D1097" s="41"/>
      <c r="E1097" s="14"/>
      <c r="F1097" s="14"/>
      <c r="G1097" s="14">
        <f ca="1"/>
        <v>0</v>
      </c>
      <c r="H1097" s="14"/>
      <c r="I1097" s="14"/>
      <c r="J1097" s="14"/>
      <c r="K1097" s="14">
        <f ca="1"/>
        <v>0</v>
      </c>
      <c r="L1097" s="14"/>
    </row>
    <row r="1098" spans="1:12" ht="15.75" customHeight="1">
      <c r="A1098" s="41"/>
      <c r="B1098" s="41"/>
      <c r="C1098" s="41"/>
      <c r="D1098" s="41"/>
      <c r="E1098" s="14"/>
      <c r="F1098" s="14"/>
      <c r="G1098" s="14">
        <f ca="1"/>
        <v>0</v>
      </c>
      <c r="H1098" s="14"/>
      <c r="I1098" s="14"/>
      <c r="J1098" s="14"/>
      <c r="K1098" s="14">
        <f ca="1"/>
        <v>0</v>
      </c>
      <c r="L1098" s="14"/>
    </row>
    <row r="1099" spans="1:12" ht="15.75" customHeight="1">
      <c r="A1099" s="41"/>
      <c r="B1099" s="41"/>
      <c r="C1099" s="41"/>
      <c r="D1099" s="41"/>
      <c r="E1099" s="14"/>
      <c r="F1099" s="14"/>
      <c r="G1099" s="14">
        <f ca="1"/>
        <v>0</v>
      </c>
      <c r="H1099" s="14"/>
      <c r="I1099" s="14"/>
      <c r="J1099" s="14"/>
      <c r="K1099" s="14">
        <f ca="1"/>
        <v>0</v>
      </c>
      <c r="L1099" s="14"/>
    </row>
    <row r="1100" spans="1:12" ht="15.75" customHeight="1">
      <c r="A1100" s="41"/>
      <c r="B1100" s="41"/>
      <c r="C1100" s="41"/>
      <c r="D1100" s="41"/>
      <c r="E1100" s="14"/>
      <c r="F1100" s="14"/>
      <c r="G1100" s="14">
        <f ca="1"/>
        <v>0</v>
      </c>
      <c r="H1100" s="14"/>
      <c r="I1100" s="14"/>
      <c r="J1100" s="14"/>
      <c r="K1100" s="14">
        <f ca="1"/>
        <v>0</v>
      </c>
      <c r="L1100" s="14"/>
    </row>
    <row r="1101" spans="1:12" ht="15.75" customHeight="1">
      <c r="A1101" s="41"/>
      <c r="B1101" s="41"/>
      <c r="C1101" s="41"/>
      <c r="D1101" s="41"/>
      <c r="E1101" s="14"/>
      <c r="F1101" s="14"/>
      <c r="G1101" s="14">
        <f ca="1"/>
        <v>0</v>
      </c>
      <c r="H1101" s="14"/>
      <c r="I1101" s="14"/>
      <c r="J1101" s="14"/>
      <c r="K1101" s="14">
        <f ca="1"/>
        <v>0</v>
      </c>
      <c r="L1101" s="14"/>
    </row>
    <row r="1102" spans="1:12" ht="15.75" customHeight="1">
      <c r="A1102" s="41"/>
      <c r="B1102" s="41"/>
      <c r="C1102" s="41"/>
      <c r="D1102" s="41"/>
      <c r="E1102" s="14"/>
      <c r="F1102" s="14"/>
      <c r="G1102" s="14">
        <f ca="1"/>
        <v>0</v>
      </c>
      <c r="H1102" s="14"/>
      <c r="I1102" s="14"/>
      <c r="J1102" s="14"/>
      <c r="K1102" s="14">
        <f ca="1"/>
        <v>0</v>
      </c>
      <c r="L1102" s="14"/>
    </row>
    <row r="1103" spans="1:12" ht="15.75" customHeight="1">
      <c r="A1103" s="41"/>
      <c r="B1103" s="41"/>
      <c r="C1103" s="41"/>
      <c r="D1103" s="41"/>
      <c r="E1103" s="14"/>
      <c r="F1103" s="14"/>
      <c r="G1103" s="14">
        <f ca="1"/>
        <v>0</v>
      </c>
      <c r="H1103" s="14"/>
      <c r="I1103" s="14"/>
      <c r="J1103" s="14"/>
      <c r="K1103" s="14">
        <f ca="1"/>
        <v>0</v>
      </c>
      <c r="L1103" s="14"/>
    </row>
    <row r="1104" spans="1:12" ht="15.75" customHeight="1">
      <c r="A1104" s="41"/>
      <c r="B1104" s="41"/>
      <c r="C1104" s="41"/>
      <c r="D1104" s="41"/>
      <c r="E1104" s="14"/>
      <c r="F1104" s="14"/>
      <c r="G1104" s="14">
        <f ca="1"/>
        <v>0</v>
      </c>
      <c r="H1104" s="14"/>
      <c r="I1104" s="14"/>
      <c r="J1104" s="14"/>
      <c r="K1104" s="14">
        <f ca="1"/>
        <v>0</v>
      </c>
      <c r="L1104" s="14"/>
    </row>
    <row r="1105" spans="1:12" ht="15.75" customHeight="1">
      <c r="A1105" s="41"/>
      <c r="B1105" s="41"/>
      <c r="C1105" s="41"/>
      <c r="D1105" s="41"/>
      <c r="E1105" s="14"/>
      <c r="F1105" s="14"/>
      <c r="G1105" s="14">
        <f ca="1"/>
        <v>0</v>
      </c>
      <c r="H1105" s="14"/>
      <c r="I1105" s="14"/>
      <c r="J1105" s="14"/>
      <c r="K1105" s="14">
        <f ca="1"/>
        <v>0</v>
      </c>
      <c r="L1105" s="14"/>
    </row>
    <row r="1106" spans="1:12" ht="15.75" customHeight="1">
      <c r="A1106" s="41"/>
      <c r="B1106" s="41"/>
      <c r="C1106" s="41"/>
      <c r="D1106" s="41"/>
      <c r="E1106" s="14"/>
      <c r="F1106" s="14"/>
      <c r="G1106" s="14">
        <f ca="1"/>
        <v>0</v>
      </c>
      <c r="H1106" s="14"/>
      <c r="I1106" s="14"/>
      <c r="J1106" s="14"/>
      <c r="K1106" s="14">
        <f ca="1"/>
        <v>0</v>
      </c>
      <c r="L1106" s="14"/>
    </row>
    <row r="1107" spans="1:12" ht="15.75" customHeight="1">
      <c r="A1107" s="41"/>
      <c r="B1107" s="41"/>
      <c r="C1107" s="41"/>
      <c r="D1107" s="41"/>
      <c r="E1107" s="14"/>
      <c r="F1107" s="14"/>
      <c r="G1107" s="14">
        <f ca="1"/>
        <v>0</v>
      </c>
      <c r="H1107" s="14"/>
      <c r="I1107" s="14"/>
      <c r="J1107" s="14"/>
      <c r="K1107" s="14">
        <f ca="1"/>
        <v>0</v>
      </c>
      <c r="L1107" s="14"/>
    </row>
    <row r="1108" spans="1:12" ht="15.75" customHeight="1">
      <c r="A1108" s="41"/>
      <c r="B1108" s="41"/>
      <c r="C1108" s="41"/>
      <c r="D1108" s="41"/>
      <c r="E1108" s="14"/>
      <c r="F1108" s="14"/>
      <c r="G1108" s="14">
        <f ca="1"/>
        <v>0</v>
      </c>
      <c r="H1108" s="14"/>
      <c r="I1108" s="14"/>
      <c r="J1108" s="14"/>
      <c r="K1108" s="14">
        <f ca="1"/>
        <v>0</v>
      </c>
      <c r="L1108" s="14"/>
    </row>
    <row r="1109" spans="1:12" ht="15.75" customHeight="1">
      <c r="A1109" s="41"/>
      <c r="B1109" s="41"/>
      <c r="C1109" s="41"/>
      <c r="D1109" s="41"/>
      <c r="E1109" s="14"/>
      <c r="F1109" s="14"/>
      <c r="G1109" s="14">
        <f ca="1"/>
        <v>0</v>
      </c>
      <c r="H1109" s="14"/>
      <c r="I1109" s="14"/>
      <c r="J1109" s="14"/>
      <c r="K1109" s="14">
        <f ca="1"/>
        <v>0</v>
      </c>
      <c r="L1109" s="14"/>
    </row>
    <row r="1110" spans="1:12" ht="15.75" customHeight="1">
      <c r="A1110" s="41"/>
      <c r="B1110" s="41"/>
      <c r="C1110" s="41"/>
      <c r="D1110" s="41"/>
      <c r="E1110" s="14"/>
      <c r="F1110" s="14"/>
      <c r="G1110" s="14">
        <f ca="1"/>
        <v>0</v>
      </c>
      <c r="H1110" s="14"/>
      <c r="I1110" s="14"/>
      <c r="J1110" s="14"/>
      <c r="K1110" s="14">
        <f ca="1"/>
        <v>0</v>
      </c>
      <c r="L1110" s="14"/>
    </row>
    <row r="1111" spans="1:12" ht="15.75" customHeight="1">
      <c r="A1111" s="41"/>
      <c r="B1111" s="41"/>
      <c r="C1111" s="41"/>
      <c r="D1111" s="41"/>
      <c r="E1111" s="14"/>
      <c r="F1111" s="14"/>
      <c r="G1111" s="14">
        <f ca="1"/>
        <v>0</v>
      </c>
      <c r="H1111" s="14"/>
      <c r="I1111" s="14"/>
      <c r="J1111" s="14"/>
      <c r="K1111" s="14">
        <f ca="1"/>
        <v>0</v>
      </c>
      <c r="L1111" s="14"/>
    </row>
    <row r="1112" spans="1:12" ht="15.75" customHeight="1">
      <c r="A1112" s="41"/>
      <c r="B1112" s="41"/>
      <c r="C1112" s="41"/>
      <c r="D1112" s="41"/>
      <c r="E1112" s="14"/>
      <c r="F1112" s="14"/>
      <c r="G1112" s="14">
        <f ca="1"/>
        <v>0</v>
      </c>
      <c r="H1112" s="14"/>
      <c r="I1112" s="14"/>
      <c r="J1112" s="14"/>
      <c r="K1112" s="14">
        <f ca="1"/>
        <v>0</v>
      </c>
      <c r="L1112" s="14"/>
    </row>
    <row r="1113" spans="1:12" ht="15.75" customHeight="1">
      <c r="A1113" s="41"/>
      <c r="B1113" s="41"/>
      <c r="C1113" s="41"/>
      <c r="D1113" s="41"/>
      <c r="E1113" s="14"/>
      <c r="F1113" s="14"/>
      <c r="G1113" s="14">
        <f ca="1"/>
        <v>0</v>
      </c>
      <c r="H1113" s="14"/>
      <c r="I1113" s="14"/>
      <c r="J1113" s="14"/>
      <c r="K1113" s="14">
        <f ca="1"/>
        <v>0</v>
      </c>
      <c r="L1113" s="14"/>
    </row>
    <row r="1114" spans="1:12" ht="15.75" customHeight="1">
      <c r="A1114" s="41"/>
      <c r="B1114" s="41"/>
      <c r="C1114" s="41"/>
      <c r="D1114" s="41"/>
      <c r="E1114" s="14"/>
      <c r="F1114" s="14"/>
      <c r="G1114" s="14">
        <f ca="1"/>
        <v>0</v>
      </c>
      <c r="H1114" s="14"/>
      <c r="I1114" s="14"/>
      <c r="J1114" s="14"/>
      <c r="K1114" s="14">
        <f ca="1"/>
        <v>0</v>
      </c>
      <c r="L1114" s="14"/>
    </row>
    <row r="1115" spans="1:12" ht="15.75" customHeight="1">
      <c r="A1115" s="41"/>
      <c r="B1115" s="41"/>
      <c r="C1115" s="41"/>
      <c r="D1115" s="41"/>
      <c r="E1115" s="14"/>
      <c r="F1115" s="14"/>
      <c r="G1115" s="14">
        <f ca="1"/>
        <v>0</v>
      </c>
      <c r="H1115" s="14"/>
      <c r="I1115" s="14"/>
      <c r="J1115" s="14"/>
      <c r="K1115" s="14">
        <f ca="1"/>
        <v>0</v>
      </c>
      <c r="L1115" s="14"/>
    </row>
    <row r="1116" spans="1:12" ht="15.75" customHeight="1">
      <c r="A1116" s="41"/>
      <c r="B1116" s="41"/>
      <c r="C1116" s="41"/>
      <c r="D1116" s="41"/>
      <c r="E1116" s="14"/>
      <c r="F1116" s="14"/>
      <c r="G1116" s="14">
        <f ca="1"/>
        <v>0</v>
      </c>
      <c r="H1116" s="14"/>
      <c r="I1116" s="14"/>
      <c r="J1116" s="14"/>
      <c r="K1116" s="14">
        <f ca="1"/>
        <v>0</v>
      </c>
      <c r="L1116" s="14"/>
    </row>
    <row r="1117" spans="1:12" ht="15.75" customHeight="1">
      <c r="A1117" s="41"/>
      <c r="B1117" s="41"/>
      <c r="C1117" s="41"/>
      <c r="D1117" s="41"/>
      <c r="E1117" s="14"/>
      <c r="F1117" s="14"/>
      <c r="G1117" s="14">
        <f ca="1"/>
        <v>0</v>
      </c>
      <c r="H1117" s="14"/>
      <c r="I1117" s="14"/>
      <c r="J1117" s="14"/>
      <c r="K1117" s="14">
        <f ca="1"/>
        <v>0</v>
      </c>
      <c r="L1117" s="14"/>
    </row>
    <row r="1118" spans="1:12" ht="15.75" customHeight="1">
      <c r="A1118" s="41"/>
      <c r="B1118" s="41"/>
      <c r="C1118" s="41"/>
      <c r="D1118" s="41"/>
      <c r="E1118" s="14"/>
      <c r="F1118" s="14"/>
      <c r="G1118" s="14">
        <f ca="1"/>
        <v>0</v>
      </c>
      <c r="H1118" s="14"/>
      <c r="I1118" s="14"/>
      <c r="J1118" s="14"/>
      <c r="K1118" s="14">
        <f ca="1"/>
        <v>0</v>
      </c>
      <c r="L1118" s="14"/>
    </row>
    <row r="1119" spans="1:12" ht="15.75" customHeight="1">
      <c r="A1119" s="41"/>
      <c r="B1119" s="41"/>
      <c r="C1119" s="41"/>
      <c r="D1119" s="41"/>
      <c r="E1119" s="14"/>
      <c r="F1119" s="14"/>
      <c r="G1119" s="14">
        <f ca="1"/>
        <v>0</v>
      </c>
      <c r="H1119" s="14"/>
      <c r="I1119" s="14"/>
      <c r="J1119" s="14"/>
      <c r="K1119" s="14">
        <f ca="1"/>
        <v>0</v>
      </c>
      <c r="L1119" s="14"/>
    </row>
    <row r="1120" spans="1:12" ht="15.75" customHeight="1">
      <c r="A1120" s="41"/>
      <c r="B1120" s="41"/>
      <c r="C1120" s="41"/>
      <c r="D1120" s="41"/>
      <c r="E1120" s="14"/>
      <c r="F1120" s="14"/>
      <c r="G1120" s="14">
        <f ca="1"/>
        <v>0</v>
      </c>
      <c r="H1120" s="14"/>
      <c r="I1120" s="14"/>
      <c r="J1120" s="14"/>
      <c r="K1120" s="14">
        <f ca="1"/>
        <v>0</v>
      </c>
      <c r="L1120" s="14"/>
    </row>
    <row r="1121" spans="1:12" ht="15.75" customHeight="1">
      <c r="A1121" s="41"/>
      <c r="B1121" s="41"/>
      <c r="C1121" s="41"/>
      <c r="D1121" s="41"/>
      <c r="E1121" s="14"/>
      <c r="F1121" s="14"/>
      <c r="G1121" s="14">
        <f ca="1"/>
        <v>0</v>
      </c>
      <c r="H1121" s="14"/>
      <c r="I1121" s="14"/>
      <c r="J1121" s="14"/>
      <c r="K1121" s="14">
        <f ca="1"/>
        <v>0</v>
      </c>
      <c r="L1121" s="14"/>
    </row>
    <row r="1122" spans="1:12" ht="15.75" customHeight="1">
      <c r="A1122" s="41"/>
      <c r="B1122" s="41"/>
      <c r="C1122" s="41"/>
      <c r="D1122" s="41"/>
      <c r="E1122" s="14"/>
      <c r="F1122" s="14"/>
      <c r="G1122" s="14">
        <f ca="1"/>
        <v>0</v>
      </c>
      <c r="H1122" s="14"/>
      <c r="I1122" s="14"/>
      <c r="J1122" s="14"/>
      <c r="K1122" s="14">
        <f ca="1"/>
        <v>0</v>
      </c>
      <c r="L1122" s="14"/>
    </row>
    <row r="1123" spans="1:12" ht="15.75" customHeight="1">
      <c r="A1123" s="41"/>
      <c r="B1123" s="41"/>
      <c r="C1123" s="41"/>
      <c r="D1123" s="41"/>
      <c r="E1123" s="14"/>
      <c r="F1123" s="14"/>
      <c r="G1123" s="14">
        <f ca="1"/>
        <v>0</v>
      </c>
      <c r="H1123" s="14"/>
      <c r="I1123" s="14"/>
      <c r="J1123" s="14"/>
      <c r="K1123" s="14">
        <f ca="1"/>
        <v>0</v>
      </c>
      <c r="L1123" s="14"/>
    </row>
    <row r="1124" spans="1:12" ht="15.75" customHeight="1">
      <c r="A1124" s="41"/>
      <c r="B1124" s="41"/>
      <c r="C1124" s="41"/>
      <c r="D1124" s="41"/>
      <c r="E1124" s="14"/>
      <c r="F1124" s="14"/>
      <c r="G1124" s="14">
        <f ca="1"/>
        <v>0</v>
      </c>
      <c r="H1124" s="14"/>
      <c r="I1124" s="14"/>
      <c r="J1124" s="14"/>
      <c r="K1124" s="14">
        <f ca="1"/>
        <v>0</v>
      </c>
      <c r="L1124" s="14"/>
    </row>
    <row r="1125" spans="1:12" ht="15.75" customHeight="1">
      <c r="A1125" s="41"/>
      <c r="B1125" s="41"/>
      <c r="C1125" s="41"/>
      <c r="D1125" s="41"/>
      <c r="E1125" s="14"/>
      <c r="F1125" s="14"/>
      <c r="G1125" s="14">
        <f ca="1"/>
        <v>0</v>
      </c>
      <c r="H1125" s="14"/>
      <c r="I1125" s="14"/>
      <c r="J1125" s="14"/>
      <c r="K1125" s="14">
        <f ca="1"/>
        <v>0</v>
      </c>
      <c r="L1125" s="14"/>
    </row>
    <row r="1126" spans="1:12" ht="15.75" customHeight="1">
      <c r="A1126" s="41"/>
      <c r="B1126" s="41"/>
      <c r="C1126" s="41"/>
      <c r="D1126" s="41"/>
      <c r="E1126" s="14"/>
      <c r="F1126" s="14"/>
      <c r="G1126" s="14">
        <f ca="1"/>
        <v>0</v>
      </c>
      <c r="H1126" s="14"/>
      <c r="I1126" s="14"/>
      <c r="J1126" s="14"/>
      <c r="K1126" s="14">
        <f ca="1"/>
        <v>0</v>
      </c>
      <c r="L1126" s="14"/>
    </row>
    <row r="1127" spans="1:12" ht="15.75" customHeight="1">
      <c r="A1127" s="41"/>
      <c r="B1127" s="41"/>
      <c r="C1127" s="41"/>
      <c r="D1127" s="41"/>
      <c r="E1127" s="14"/>
      <c r="F1127" s="14"/>
      <c r="G1127" s="14">
        <f ca="1"/>
        <v>0</v>
      </c>
      <c r="H1127" s="14"/>
      <c r="I1127" s="14"/>
      <c r="J1127" s="14"/>
      <c r="K1127" s="14">
        <f ca="1"/>
        <v>0</v>
      </c>
      <c r="L1127" s="14"/>
    </row>
    <row r="1128" spans="1:12" ht="15.75" customHeight="1">
      <c r="A1128" s="41"/>
      <c r="B1128" s="41"/>
      <c r="C1128" s="41"/>
      <c r="D1128" s="41"/>
      <c r="E1128" s="14"/>
      <c r="F1128" s="14"/>
      <c r="G1128" s="14">
        <f ca="1"/>
        <v>0</v>
      </c>
      <c r="H1128" s="14"/>
      <c r="I1128" s="14"/>
      <c r="J1128" s="14"/>
      <c r="K1128" s="14">
        <f ca="1"/>
        <v>0</v>
      </c>
      <c r="L1128" s="14"/>
    </row>
    <row r="1129" spans="1:12" ht="15.75" customHeight="1">
      <c r="A1129" s="41"/>
      <c r="B1129" s="41"/>
      <c r="C1129" s="41"/>
      <c r="D1129" s="41"/>
      <c r="E1129" s="14"/>
      <c r="F1129" s="14"/>
      <c r="G1129" s="14">
        <f ca="1"/>
        <v>0</v>
      </c>
      <c r="H1129" s="14"/>
      <c r="I1129" s="14"/>
      <c r="J1129" s="14"/>
      <c r="K1129" s="14">
        <f ca="1"/>
        <v>0</v>
      </c>
      <c r="L1129" s="14"/>
    </row>
    <row r="1130" spans="1:12" ht="15.75" customHeight="1">
      <c r="A1130" s="41"/>
      <c r="B1130" s="41"/>
      <c r="C1130" s="41"/>
      <c r="D1130" s="41"/>
      <c r="E1130" s="14"/>
      <c r="F1130" s="14"/>
      <c r="G1130" s="14">
        <f ca="1"/>
        <v>0</v>
      </c>
      <c r="H1130" s="14"/>
      <c r="I1130" s="14"/>
      <c r="J1130" s="14"/>
      <c r="K1130" s="14">
        <f ca="1"/>
        <v>0</v>
      </c>
      <c r="L1130" s="14"/>
    </row>
    <row r="1131" spans="1:12" ht="15.75" customHeight="1">
      <c r="A1131" s="41"/>
      <c r="B1131" s="41"/>
      <c r="C1131" s="41"/>
      <c r="D1131" s="41"/>
      <c r="E1131" s="14"/>
      <c r="F1131" s="14"/>
      <c r="G1131" s="14">
        <f ca="1"/>
        <v>0</v>
      </c>
      <c r="H1131" s="14"/>
      <c r="I1131" s="14"/>
      <c r="J1131" s="14"/>
      <c r="K1131" s="14">
        <f ca="1"/>
        <v>0</v>
      </c>
      <c r="L1131" s="14"/>
    </row>
    <row r="1132" spans="1:12" ht="15.75" customHeight="1">
      <c r="A1132" s="41"/>
      <c r="B1132" s="41"/>
      <c r="C1132" s="41"/>
      <c r="D1132" s="41"/>
      <c r="E1132" s="14"/>
      <c r="F1132" s="14"/>
      <c r="G1132" s="14">
        <f ca="1"/>
        <v>0</v>
      </c>
      <c r="H1132" s="14"/>
      <c r="I1132" s="14"/>
      <c r="J1132" s="14"/>
      <c r="K1132" s="14">
        <f ca="1"/>
        <v>0</v>
      </c>
      <c r="L1132" s="14"/>
    </row>
    <row r="1133" spans="1:12" ht="15.75" customHeight="1">
      <c r="A1133" s="41"/>
      <c r="B1133" s="41"/>
      <c r="C1133" s="41"/>
      <c r="D1133" s="41"/>
      <c r="E1133" s="14"/>
      <c r="F1133" s="14"/>
      <c r="G1133" s="14">
        <f ca="1"/>
        <v>0</v>
      </c>
      <c r="H1133" s="14"/>
      <c r="I1133" s="14"/>
      <c r="J1133" s="14"/>
      <c r="K1133" s="14">
        <f ca="1"/>
        <v>0</v>
      </c>
      <c r="L1133" s="14"/>
    </row>
    <row r="1134" spans="1:12" ht="15.75" customHeight="1">
      <c r="A1134" s="41"/>
      <c r="B1134" s="41"/>
      <c r="C1134" s="41"/>
      <c r="D1134" s="41"/>
      <c r="E1134" s="14"/>
      <c r="F1134" s="14"/>
      <c r="G1134" s="14">
        <f ca="1"/>
        <v>0</v>
      </c>
      <c r="H1134" s="14"/>
      <c r="I1134" s="14"/>
      <c r="J1134" s="14"/>
      <c r="K1134" s="14">
        <f ca="1"/>
        <v>0</v>
      </c>
      <c r="L1134" s="14"/>
    </row>
    <row r="1135" spans="1:12" ht="15.75" customHeight="1">
      <c r="A1135" s="41"/>
      <c r="B1135" s="41"/>
      <c r="C1135" s="41"/>
      <c r="D1135" s="41"/>
      <c r="E1135" s="14"/>
      <c r="F1135" s="14"/>
      <c r="G1135" s="14">
        <f ca="1"/>
        <v>0</v>
      </c>
      <c r="H1135" s="14"/>
      <c r="I1135" s="14"/>
      <c r="J1135" s="14"/>
      <c r="K1135" s="14">
        <f ca="1"/>
        <v>0</v>
      </c>
      <c r="L1135" s="14"/>
    </row>
    <row r="1136" spans="1:12" ht="15.75" customHeight="1">
      <c r="A1136" s="41"/>
      <c r="B1136" s="41"/>
      <c r="C1136" s="41"/>
      <c r="D1136" s="41"/>
      <c r="E1136" s="14"/>
      <c r="F1136" s="14"/>
      <c r="G1136" s="14">
        <f ca="1"/>
        <v>0</v>
      </c>
      <c r="H1136" s="14"/>
      <c r="I1136" s="14"/>
      <c r="J1136" s="14"/>
      <c r="K1136" s="14">
        <f ca="1"/>
        <v>0</v>
      </c>
      <c r="L1136" s="14"/>
    </row>
    <row r="1137" spans="1:12" ht="15.75" customHeight="1">
      <c r="A1137" s="41"/>
      <c r="B1137" s="41"/>
      <c r="C1137" s="41"/>
      <c r="D1137" s="41"/>
      <c r="E1137" s="14"/>
      <c r="F1137" s="14"/>
      <c r="G1137" s="14">
        <f ca="1"/>
        <v>0</v>
      </c>
      <c r="H1137" s="14"/>
      <c r="I1137" s="14"/>
      <c r="J1137" s="14"/>
      <c r="K1137" s="14">
        <f ca="1"/>
        <v>0</v>
      </c>
      <c r="L1137" s="14"/>
    </row>
    <row r="1138" spans="1:12" ht="15.75" customHeight="1">
      <c r="A1138" s="41"/>
      <c r="B1138" s="41"/>
      <c r="C1138" s="41"/>
      <c r="D1138" s="41"/>
      <c r="E1138" s="14"/>
      <c r="F1138" s="14"/>
      <c r="G1138" s="14">
        <f ca="1"/>
        <v>0</v>
      </c>
      <c r="H1138" s="14"/>
      <c r="I1138" s="14"/>
      <c r="J1138" s="14"/>
      <c r="K1138" s="14">
        <f ca="1"/>
        <v>0</v>
      </c>
      <c r="L1138" s="14"/>
    </row>
    <row r="1139" spans="1:12" ht="15.75" customHeight="1">
      <c r="A1139" s="41"/>
      <c r="B1139" s="41"/>
      <c r="C1139" s="41"/>
      <c r="D1139" s="41"/>
      <c r="E1139" s="14"/>
      <c r="F1139" s="14"/>
      <c r="G1139" s="14">
        <f ca="1"/>
        <v>0</v>
      </c>
      <c r="H1139" s="14"/>
      <c r="I1139" s="14"/>
      <c r="J1139" s="14"/>
      <c r="K1139" s="14">
        <f ca="1"/>
        <v>0</v>
      </c>
      <c r="L1139" s="14"/>
    </row>
    <row r="1140" spans="1:12" ht="15.75" customHeight="1">
      <c r="A1140" s="41"/>
      <c r="B1140" s="41"/>
      <c r="C1140" s="41"/>
      <c r="D1140" s="41"/>
      <c r="E1140" s="14"/>
      <c r="F1140" s="14"/>
      <c r="G1140" s="14">
        <f ca="1"/>
        <v>0</v>
      </c>
      <c r="H1140" s="14"/>
      <c r="I1140" s="14"/>
      <c r="J1140" s="14"/>
      <c r="K1140" s="14">
        <f ca="1"/>
        <v>0</v>
      </c>
      <c r="L1140" s="14"/>
    </row>
    <row r="1141" spans="1:12" ht="15.75" customHeight="1">
      <c r="A1141" s="41"/>
      <c r="B1141" s="41"/>
      <c r="C1141" s="41"/>
      <c r="D1141" s="41"/>
      <c r="E1141" s="14"/>
      <c r="F1141" s="14"/>
      <c r="G1141" s="14">
        <f ca="1"/>
        <v>0</v>
      </c>
      <c r="H1141" s="14"/>
      <c r="I1141" s="14"/>
      <c r="J1141" s="14"/>
      <c r="K1141" s="14">
        <f ca="1"/>
        <v>0</v>
      </c>
      <c r="L1141" s="14"/>
    </row>
    <row r="1142" spans="1:12" ht="15.75" customHeight="1">
      <c r="A1142" s="41"/>
      <c r="B1142" s="41"/>
      <c r="C1142" s="41"/>
      <c r="D1142" s="41"/>
      <c r="E1142" s="14"/>
      <c r="F1142" s="14"/>
      <c r="G1142" s="14">
        <f ca="1"/>
        <v>0</v>
      </c>
      <c r="H1142" s="14"/>
      <c r="I1142" s="14"/>
      <c r="J1142" s="14"/>
      <c r="K1142" s="14">
        <f ca="1"/>
        <v>0</v>
      </c>
      <c r="L1142" s="14"/>
    </row>
    <row r="1143" spans="1:12" ht="15.75" customHeight="1">
      <c r="A1143" s="41"/>
      <c r="B1143" s="41"/>
      <c r="C1143" s="41"/>
      <c r="D1143" s="41"/>
      <c r="E1143" s="14"/>
      <c r="F1143" s="14"/>
      <c r="G1143" s="14">
        <f ca="1"/>
        <v>0</v>
      </c>
      <c r="H1143" s="14"/>
      <c r="I1143" s="14"/>
      <c r="J1143" s="14"/>
      <c r="K1143" s="14">
        <f ca="1"/>
        <v>0</v>
      </c>
      <c r="L1143" s="14"/>
    </row>
    <row r="1144" spans="1:12" ht="15.75" customHeight="1">
      <c r="A1144" s="41"/>
      <c r="B1144" s="41"/>
      <c r="C1144" s="41"/>
      <c r="D1144" s="41"/>
      <c r="E1144" s="14"/>
      <c r="F1144" s="14"/>
      <c r="G1144" s="14">
        <f ca="1"/>
        <v>0</v>
      </c>
      <c r="H1144" s="14"/>
      <c r="I1144" s="14"/>
      <c r="J1144" s="14"/>
      <c r="K1144" s="14">
        <f ca="1"/>
        <v>0</v>
      </c>
      <c r="L1144" s="14"/>
    </row>
    <row r="1145" spans="1:12" ht="15.75" customHeight="1">
      <c r="A1145" s="41"/>
      <c r="B1145" s="41"/>
      <c r="C1145" s="41"/>
      <c r="D1145" s="41"/>
      <c r="E1145" s="14"/>
      <c r="F1145" s="14"/>
      <c r="G1145" s="14">
        <f ca="1"/>
        <v>0</v>
      </c>
      <c r="H1145" s="14"/>
      <c r="I1145" s="14"/>
      <c r="J1145" s="14"/>
      <c r="K1145" s="14">
        <f ca="1"/>
        <v>0</v>
      </c>
      <c r="L1145" s="14"/>
    </row>
    <row r="1146" spans="1:12" ht="15.75" customHeight="1">
      <c r="A1146" s="41"/>
      <c r="B1146" s="41"/>
      <c r="C1146" s="41"/>
      <c r="D1146" s="41"/>
      <c r="E1146" s="14"/>
      <c r="F1146" s="14"/>
      <c r="G1146" s="14">
        <f ca="1"/>
        <v>0</v>
      </c>
      <c r="H1146" s="14"/>
      <c r="I1146" s="14"/>
      <c r="J1146" s="14"/>
      <c r="K1146" s="14">
        <f ca="1"/>
        <v>0</v>
      </c>
      <c r="L1146" s="14"/>
    </row>
    <row r="1147" spans="1:12" ht="15.75" customHeight="1">
      <c r="A1147" s="41"/>
      <c r="B1147" s="41"/>
      <c r="C1147" s="41"/>
      <c r="D1147" s="41"/>
      <c r="E1147" s="14"/>
      <c r="F1147" s="14"/>
      <c r="G1147" s="14">
        <f ca="1"/>
        <v>0</v>
      </c>
      <c r="H1147" s="14"/>
      <c r="I1147" s="14"/>
      <c r="J1147" s="14"/>
      <c r="K1147" s="14">
        <f ca="1"/>
        <v>0</v>
      </c>
      <c r="L1147" s="14"/>
    </row>
    <row r="1148" spans="1:12" ht="15.75" customHeight="1">
      <c r="A1148" s="41"/>
      <c r="B1148" s="41"/>
      <c r="C1148" s="41"/>
      <c r="D1148" s="41"/>
      <c r="E1148" s="14"/>
      <c r="F1148" s="14"/>
      <c r="G1148" s="14">
        <f ca="1"/>
        <v>0</v>
      </c>
      <c r="H1148" s="14"/>
      <c r="I1148" s="14"/>
      <c r="J1148" s="14"/>
      <c r="K1148" s="14">
        <f ca="1"/>
        <v>0</v>
      </c>
      <c r="L1148" s="14"/>
    </row>
    <row r="1149" spans="1:12" ht="15.75" customHeight="1">
      <c r="A1149" s="41"/>
      <c r="B1149" s="41"/>
      <c r="C1149" s="41"/>
      <c r="D1149" s="41"/>
      <c r="E1149" s="14"/>
      <c r="F1149" s="14"/>
      <c r="G1149" s="14">
        <f ca="1"/>
        <v>0</v>
      </c>
      <c r="H1149" s="14"/>
      <c r="I1149" s="14"/>
      <c r="J1149" s="14"/>
      <c r="K1149" s="14">
        <f ca="1"/>
        <v>0</v>
      </c>
      <c r="L1149" s="14"/>
    </row>
    <row r="1150" spans="1:12" ht="15.75" customHeight="1">
      <c r="A1150" s="41"/>
      <c r="B1150" s="41"/>
      <c r="C1150" s="41"/>
      <c r="D1150" s="41"/>
      <c r="E1150" s="14"/>
      <c r="F1150" s="14"/>
      <c r="G1150" s="14">
        <f ca="1"/>
        <v>0</v>
      </c>
      <c r="H1150" s="14"/>
      <c r="I1150" s="14"/>
      <c r="J1150" s="14"/>
      <c r="K1150" s="14">
        <f ca="1"/>
        <v>0</v>
      </c>
      <c r="L1150" s="14"/>
    </row>
    <row r="1151" spans="1:12" ht="15.75" customHeight="1">
      <c r="A1151" s="41"/>
      <c r="B1151" s="41"/>
      <c r="C1151" s="41"/>
      <c r="D1151" s="41"/>
      <c r="E1151" s="14"/>
      <c r="F1151" s="14"/>
      <c r="G1151" s="14">
        <f ca="1"/>
        <v>0</v>
      </c>
      <c r="H1151" s="14"/>
      <c r="I1151" s="14"/>
      <c r="J1151" s="14"/>
      <c r="K1151" s="14">
        <f ca="1"/>
        <v>0</v>
      </c>
      <c r="L1151" s="14"/>
    </row>
    <row r="1152" spans="1:12" ht="15.75" customHeight="1">
      <c r="A1152" s="41"/>
      <c r="B1152" s="41"/>
      <c r="C1152" s="41"/>
      <c r="D1152" s="41"/>
      <c r="E1152" s="14"/>
      <c r="F1152" s="14"/>
      <c r="G1152" s="14">
        <f ca="1"/>
        <v>0</v>
      </c>
      <c r="H1152" s="14"/>
      <c r="I1152" s="14"/>
      <c r="J1152" s="14"/>
      <c r="K1152" s="14">
        <f ca="1"/>
        <v>0</v>
      </c>
      <c r="L1152" s="14"/>
    </row>
    <row r="1153" spans="1:12" ht="15.75" customHeight="1">
      <c r="A1153" s="41"/>
      <c r="B1153" s="41"/>
      <c r="C1153" s="41"/>
      <c r="D1153" s="41"/>
      <c r="E1153" s="14"/>
      <c r="F1153" s="14"/>
      <c r="G1153" s="14">
        <f ca="1"/>
        <v>0</v>
      </c>
      <c r="H1153" s="14"/>
      <c r="I1153" s="14"/>
      <c r="J1153" s="14"/>
      <c r="K1153" s="14">
        <f ca="1"/>
        <v>0</v>
      </c>
      <c r="L1153" s="14"/>
    </row>
    <row r="1154" spans="1:12" ht="15.75" customHeight="1">
      <c r="A1154" s="41"/>
      <c r="B1154" s="41"/>
      <c r="C1154" s="41"/>
      <c r="D1154" s="41"/>
      <c r="E1154" s="14"/>
      <c r="F1154" s="14"/>
      <c r="G1154" s="14">
        <f ca="1"/>
        <v>0</v>
      </c>
      <c r="H1154" s="14"/>
      <c r="I1154" s="14"/>
      <c r="J1154" s="14"/>
      <c r="K1154" s="14">
        <f ca="1"/>
        <v>0</v>
      </c>
      <c r="L1154" s="14"/>
    </row>
    <row r="1155" spans="1:12" ht="15.75" customHeight="1">
      <c r="A1155" s="41"/>
      <c r="B1155" s="41"/>
      <c r="C1155" s="41"/>
      <c r="D1155" s="41"/>
      <c r="E1155" s="14"/>
      <c r="F1155" s="14"/>
      <c r="G1155" s="14">
        <f ca="1"/>
        <v>0</v>
      </c>
      <c r="H1155" s="14"/>
      <c r="I1155" s="14"/>
      <c r="J1155" s="14"/>
      <c r="K1155" s="14">
        <f ca="1"/>
        <v>0</v>
      </c>
      <c r="L1155" s="14"/>
    </row>
    <row r="1156" spans="1:12" ht="15.75" customHeight="1">
      <c r="A1156" s="41"/>
      <c r="B1156" s="41"/>
      <c r="C1156" s="41"/>
      <c r="D1156" s="41"/>
      <c r="E1156" s="14"/>
      <c r="F1156" s="14"/>
      <c r="G1156" s="14">
        <f ca="1"/>
        <v>0</v>
      </c>
      <c r="H1156" s="14"/>
      <c r="I1156" s="14"/>
      <c r="J1156" s="14"/>
      <c r="K1156" s="14">
        <f ca="1"/>
        <v>0</v>
      </c>
      <c r="L1156" s="14"/>
    </row>
    <row r="1157" spans="1:12" ht="15.75" customHeight="1">
      <c r="A1157" s="41"/>
      <c r="B1157" s="41"/>
      <c r="C1157" s="41"/>
      <c r="D1157" s="41"/>
      <c r="E1157" s="14"/>
      <c r="F1157" s="14"/>
      <c r="G1157" s="14">
        <f ca="1"/>
        <v>0</v>
      </c>
      <c r="H1157" s="14"/>
      <c r="I1157" s="14"/>
      <c r="J1157" s="14"/>
      <c r="K1157" s="14">
        <f ca="1"/>
        <v>0</v>
      </c>
      <c r="L1157" s="14"/>
    </row>
    <row r="1158" spans="1:12" ht="15.75" customHeight="1">
      <c r="A1158" s="41"/>
      <c r="B1158" s="41"/>
      <c r="C1158" s="41"/>
      <c r="D1158" s="41"/>
      <c r="E1158" s="14"/>
      <c r="F1158" s="14"/>
      <c r="G1158" s="14">
        <f ca="1"/>
        <v>0</v>
      </c>
      <c r="H1158" s="14"/>
      <c r="I1158" s="14"/>
      <c r="J1158" s="14"/>
      <c r="K1158" s="14">
        <f ca="1"/>
        <v>0</v>
      </c>
      <c r="L1158" s="14"/>
    </row>
    <row r="1159" spans="1:12" ht="15.75" customHeight="1">
      <c r="A1159" s="41"/>
      <c r="B1159" s="41"/>
      <c r="C1159" s="41"/>
      <c r="D1159" s="41"/>
      <c r="E1159" s="14"/>
      <c r="F1159" s="14"/>
      <c r="G1159" s="14">
        <f ca="1"/>
        <v>0</v>
      </c>
      <c r="H1159" s="14"/>
      <c r="I1159" s="14"/>
      <c r="J1159" s="14"/>
      <c r="K1159" s="14">
        <f ca="1"/>
        <v>0</v>
      </c>
      <c r="L1159" s="14"/>
    </row>
    <row r="1160" spans="1:12" ht="15.75" customHeight="1">
      <c r="A1160" s="41"/>
      <c r="B1160" s="41"/>
      <c r="C1160" s="41"/>
      <c r="D1160" s="41"/>
      <c r="E1160" s="14"/>
      <c r="F1160" s="14"/>
      <c r="G1160" s="14">
        <f ca="1"/>
        <v>0</v>
      </c>
      <c r="H1160" s="14"/>
      <c r="I1160" s="14"/>
      <c r="J1160" s="14"/>
      <c r="K1160" s="14">
        <f ca="1"/>
        <v>0</v>
      </c>
      <c r="L1160" s="14"/>
    </row>
    <row r="1161" spans="1:12" ht="15.75" customHeight="1">
      <c r="A1161" s="41"/>
      <c r="B1161" s="41"/>
      <c r="C1161" s="41"/>
      <c r="D1161" s="41"/>
      <c r="E1161" s="14"/>
      <c r="F1161" s="14"/>
      <c r="G1161" s="14">
        <f ca="1"/>
        <v>0</v>
      </c>
      <c r="H1161" s="14"/>
      <c r="I1161" s="14"/>
      <c r="J1161" s="14"/>
      <c r="K1161" s="14">
        <f ca="1"/>
        <v>0</v>
      </c>
      <c r="L1161" s="14"/>
    </row>
    <row r="1162" spans="1:12" ht="15.75" customHeight="1">
      <c r="A1162" s="41"/>
      <c r="B1162" s="41"/>
      <c r="C1162" s="41"/>
      <c r="D1162" s="41"/>
      <c r="E1162" s="14"/>
      <c r="F1162" s="14"/>
      <c r="G1162" s="14">
        <f ca="1"/>
        <v>0</v>
      </c>
      <c r="H1162" s="14"/>
      <c r="I1162" s="14"/>
      <c r="J1162" s="14"/>
      <c r="K1162" s="14">
        <f ca="1"/>
        <v>0</v>
      </c>
      <c r="L1162" s="14"/>
    </row>
    <row r="1163" spans="1:12" ht="15.75" customHeight="1">
      <c r="A1163" s="41"/>
      <c r="B1163" s="41"/>
      <c r="C1163" s="41"/>
      <c r="D1163" s="41"/>
      <c r="E1163" s="14"/>
      <c r="F1163" s="14"/>
      <c r="G1163" s="14">
        <f ca="1"/>
        <v>0</v>
      </c>
      <c r="H1163" s="14"/>
      <c r="I1163" s="14"/>
      <c r="J1163" s="14"/>
      <c r="K1163" s="14">
        <f ca="1"/>
        <v>0</v>
      </c>
      <c r="L1163" s="14"/>
    </row>
    <row r="1164" spans="1:12" ht="15.75" customHeight="1">
      <c r="A1164" s="41"/>
      <c r="B1164" s="41"/>
      <c r="C1164" s="41"/>
      <c r="D1164" s="41"/>
      <c r="E1164" s="14"/>
      <c r="F1164" s="14"/>
      <c r="G1164" s="14">
        <f ca="1"/>
        <v>0</v>
      </c>
      <c r="H1164" s="14"/>
      <c r="I1164" s="14"/>
      <c r="J1164" s="14"/>
      <c r="K1164" s="14">
        <f ca="1"/>
        <v>0</v>
      </c>
      <c r="L1164" s="14"/>
    </row>
    <row r="1165" spans="1:12" ht="15.75" customHeight="1">
      <c r="A1165" s="41"/>
      <c r="B1165" s="41"/>
      <c r="C1165" s="41"/>
      <c r="D1165" s="41"/>
      <c r="E1165" s="14"/>
      <c r="F1165" s="14"/>
      <c r="G1165" s="14">
        <f ca="1"/>
        <v>0</v>
      </c>
      <c r="H1165" s="14"/>
      <c r="I1165" s="14"/>
      <c r="J1165" s="14"/>
      <c r="K1165" s="14">
        <f ca="1"/>
        <v>0</v>
      </c>
      <c r="L1165" s="14"/>
    </row>
    <row r="1166" spans="1:12" ht="15.75" customHeight="1">
      <c r="A1166" s="41"/>
      <c r="B1166" s="41"/>
      <c r="C1166" s="41"/>
      <c r="D1166" s="41"/>
      <c r="E1166" s="14"/>
      <c r="F1166" s="14"/>
      <c r="G1166" s="14">
        <f ca="1"/>
        <v>0</v>
      </c>
      <c r="H1166" s="14"/>
      <c r="I1166" s="14"/>
      <c r="J1166" s="14"/>
      <c r="K1166" s="14">
        <f ca="1"/>
        <v>0</v>
      </c>
      <c r="L1166" s="14"/>
    </row>
    <row r="1167" spans="1:12" ht="15.75" customHeight="1">
      <c r="A1167" s="41"/>
      <c r="B1167" s="41"/>
      <c r="C1167" s="41"/>
      <c r="D1167" s="41"/>
      <c r="E1167" s="14"/>
      <c r="F1167" s="14"/>
      <c r="G1167" s="14">
        <f ca="1"/>
        <v>0</v>
      </c>
      <c r="H1167" s="14"/>
      <c r="I1167" s="14"/>
      <c r="J1167" s="14"/>
      <c r="K1167" s="14">
        <f ca="1"/>
        <v>0</v>
      </c>
      <c r="L1167" s="14"/>
    </row>
    <row r="1168" spans="1:12" ht="15.75" customHeight="1">
      <c r="A1168" s="41"/>
      <c r="B1168" s="41"/>
      <c r="C1168" s="41"/>
      <c r="D1168" s="41"/>
      <c r="E1168" s="14"/>
      <c r="F1168" s="14"/>
      <c r="G1168" s="14">
        <f ca="1"/>
        <v>0</v>
      </c>
      <c r="H1168" s="14"/>
      <c r="I1168" s="14"/>
      <c r="J1168" s="14"/>
      <c r="K1168" s="14">
        <f ca="1"/>
        <v>0</v>
      </c>
      <c r="L1168" s="14"/>
    </row>
    <row r="1169" spans="1:12" ht="15.75" customHeight="1">
      <c r="A1169" s="41"/>
      <c r="B1169" s="41"/>
      <c r="C1169" s="41"/>
      <c r="D1169" s="41"/>
      <c r="E1169" s="14"/>
      <c r="F1169" s="14"/>
      <c r="G1169" s="14">
        <f ca="1"/>
        <v>0</v>
      </c>
      <c r="H1169" s="14"/>
      <c r="I1169" s="14"/>
      <c r="J1169" s="14"/>
      <c r="K1169" s="14">
        <f ca="1"/>
        <v>0</v>
      </c>
      <c r="L1169" s="14"/>
    </row>
    <row r="1170" spans="1:12" ht="15.75" customHeight="1">
      <c r="A1170" s="41"/>
      <c r="B1170" s="41"/>
      <c r="C1170" s="41"/>
      <c r="D1170" s="41"/>
      <c r="E1170" s="14"/>
      <c r="F1170" s="14"/>
      <c r="G1170" s="14">
        <f ca="1"/>
        <v>0</v>
      </c>
      <c r="H1170" s="14"/>
      <c r="I1170" s="14"/>
      <c r="J1170" s="14"/>
      <c r="K1170" s="14">
        <f ca="1"/>
        <v>0</v>
      </c>
      <c r="L1170" s="14"/>
    </row>
    <row r="1171" spans="1:12" ht="15.75" customHeight="1">
      <c r="A1171" s="41"/>
      <c r="B1171" s="41"/>
      <c r="C1171" s="41"/>
      <c r="D1171" s="41"/>
      <c r="E1171" s="14"/>
      <c r="F1171" s="14"/>
      <c r="G1171" s="14">
        <f ca="1"/>
        <v>0</v>
      </c>
      <c r="H1171" s="14"/>
      <c r="I1171" s="14"/>
      <c r="J1171" s="14"/>
      <c r="K1171" s="14">
        <f ca="1"/>
        <v>0</v>
      </c>
      <c r="L1171" s="14"/>
    </row>
    <row r="1172" spans="1:12" ht="15.75" customHeight="1">
      <c r="A1172" s="41"/>
      <c r="B1172" s="41"/>
      <c r="C1172" s="41"/>
      <c r="D1172" s="41"/>
      <c r="E1172" s="14"/>
      <c r="F1172" s="14"/>
      <c r="G1172" s="14">
        <f ca="1"/>
        <v>0</v>
      </c>
      <c r="H1172" s="14"/>
      <c r="I1172" s="14"/>
      <c r="J1172" s="14"/>
      <c r="K1172" s="14">
        <f ca="1"/>
        <v>0</v>
      </c>
      <c r="L1172" s="14"/>
    </row>
    <row r="1173" spans="1:12" ht="15.75" customHeight="1">
      <c r="A1173" s="41"/>
      <c r="B1173" s="41"/>
      <c r="C1173" s="41"/>
      <c r="D1173" s="41"/>
      <c r="E1173" s="14"/>
      <c r="F1173" s="14"/>
      <c r="G1173" s="14">
        <f ca="1"/>
        <v>0</v>
      </c>
      <c r="H1173" s="14"/>
      <c r="I1173" s="14"/>
      <c r="J1173" s="14"/>
      <c r="K1173" s="14">
        <f ca="1"/>
        <v>0</v>
      </c>
      <c r="L1173" s="14"/>
    </row>
    <row r="1174" spans="1:12" ht="15.75" customHeight="1">
      <c r="A1174" s="41"/>
      <c r="B1174" s="41"/>
      <c r="C1174" s="41"/>
      <c r="D1174" s="41"/>
      <c r="E1174" s="14"/>
      <c r="F1174" s="14"/>
      <c r="G1174" s="14">
        <f ca="1"/>
        <v>0</v>
      </c>
      <c r="H1174" s="14"/>
      <c r="I1174" s="14"/>
      <c r="J1174" s="14"/>
      <c r="K1174" s="14">
        <f ca="1"/>
        <v>0</v>
      </c>
      <c r="L1174" s="14"/>
    </row>
    <row r="1175" spans="1:12" ht="15.75" customHeight="1">
      <c r="A1175" s="41"/>
      <c r="B1175" s="41"/>
      <c r="C1175" s="41"/>
      <c r="D1175" s="41"/>
      <c r="E1175" s="14"/>
      <c r="F1175" s="14"/>
      <c r="G1175" s="14">
        <f ca="1"/>
        <v>0</v>
      </c>
      <c r="H1175" s="14"/>
      <c r="I1175" s="14"/>
      <c r="J1175" s="14"/>
      <c r="K1175" s="14">
        <f ca="1"/>
        <v>0</v>
      </c>
      <c r="L1175" s="14"/>
    </row>
    <row r="1176" spans="1:12" ht="15.75" customHeight="1">
      <c r="A1176" s="41"/>
      <c r="B1176" s="41"/>
      <c r="C1176" s="41"/>
      <c r="D1176" s="41"/>
      <c r="E1176" s="14"/>
      <c r="F1176" s="14"/>
      <c r="G1176" s="14">
        <f ca="1"/>
        <v>0</v>
      </c>
      <c r="H1176" s="14"/>
      <c r="I1176" s="14"/>
      <c r="J1176" s="14"/>
      <c r="K1176" s="14">
        <f ca="1"/>
        <v>0</v>
      </c>
      <c r="L1176" s="14"/>
    </row>
    <row r="1177" spans="1:12" ht="15.75" customHeight="1">
      <c r="A1177" s="41"/>
      <c r="B1177" s="41"/>
      <c r="C1177" s="41"/>
      <c r="D1177" s="41"/>
      <c r="E1177" s="14"/>
      <c r="F1177" s="14"/>
      <c r="G1177" s="14">
        <f ca="1"/>
        <v>0</v>
      </c>
      <c r="H1177" s="14"/>
      <c r="I1177" s="14"/>
      <c r="J1177" s="14"/>
      <c r="K1177" s="14">
        <f ca="1"/>
        <v>0</v>
      </c>
      <c r="L1177" s="14"/>
    </row>
    <row r="1178" spans="1:12" ht="15.75" customHeight="1">
      <c r="A1178" s="41"/>
      <c r="B1178" s="41"/>
      <c r="C1178" s="41"/>
      <c r="D1178" s="41"/>
      <c r="E1178" s="14"/>
      <c r="F1178" s="14"/>
      <c r="G1178" s="14">
        <f ca="1"/>
        <v>0</v>
      </c>
      <c r="H1178" s="14"/>
      <c r="I1178" s="14"/>
      <c r="J1178" s="14"/>
      <c r="K1178" s="14">
        <f ca="1"/>
        <v>0</v>
      </c>
      <c r="L1178" s="14"/>
    </row>
    <row r="1179" spans="1:12" ht="15.75" customHeight="1">
      <c r="A1179" s="41"/>
      <c r="B1179" s="41"/>
      <c r="C1179" s="41"/>
      <c r="D1179" s="41"/>
      <c r="E1179" s="14"/>
      <c r="F1179" s="14"/>
      <c r="G1179" s="14">
        <f ca="1"/>
        <v>0</v>
      </c>
      <c r="H1179" s="14"/>
      <c r="I1179" s="14"/>
      <c r="J1179" s="14"/>
      <c r="K1179" s="14">
        <f ca="1"/>
        <v>0</v>
      </c>
      <c r="L1179" s="14"/>
    </row>
    <row r="1180" spans="1:12" ht="15.75" customHeight="1">
      <c r="A1180" s="41"/>
      <c r="B1180" s="41"/>
      <c r="C1180" s="41"/>
      <c r="D1180" s="41"/>
      <c r="E1180" s="14"/>
      <c r="F1180" s="14"/>
      <c r="G1180" s="14">
        <f ca="1"/>
        <v>0</v>
      </c>
      <c r="H1180" s="14"/>
      <c r="I1180" s="14"/>
      <c r="J1180" s="14"/>
      <c r="K1180" s="14">
        <f ca="1"/>
        <v>0</v>
      </c>
      <c r="L1180" s="14"/>
    </row>
    <row r="1181" spans="1:12" ht="15.75" customHeight="1">
      <c r="A1181" s="41"/>
      <c r="B1181" s="41"/>
      <c r="C1181" s="41"/>
      <c r="D1181" s="41"/>
      <c r="E1181" s="14"/>
      <c r="F1181" s="14"/>
      <c r="G1181" s="14">
        <f ca="1"/>
        <v>0</v>
      </c>
      <c r="H1181" s="14"/>
      <c r="I1181" s="14"/>
      <c r="J1181" s="14"/>
      <c r="K1181" s="14">
        <f ca="1"/>
        <v>0</v>
      </c>
      <c r="L1181" s="14"/>
    </row>
    <row r="1182" spans="1:12" ht="15.75" customHeight="1">
      <c r="A1182" s="41"/>
      <c r="B1182" s="41"/>
      <c r="C1182" s="41"/>
      <c r="D1182" s="41"/>
      <c r="E1182" s="14"/>
      <c r="F1182" s="14"/>
      <c r="G1182" s="14">
        <f ca="1"/>
        <v>0</v>
      </c>
      <c r="H1182" s="14"/>
      <c r="I1182" s="14"/>
      <c r="J1182" s="14"/>
      <c r="K1182" s="14">
        <f ca="1"/>
        <v>0</v>
      </c>
      <c r="L1182" s="14"/>
    </row>
    <row r="1183" spans="1:12" ht="15.75" customHeight="1">
      <c r="A1183" s="41"/>
      <c r="B1183" s="41"/>
      <c r="C1183" s="41"/>
      <c r="D1183" s="41"/>
      <c r="E1183" s="14"/>
      <c r="F1183" s="14"/>
      <c r="G1183" s="14">
        <f ca="1"/>
        <v>0</v>
      </c>
      <c r="H1183" s="14"/>
      <c r="I1183" s="14"/>
      <c r="J1183" s="14"/>
      <c r="K1183" s="14">
        <f ca="1"/>
        <v>0</v>
      </c>
      <c r="L1183" s="14"/>
    </row>
    <row r="1184" spans="1:12" ht="15.75" customHeight="1">
      <c r="A1184" s="41"/>
      <c r="B1184" s="41"/>
      <c r="C1184" s="41"/>
      <c r="D1184" s="41"/>
      <c r="E1184" s="14"/>
      <c r="F1184" s="14"/>
      <c r="G1184" s="14">
        <f ca="1"/>
        <v>0</v>
      </c>
      <c r="H1184" s="14"/>
      <c r="I1184" s="14"/>
      <c r="J1184" s="14"/>
      <c r="K1184" s="14">
        <f ca="1"/>
        <v>0</v>
      </c>
      <c r="L1184" s="14"/>
    </row>
    <row r="1185" spans="1:12" ht="15.75" customHeight="1">
      <c r="A1185" s="41"/>
      <c r="B1185" s="41"/>
      <c r="C1185" s="41"/>
      <c r="D1185" s="41"/>
      <c r="E1185" s="14"/>
      <c r="F1185" s="14"/>
      <c r="G1185" s="14">
        <f ca="1"/>
        <v>0</v>
      </c>
      <c r="H1185" s="14"/>
      <c r="I1185" s="14"/>
      <c r="J1185" s="14"/>
      <c r="K1185" s="14">
        <f ca="1"/>
        <v>0</v>
      </c>
      <c r="L1185" s="14"/>
    </row>
    <row r="1186" spans="1:12" ht="15.75" customHeight="1">
      <c r="A1186" s="41"/>
      <c r="B1186" s="41"/>
      <c r="C1186" s="41"/>
      <c r="D1186" s="41"/>
      <c r="E1186" s="14"/>
      <c r="F1186" s="14"/>
      <c r="G1186" s="14">
        <f ca="1"/>
        <v>0</v>
      </c>
      <c r="H1186" s="14"/>
      <c r="I1186" s="14"/>
      <c r="J1186" s="14"/>
      <c r="K1186" s="14">
        <f ca="1"/>
        <v>0</v>
      </c>
      <c r="L1186" s="14"/>
    </row>
    <row r="1187" spans="1:12" ht="15.75" customHeight="1">
      <c r="A1187" s="41"/>
      <c r="B1187" s="41"/>
      <c r="C1187" s="41"/>
      <c r="D1187" s="41"/>
      <c r="E1187" s="14"/>
      <c r="F1187" s="14"/>
      <c r="G1187" s="14">
        <f ca="1"/>
        <v>0</v>
      </c>
      <c r="H1187" s="14"/>
      <c r="I1187" s="14"/>
      <c r="J1187" s="14"/>
      <c r="K1187" s="14">
        <f ca="1"/>
        <v>0</v>
      </c>
      <c r="L1187" s="14"/>
    </row>
    <row r="1188" spans="1:12" ht="15.75" customHeight="1">
      <c r="A1188" s="41"/>
      <c r="B1188" s="41"/>
      <c r="C1188" s="41"/>
      <c r="D1188" s="41"/>
      <c r="E1188" s="14"/>
      <c r="F1188" s="14"/>
      <c r="G1188" s="14">
        <f ca="1"/>
        <v>0</v>
      </c>
      <c r="H1188" s="14"/>
      <c r="I1188" s="14"/>
      <c r="J1188" s="14"/>
      <c r="K1188" s="14">
        <f ca="1"/>
        <v>0</v>
      </c>
      <c r="L1188" s="14"/>
    </row>
    <row r="1189" spans="1:12" ht="15.75" customHeight="1">
      <c r="A1189" s="41"/>
      <c r="B1189" s="41"/>
      <c r="C1189" s="41"/>
      <c r="D1189" s="41"/>
      <c r="E1189" s="14"/>
      <c r="F1189" s="14"/>
      <c r="G1189" s="14">
        <f ca="1"/>
        <v>0</v>
      </c>
      <c r="H1189" s="14"/>
      <c r="I1189" s="14"/>
      <c r="J1189" s="14"/>
      <c r="K1189" s="14">
        <f ca="1"/>
        <v>0</v>
      </c>
      <c r="L1189" s="14"/>
    </row>
    <row r="1190" spans="1:12" ht="15.75" customHeight="1">
      <c r="A1190" s="41"/>
      <c r="B1190" s="41"/>
      <c r="C1190" s="41"/>
      <c r="D1190" s="41"/>
      <c r="E1190" s="14"/>
      <c r="F1190" s="14"/>
      <c r="G1190" s="14">
        <f ca="1"/>
        <v>0</v>
      </c>
      <c r="H1190" s="14"/>
      <c r="I1190" s="14"/>
      <c r="J1190" s="14"/>
      <c r="K1190" s="14">
        <f ca="1"/>
        <v>0</v>
      </c>
      <c r="L1190" s="14"/>
    </row>
    <row r="1191" spans="1:12" ht="15.75" customHeight="1">
      <c r="A1191" s="41"/>
      <c r="B1191" s="41"/>
      <c r="C1191" s="41"/>
      <c r="D1191" s="41"/>
      <c r="E1191" s="14"/>
      <c r="F1191" s="14"/>
      <c r="G1191" s="14">
        <f ca="1"/>
        <v>0</v>
      </c>
      <c r="H1191" s="14"/>
      <c r="I1191" s="14"/>
      <c r="J1191" s="14"/>
      <c r="K1191" s="14">
        <f ca="1"/>
        <v>0</v>
      </c>
      <c r="L1191" s="14"/>
    </row>
    <row r="1192" spans="1:12" ht="15.75" customHeight="1">
      <c r="A1192" s="41"/>
      <c r="B1192" s="41"/>
      <c r="C1192" s="41"/>
      <c r="D1192" s="41"/>
      <c r="E1192" s="14"/>
      <c r="F1192" s="14"/>
      <c r="G1192" s="14">
        <f ca="1"/>
        <v>0</v>
      </c>
      <c r="H1192" s="14"/>
      <c r="I1192" s="14"/>
      <c r="J1192" s="14"/>
      <c r="K1192" s="14">
        <f ca="1"/>
        <v>0</v>
      </c>
      <c r="L1192" s="14"/>
    </row>
    <row r="1193" spans="1:12" ht="15.75" customHeight="1">
      <c r="A1193" s="41"/>
      <c r="B1193" s="41"/>
      <c r="C1193" s="41"/>
      <c r="D1193" s="41"/>
      <c r="E1193" s="14"/>
      <c r="F1193" s="14"/>
      <c r="G1193" s="14">
        <f ca="1"/>
        <v>0</v>
      </c>
      <c r="H1193" s="14"/>
      <c r="I1193" s="14"/>
      <c r="J1193" s="14"/>
      <c r="K1193" s="14">
        <f ca="1"/>
        <v>0</v>
      </c>
      <c r="L1193" s="14"/>
    </row>
    <row r="1194" spans="1:12" ht="15.75" customHeight="1">
      <c r="A1194" s="41"/>
      <c r="B1194" s="41"/>
      <c r="C1194" s="41"/>
      <c r="D1194" s="41"/>
      <c r="E1194" s="14"/>
      <c r="F1194" s="14"/>
      <c r="G1194" s="14">
        <f ca="1"/>
        <v>0</v>
      </c>
      <c r="H1194" s="14"/>
      <c r="I1194" s="14"/>
      <c r="J1194" s="14"/>
      <c r="K1194" s="14">
        <f ca="1"/>
        <v>0</v>
      </c>
      <c r="L1194" s="14"/>
    </row>
    <row r="1195" spans="1:12" ht="15.75" customHeight="1">
      <c r="A1195" s="41"/>
      <c r="B1195" s="41"/>
      <c r="C1195" s="41"/>
      <c r="D1195" s="41"/>
      <c r="E1195" s="14"/>
      <c r="F1195" s="14"/>
      <c r="G1195" s="14">
        <f ca="1"/>
        <v>0</v>
      </c>
      <c r="H1195" s="14"/>
      <c r="I1195" s="14"/>
      <c r="J1195" s="14"/>
      <c r="K1195" s="14">
        <f ca="1"/>
        <v>0</v>
      </c>
      <c r="L1195" s="14"/>
    </row>
    <row r="1196" spans="1:12" ht="15.75" customHeight="1">
      <c r="A1196" s="41"/>
      <c r="B1196" s="41"/>
      <c r="C1196" s="41"/>
      <c r="D1196" s="41"/>
      <c r="E1196" s="14"/>
      <c r="F1196" s="14"/>
      <c r="G1196" s="14">
        <f ca="1"/>
        <v>0</v>
      </c>
      <c r="H1196" s="14"/>
      <c r="I1196" s="14"/>
      <c r="J1196" s="14"/>
      <c r="K1196" s="14">
        <f ca="1"/>
        <v>0</v>
      </c>
      <c r="L1196" s="14"/>
    </row>
    <row r="1197" spans="1:12" ht="15.75" customHeight="1">
      <c r="A1197" s="41"/>
      <c r="B1197" s="41"/>
      <c r="C1197" s="41"/>
      <c r="D1197" s="41"/>
      <c r="E1197" s="14"/>
      <c r="F1197" s="14"/>
      <c r="G1197" s="14">
        <f ca="1"/>
        <v>0</v>
      </c>
      <c r="H1197" s="14"/>
      <c r="I1197" s="14"/>
      <c r="J1197" s="14"/>
      <c r="K1197" s="14">
        <f ca="1"/>
        <v>0</v>
      </c>
      <c r="L1197" s="14"/>
    </row>
    <row r="1198" spans="1:12" ht="15.75" customHeight="1">
      <c r="A1198" s="41"/>
      <c r="B1198" s="41"/>
      <c r="C1198" s="41"/>
      <c r="D1198" s="41"/>
      <c r="E1198" s="14"/>
      <c r="F1198" s="14"/>
      <c r="G1198" s="14">
        <f ca="1"/>
        <v>0</v>
      </c>
      <c r="H1198" s="14"/>
      <c r="I1198" s="14"/>
      <c r="J1198" s="14"/>
      <c r="K1198" s="14">
        <f ca="1"/>
        <v>0</v>
      </c>
      <c r="L1198" s="14"/>
    </row>
    <row r="1199" spans="1:12" ht="15.75" customHeight="1">
      <c r="A1199" s="41"/>
      <c r="B1199" s="41"/>
      <c r="C1199" s="41"/>
      <c r="D1199" s="41"/>
      <c r="E1199" s="14"/>
      <c r="F1199" s="14"/>
      <c r="G1199" s="14">
        <f ca="1"/>
        <v>0</v>
      </c>
      <c r="H1199" s="14"/>
      <c r="I1199" s="14"/>
      <c r="J1199" s="14"/>
      <c r="K1199" s="14">
        <f ca="1"/>
        <v>0</v>
      </c>
      <c r="L1199" s="14"/>
    </row>
    <row r="1200" spans="1:12" ht="15.75" customHeight="1">
      <c r="A1200" s="41"/>
      <c r="B1200" s="41"/>
      <c r="C1200" s="41"/>
      <c r="D1200" s="41"/>
      <c r="E1200" s="14"/>
      <c r="F1200" s="14"/>
      <c r="G1200" s="14">
        <f ca="1"/>
        <v>0</v>
      </c>
      <c r="H1200" s="14"/>
      <c r="I1200" s="14"/>
      <c r="J1200" s="14"/>
      <c r="K1200" s="14">
        <f ca="1"/>
        <v>0</v>
      </c>
      <c r="L1200" s="14"/>
    </row>
    <row r="1201" spans="1:12" ht="15.75" customHeight="1">
      <c r="A1201" s="41"/>
      <c r="B1201" s="41"/>
      <c r="C1201" s="41"/>
      <c r="D1201" s="41"/>
      <c r="E1201" s="14"/>
      <c r="F1201" s="14"/>
      <c r="G1201" s="14">
        <f ca="1"/>
        <v>0</v>
      </c>
      <c r="H1201" s="14"/>
      <c r="I1201" s="14"/>
      <c r="J1201" s="14"/>
      <c r="K1201" s="14">
        <f ca="1"/>
        <v>0</v>
      </c>
      <c r="L1201" s="14"/>
    </row>
    <row r="1202" spans="1:12" ht="15.75" customHeight="1">
      <c r="A1202" s="41"/>
      <c r="B1202" s="41"/>
      <c r="C1202" s="41"/>
      <c r="D1202" s="41"/>
      <c r="E1202" s="14"/>
      <c r="F1202" s="14"/>
      <c r="G1202" s="14">
        <f ca="1"/>
        <v>0</v>
      </c>
      <c r="H1202" s="14"/>
      <c r="I1202" s="14"/>
      <c r="J1202" s="14"/>
      <c r="K1202" s="14">
        <f ca="1"/>
        <v>0</v>
      </c>
      <c r="L1202" s="14"/>
    </row>
    <row r="1203" spans="1:12" ht="15.75" customHeight="1">
      <c r="A1203" s="41"/>
      <c r="B1203" s="41"/>
      <c r="C1203" s="41"/>
      <c r="D1203" s="41"/>
      <c r="E1203" s="14"/>
      <c r="F1203" s="14"/>
      <c r="G1203" s="14">
        <f ca="1"/>
        <v>0</v>
      </c>
      <c r="H1203" s="14"/>
      <c r="I1203" s="14"/>
      <c r="J1203" s="14"/>
      <c r="K1203" s="14">
        <f ca="1"/>
        <v>0</v>
      </c>
      <c r="L1203" s="14"/>
    </row>
    <row r="1204" spans="1:12" ht="15.75" customHeight="1">
      <c r="A1204" s="41"/>
      <c r="B1204" s="41"/>
      <c r="C1204" s="41"/>
      <c r="D1204" s="41"/>
      <c r="E1204" s="14"/>
      <c r="F1204" s="14"/>
      <c r="G1204" s="14">
        <f ca="1"/>
        <v>0</v>
      </c>
      <c r="H1204" s="14"/>
      <c r="I1204" s="14"/>
      <c r="J1204" s="14"/>
      <c r="K1204" s="14">
        <f ca="1"/>
        <v>0</v>
      </c>
      <c r="L1204" s="14"/>
    </row>
    <row r="1205" spans="1:12" ht="15.75" customHeight="1">
      <c r="A1205" s="41"/>
      <c r="B1205" s="41"/>
      <c r="C1205" s="41"/>
      <c r="D1205" s="41"/>
      <c r="E1205" s="14"/>
      <c r="F1205" s="14"/>
      <c r="G1205" s="14">
        <f ca="1"/>
        <v>0</v>
      </c>
      <c r="H1205" s="14"/>
      <c r="I1205" s="14"/>
      <c r="J1205" s="14"/>
      <c r="K1205" s="14">
        <f ca="1"/>
        <v>0</v>
      </c>
      <c r="L1205" s="14"/>
    </row>
    <row r="1206" spans="1:12" ht="15.75" customHeight="1">
      <c r="A1206" s="41"/>
      <c r="B1206" s="41"/>
      <c r="C1206" s="41"/>
      <c r="D1206" s="41"/>
      <c r="E1206" s="14"/>
      <c r="F1206" s="14"/>
      <c r="G1206" s="14">
        <f ca="1"/>
        <v>0</v>
      </c>
      <c r="H1206" s="14"/>
      <c r="I1206" s="14"/>
      <c r="J1206" s="14"/>
      <c r="K1206" s="14">
        <f ca="1"/>
        <v>0</v>
      </c>
      <c r="L1206" s="14"/>
    </row>
    <row r="1207" spans="1:12" ht="15.75" customHeight="1">
      <c r="A1207" s="41"/>
      <c r="B1207" s="41"/>
      <c r="C1207" s="41"/>
      <c r="D1207" s="41"/>
      <c r="E1207" s="14"/>
      <c r="F1207" s="14"/>
      <c r="G1207" s="14">
        <f ca="1"/>
        <v>0</v>
      </c>
      <c r="H1207" s="14"/>
      <c r="I1207" s="14"/>
      <c r="J1207" s="14"/>
      <c r="K1207" s="14">
        <f ca="1"/>
        <v>0</v>
      </c>
      <c r="L1207" s="14"/>
    </row>
    <row r="1208" spans="1:12" ht="15.75" customHeight="1">
      <c r="A1208" s="41"/>
      <c r="B1208" s="41"/>
      <c r="C1208" s="41"/>
      <c r="D1208" s="41"/>
      <c r="E1208" s="14"/>
      <c r="F1208" s="14"/>
      <c r="G1208" s="14">
        <f ca="1"/>
        <v>0</v>
      </c>
      <c r="H1208" s="14"/>
      <c r="I1208" s="14"/>
      <c r="J1208" s="14"/>
      <c r="K1208" s="14">
        <f ca="1"/>
        <v>0</v>
      </c>
      <c r="L1208" s="14"/>
    </row>
    <row r="1209" spans="1:12" ht="15.75" customHeight="1">
      <c r="A1209" s="41"/>
      <c r="B1209" s="41"/>
      <c r="C1209" s="41"/>
      <c r="D1209" s="41"/>
      <c r="E1209" s="14"/>
      <c r="F1209" s="14"/>
      <c r="G1209" s="14">
        <f ca="1"/>
        <v>0</v>
      </c>
      <c r="H1209" s="14"/>
      <c r="I1209" s="14"/>
      <c r="J1209" s="14"/>
      <c r="K1209" s="14">
        <f ca="1"/>
        <v>0</v>
      </c>
      <c r="L1209" s="14"/>
    </row>
    <row r="1210" spans="1:12" ht="15.75" customHeight="1">
      <c r="A1210" s="41"/>
      <c r="B1210" s="41"/>
      <c r="C1210" s="41"/>
      <c r="D1210" s="41"/>
      <c r="E1210" s="14"/>
      <c r="F1210" s="14"/>
      <c r="G1210" s="14">
        <f ca="1"/>
        <v>0</v>
      </c>
      <c r="H1210" s="14"/>
      <c r="I1210" s="14"/>
      <c r="J1210" s="14"/>
      <c r="K1210" s="14">
        <f ca="1"/>
        <v>0</v>
      </c>
      <c r="L1210" s="14"/>
    </row>
    <row r="1211" spans="1:12" ht="15.75" customHeight="1">
      <c r="A1211" s="41"/>
      <c r="B1211" s="41"/>
      <c r="C1211" s="41"/>
      <c r="D1211" s="41"/>
      <c r="E1211" s="14"/>
      <c r="F1211" s="14"/>
      <c r="G1211" s="14">
        <f ca="1"/>
        <v>0</v>
      </c>
      <c r="H1211" s="14"/>
      <c r="I1211" s="14"/>
      <c r="J1211" s="14"/>
      <c r="K1211" s="14">
        <f ca="1"/>
        <v>0</v>
      </c>
      <c r="L1211" s="14"/>
    </row>
    <row r="1212" spans="1:12" ht="15.75" customHeight="1">
      <c r="A1212" s="41"/>
      <c r="B1212" s="41"/>
      <c r="C1212" s="41"/>
      <c r="D1212" s="41"/>
      <c r="E1212" s="14"/>
      <c r="F1212" s="14"/>
      <c r="G1212" s="14">
        <f ca="1"/>
        <v>0</v>
      </c>
      <c r="H1212" s="14"/>
      <c r="I1212" s="14"/>
      <c r="J1212" s="14"/>
      <c r="K1212" s="14">
        <f ca="1"/>
        <v>0</v>
      </c>
      <c r="L1212" s="14"/>
    </row>
    <row r="1213" spans="1:12" ht="15.75" customHeight="1">
      <c r="A1213" s="41"/>
      <c r="B1213" s="41"/>
      <c r="C1213" s="41"/>
      <c r="D1213" s="41"/>
      <c r="E1213" s="14"/>
      <c r="F1213" s="14"/>
      <c r="G1213" s="14">
        <f ca="1"/>
        <v>0</v>
      </c>
      <c r="H1213" s="14"/>
      <c r="I1213" s="14"/>
      <c r="J1213" s="14"/>
      <c r="K1213" s="14">
        <f ca="1"/>
        <v>0</v>
      </c>
      <c r="L1213" s="14"/>
    </row>
    <row r="1214" spans="1:12" ht="15.75" customHeight="1">
      <c r="A1214" s="41"/>
      <c r="B1214" s="41"/>
      <c r="C1214" s="41"/>
      <c r="D1214" s="41"/>
      <c r="E1214" s="14"/>
      <c r="F1214" s="14"/>
      <c r="G1214" s="14">
        <f ca="1"/>
        <v>0</v>
      </c>
      <c r="H1214" s="14"/>
      <c r="I1214" s="14"/>
      <c r="J1214" s="14"/>
      <c r="K1214" s="14">
        <f ca="1"/>
        <v>0</v>
      </c>
      <c r="L1214" s="14"/>
    </row>
    <row r="1215" spans="1:12" ht="15.75" customHeight="1">
      <c r="A1215" s="41"/>
      <c r="B1215" s="41"/>
      <c r="C1215" s="41"/>
      <c r="D1215" s="41"/>
      <c r="E1215" s="14"/>
      <c r="F1215" s="14"/>
      <c r="G1215" s="14">
        <f ca="1"/>
        <v>0</v>
      </c>
      <c r="H1215" s="14"/>
      <c r="I1215" s="14"/>
      <c r="J1215" s="14"/>
      <c r="K1215" s="14">
        <f ca="1"/>
        <v>0</v>
      </c>
      <c r="L1215" s="14"/>
    </row>
    <row r="1216" spans="1:12" ht="15.75" customHeight="1">
      <c r="A1216" s="41"/>
      <c r="B1216" s="41"/>
      <c r="C1216" s="41"/>
      <c r="D1216" s="41"/>
      <c r="E1216" s="14"/>
      <c r="F1216" s="14"/>
      <c r="G1216" s="14">
        <f ca="1"/>
        <v>0</v>
      </c>
      <c r="H1216" s="14"/>
      <c r="I1216" s="14"/>
      <c r="J1216" s="14"/>
      <c r="K1216" s="14">
        <f ca="1"/>
        <v>0</v>
      </c>
      <c r="L1216" s="14"/>
    </row>
    <row r="1217" spans="1:12" ht="15.75" customHeight="1">
      <c r="A1217" s="41"/>
      <c r="B1217" s="41"/>
      <c r="C1217" s="41"/>
      <c r="D1217" s="41"/>
      <c r="E1217" s="14"/>
      <c r="F1217" s="14"/>
      <c r="G1217" s="14">
        <f ca="1"/>
        <v>0</v>
      </c>
      <c r="H1217" s="14"/>
      <c r="I1217" s="14"/>
      <c r="J1217" s="14"/>
      <c r="K1217" s="14">
        <f ca="1"/>
        <v>0</v>
      </c>
      <c r="L1217" s="14"/>
    </row>
    <row r="1218" spans="1:12" ht="15.75" customHeight="1">
      <c r="A1218" s="41"/>
      <c r="B1218" s="41"/>
      <c r="C1218" s="41"/>
      <c r="D1218" s="41"/>
      <c r="E1218" s="14"/>
      <c r="F1218" s="14"/>
      <c r="G1218" s="14">
        <f ca="1"/>
        <v>0</v>
      </c>
      <c r="H1218" s="14"/>
      <c r="I1218" s="14"/>
      <c r="J1218" s="14"/>
      <c r="K1218" s="14">
        <f ca="1"/>
        <v>0</v>
      </c>
      <c r="L1218" s="14"/>
    </row>
    <row r="1219" spans="1:12" ht="15.75" customHeight="1">
      <c r="A1219" s="41"/>
      <c r="B1219" s="41"/>
      <c r="C1219" s="41"/>
      <c r="D1219" s="41"/>
      <c r="E1219" s="14"/>
      <c r="F1219" s="14"/>
      <c r="G1219" s="14">
        <f ca="1"/>
        <v>0</v>
      </c>
      <c r="H1219" s="14"/>
      <c r="I1219" s="14"/>
      <c r="J1219" s="14"/>
      <c r="K1219" s="14">
        <f ca="1"/>
        <v>0</v>
      </c>
      <c r="L1219" s="14"/>
    </row>
    <row r="1220" spans="1:12" ht="15.75" customHeight="1">
      <c r="A1220" s="41"/>
      <c r="B1220" s="41"/>
      <c r="C1220" s="41"/>
      <c r="D1220" s="41"/>
      <c r="E1220" s="14"/>
      <c r="F1220" s="14"/>
      <c r="G1220" s="14">
        <f ca="1"/>
        <v>0</v>
      </c>
      <c r="H1220" s="14"/>
      <c r="I1220" s="14"/>
      <c r="J1220" s="14"/>
      <c r="K1220" s="14">
        <f ca="1"/>
        <v>0</v>
      </c>
      <c r="L1220" s="14"/>
    </row>
    <row r="1221" spans="1:12" ht="15.75" customHeight="1">
      <c r="A1221" s="41"/>
      <c r="B1221" s="41"/>
      <c r="C1221" s="41"/>
      <c r="D1221" s="41"/>
      <c r="E1221" s="14"/>
      <c r="F1221" s="14"/>
      <c r="G1221" s="14">
        <f ca="1"/>
        <v>0</v>
      </c>
      <c r="H1221" s="14"/>
      <c r="I1221" s="14"/>
      <c r="J1221" s="14"/>
      <c r="K1221" s="14">
        <f ca="1"/>
        <v>0</v>
      </c>
      <c r="L1221" s="14"/>
    </row>
    <row r="1222" spans="1:12" ht="15.75" customHeight="1">
      <c r="A1222" s="41"/>
      <c r="B1222" s="41"/>
      <c r="C1222" s="41"/>
      <c r="D1222" s="41"/>
      <c r="E1222" s="14"/>
      <c r="F1222" s="14"/>
      <c r="G1222" s="14">
        <f ca="1"/>
        <v>0</v>
      </c>
      <c r="H1222" s="14"/>
      <c r="I1222" s="14"/>
      <c r="J1222" s="14"/>
      <c r="K1222" s="14">
        <f ca="1"/>
        <v>0</v>
      </c>
      <c r="L1222" s="14"/>
    </row>
    <row r="1223" spans="1:12" ht="15.75" customHeight="1">
      <c r="A1223" s="41"/>
      <c r="B1223" s="41"/>
      <c r="C1223" s="41"/>
      <c r="D1223" s="41"/>
      <c r="E1223" s="14"/>
      <c r="F1223" s="14"/>
      <c r="G1223" s="14">
        <f ca="1"/>
        <v>0</v>
      </c>
      <c r="H1223" s="14"/>
      <c r="I1223" s="14"/>
      <c r="J1223" s="14"/>
      <c r="K1223" s="14">
        <f ca="1"/>
        <v>0</v>
      </c>
      <c r="L1223" s="14"/>
    </row>
    <row r="1224" spans="1:12" ht="15.75" customHeight="1">
      <c r="A1224" s="41"/>
      <c r="B1224" s="41"/>
      <c r="C1224" s="41"/>
      <c r="D1224" s="41"/>
      <c r="E1224" s="14"/>
      <c r="F1224" s="14"/>
      <c r="G1224" s="14">
        <f ca="1"/>
        <v>0</v>
      </c>
      <c r="H1224" s="14"/>
      <c r="I1224" s="14"/>
      <c r="J1224" s="14"/>
      <c r="K1224" s="14">
        <f ca="1"/>
        <v>0</v>
      </c>
      <c r="L1224" s="14"/>
    </row>
    <row r="1225" spans="1:12" ht="15.75" customHeight="1">
      <c r="A1225" s="41"/>
      <c r="B1225" s="41"/>
      <c r="C1225" s="41"/>
      <c r="D1225" s="41"/>
      <c r="E1225" s="14"/>
      <c r="F1225" s="14"/>
      <c r="G1225" s="14">
        <f ca="1"/>
        <v>0</v>
      </c>
      <c r="H1225" s="14"/>
      <c r="I1225" s="14"/>
      <c r="J1225" s="14"/>
      <c r="K1225" s="14">
        <f ca="1"/>
        <v>0</v>
      </c>
      <c r="L1225" s="14"/>
    </row>
    <row r="1226" spans="1:12" ht="15.75" customHeight="1">
      <c r="A1226" s="41"/>
      <c r="B1226" s="41"/>
      <c r="C1226" s="41"/>
      <c r="D1226" s="41"/>
      <c r="E1226" s="14"/>
      <c r="F1226" s="14"/>
      <c r="G1226" s="14">
        <f ca="1"/>
        <v>0</v>
      </c>
      <c r="H1226" s="14"/>
      <c r="I1226" s="14"/>
      <c r="J1226" s="14"/>
      <c r="K1226" s="14">
        <f ca="1"/>
        <v>0</v>
      </c>
      <c r="L1226" s="14"/>
    </row>
    <row r="1227" spans="1:12" ht="15.75" customHeight="1">
      <c r="A1227" s="41"/>
      <c r="B1227" s="41"/>
      <c r="C1227" s="41"/>
      <c r="D1227" s="41"/>
      <c r="E1227" s="14"/>
      <c r="F1227" s="14"/>
      <c r="G1227" s="14">
        <f ca="1"/>
        <v>0</v>
      </c>
      <c r="H1227" s="14"/>
      <c r="I1227" s="14"/>
      <c r="J1227" s="14"/>
      <c r="K1227" s="14">
        <f ca="1"/>
        <v>0</v>
      </c>
      <c r="L1227" s="14"/>
    </row>
    <row r="1228" spans="1:12" ht="15.75" customHeight="1">
      <c r="A1228" s="41"/>
      <c r="B1228" s="41"/>
      <c r="C1228" s="41"/>
      <c r="D1228" s="41"/>
      <c r="E1228" s="14"/>
      <c r="F1228" s="14"/>
      <c r="G1228" s="14">
        <f ca="1"/>
        <v>0</v>
      </c>
      <c r="H1228" s="14"/>
      <c r="I1228" s="14"/>
      <c r="J1228" s="14"/>
      <c r="K1228" s="14">
        <f ca="1"/>
        <v>0</v>
      </c>
      <c r="L1228" s="14"/>
    </row>
    <row r="1229" spans="1:12" ht="15.75" customHeight="1">
      <c r="A1229" s="41"/>
      <c r="B1229" s="41"/>
      <c r="C1229" s="41"/>
      <c r="D1229" s="41"/>
      <c r="E1229" s="14"/>
      <c r="F1229" s="14"/>
      <c r="G1229" s="14">
        <f ca="1"/>
        <v>0</v>
      </c>
      <c r="H1229" s="14"/>
      <c r="I1229" s="14"/>
      <c r="J1229" s="14"/>
      <c r="K1229" s="14">
        <f ca="1"/>
        <v>0</v>
      </c>
      <c r="L1229" s="14"/>
    </row>
    <row r="1230" spans="1:12" ht="15.75" customHeight="1">
      <c r="A1230" s="41"/>
      <c r="B1230" s="41"/>
      <c r="C1230" s="41"/>
      <c r="D1230" s="41"/>
      <c r="E1230" s="14"/>
      <c r="F1230" s="14"/>
      <c r="G1230" s="14">
        <f ca="1"/>
        <v>0</v>
      </c>
      <c r="H1230" s="14"/>
      <c r="I1230" s="14"/>
      <c r="J1230" s="14"/>
      <c r="K1230" s="14">
        <f ca="1"/>
        <v>0</v>
      </c>
      <c r="L1230" s="14"/>
    </row>
    <row r="1231" spans="1:12" ht="15.75" customHeight="1">
      <c r="A1231" s="41"/>
      <c r="B1231" s="41"/>
      <c r="C1231" s="41"/>
      <c r="D1231" s="41"/>
      <c r="E1231" s="14"/>
      <c r="F1231" s="14"/>
      <c r="G1231" s="14">
        <f ca="1"/>
        <v>0</v>
      </c>
      <c r="H1231" s="14"/>
      <c r="I1231" s="14"/>
      <c r="J1231" s="14"/>
      <c r="K1231" s="14">
        <f ca="1"/>
        <v>0</v>
      </c>
      <c r="L1231" s="14"/>
    </row>
    <row r="1232" spans="1:12" ht="15.75" customHeight="1">
      <c r="A1232" s="41"/>
      <c r="B1232" s="41"/>
      <c r="C1232" s="41"/>
      <c r="D1232" s="41"/>
      <c r="E1232" s="14"/>
      <c r="F1232" s="14"/>
      <c r="G1232" s="14">
        <f ca="1"/>
        <v>0</v>
      </c>
      <c r="H1232" s="14"/>
      <c r="I1232" s="14"/>
      <c r="J1232" s="14"/>
      <c r="K1232" s="14">
        <f ca="1"/>
        <v>0</v>
      </c>
      <c r="L1232" s="14"/>
    </row>
    <row r="1233" spans="1:12" ht="15.75" customHeight="1">
      <c r="A1233" s="41"/>
      <c r="B1233" s="41"/>
      <c r="C1233" s="41"/>
      <c r="D1233" s="41"/>
      <c r="E1233" s="14"/>
      <c r="F1233" s="14"/>
      <c r="G1233" s="14">
        <f ca="1"/>
        <v>0</v>
      </c>
      <c r="H1233" s="14"/>
      <c r="I1233" s="14"/>
      <c r="J1233" s="14"/>
      <c r="K1233" s="14">
        <f ca="1"/>
        <v>0</v>
      </c>
      <c r="L1233" s="14"/>
    </row>
    <row r="1234" spans="1:12" ht="15.75" customHeight="1">
      <c r="A1234" s="41"/>
      <c r="B1234" s="41"/>
      <c r="C1234" s="41"/>
      <c r="D1234" s="41"/>
      <c r="E1234" s="14"/>
      <c r="F1234" s="14"/>
      <c r="G1234" s="14">
        <f ca="1"/>
        <v>0</v>
      </c>
      <c r="H1234" s="14"/>
      <c r="I1234" s="14"/>
      <c r="J1234" s="14"/>
      <c r="K1234" s="14">
        <f ca="1"/>
        <v>0</v>
      </c>
      <c r="L1234" s="14"/>
    </row>
    <row r="1235" spans="1:12" ht="15.75" customHeight="1">
      <c r="A1235" s="41"/>
      <c r="B1235" s="41"/>
      <c r="C1235" s="41"/>
      <c r="D1235" s="41"/>
      <c r="E1235" s="14"/>
      <c r="F1235" s="14"/>
      <c r="G1235" s="14">
        <f ca="1"/>
        <v>0</v>
      </c>
      <c r="H1235" s="14"/>
      <c r="I1235" s="14"/>
      <c r="J1235" s="14"/>
      <c r="K1235" s="14">
        <f ca="1"/>
        <v>0</v>
      </c>
      <c r="L1235" s="14"/>
    </row>
    <row r="1236" spans="1:12" ht="15.75" customHeight="1">
      <c r="A1236" s="41"/>
      <c r="B1236" s="41"/>
      <c r="C1236" s="41"/>
      <c r="D1236" s="41"/>
      <c r="E1236" s="14"/>
      <c r="F1236" s="14"/>
      <c r="G1236" s="14">
        <f ca="1"/>
        <v>0</v>
      </c>
      <c r="H1236" s="14"/>
      <c r="I1236" s="14"/>
      <c r="J1236" s="14"/>
      <c r="K1236" s="14">
        <f ca="1"/>
        <v>0</v>
      </c>
      <c r="L1236" s="14"/>
    </row>
    <row r="1237" spans="1:12" ht="15.75" customHeight="1">
      <c r="A1237" s="41"/>
      <c r="B1237" s="41"/>
      <c r="C1237" s="41"/>
      <c r="D1237" s="41"/>
      <c r="E1237" s="14"/>
      <c r="F1237" s="14"/>
      <c r="G1237" s="14">
        <f ca="1"/>
        <v>0</v>
      </c>
      <c r="H1237" s="14"/>
      <c r="I1237" s="14"/>
      <c r="J1237" s="14"/>
      <c r="K1237" s="14">
        <f ca="1"/>
        <v>0</v>
      </c>
      <c r="L1237" s="14"/>
    </row>
    <row r="1238" spans="1:12" ht="15.75" customHeight="1">
      <c r="A1238" s="41"/>
      <c r="B1238" s="41"/>
      <c r="C1238" s="41"/>
      <c r="D1238" s="41"/>
      <c r="E1238" s="14"/>
      <c r="F1238" s="14"/>
      <c r="G1238" s="14">
        <f ca="1"/>
        <v>0</v>
      </c>
      <c r="H1238" s="14"/>
      <c r="I1238" s="14"/>
      <c r="J1238" s="14"/>
      <c r="K1238" s="14">
        <f ca="1"/>
        <v>0</v>
      </c>
      <c r="L1238" s="14"/>
    </row>
    <row r="1239" spans="1:12" ht="15.75" customHeight="1">
      <c r="A1239" s="41"/>
      <c r="B1239" s="41"/>
      <c r="C1239" s="41"/>
      <c r="D1239" s="41"/>
      <c r="E1239" s="14"/>
      <c r="F1239" s="14"/>
      <c r="G1239" s="14">
        <f ca="1"/>
        <v>0</v>
      </c>
      <c r="H1239" s="14"/>
      <c r="I1239" s="14"/>
      <c r="J1239" s="14"/>
      <c r="K1239" s="14">
        <f ca="1"/>
        <v>0</v>
      </c>
      <c r="L1239" s="14"/>
    </row>
    <row r="1240" spans="1:12" ht="15.75" customHeight="1">
      <c r="A1240" s="41"/>
      <c r="B1240" s="41"/>
      <c r="C1240" s="41"/>
      <c r="D1240" s="41"/>
      <c r="E1240" s="14"/>
      <c r="F1240" s="14"/>
      <c r="G1240" s="14">
        <f ca="1"/>
        <v>0</v>
      </c>
      <c r="H1240" s="14"/>
      <c r="I1240" s="14"/>
      <c r="J1240" s="14"/>
      <c r="K1240" s="14">
        <f ca="1"/>
        <v>0</v>
      </c>
      <c r="L1240" s="14"/>
    </row>
    <row r="1241" spans="1:12" ht="15.75" customHeight="1">
      <c r="A1241" s="41"/>
      <c r="B1241" s="41"/>
      <c r="C1241" s="41"/>
      <c r="D1241" s="41"/>
      <c r="E1241" s="14"/>
      <c r="F1241" s="14"/>
      <c r="G1241" s="14">
        <f ca="1"/>
        <v>0</v>
      </c>
      <c r="H1241" s="14"/>
      <c r="I1241" s="14"/>
      <c r="J1241" s="14"/>
      <c r="K1241" s="14">
        <f ca="1"/>
        <v>0</v>
      </c>
      <c r="L1241" s="14"/>
    </row>
    <row r="1242" spans="1:12" ht="15.75" customHeight="1">
      <c r="A1242" s="41"/>
      <c r="B1242" s="41"/>
      <c r="C1242" s="41"/>
      <c r="D1242" s="41"/>
      <c r="E1242" s="14"/>
      <c r="F1242" s="14"/>
      <c r="G1242" s="14">
        <f ca="1"/>
        <v>0</v>
      </c>
      <c r="H1242" s="14"/>
      <c r="I1242" s="14"/>
      <c r="J1242" s="14"/>
      <c r="K1242" s="14">
        <f ca="1"/>
        <v>0</v>
      </c>
      <c r="L1242" s="14"/>
    </row>
    <row r="1243" spans="1:12" ht="15.75" customHeight="1">
      <c r="A1243" s="41"/>
      <c r="B1243" s="41"/>
      <c r="C1243" s="41"/>
      <c r="D1243" s="41"/>
      <c r="E1243" s="14"/>
      <c r="F1243" s="14"/>
      <c r="G1243" s="14">
        <f ca="1"/>
        <v>0</v>
      </c>
      <c r="H1243" s="14"/>
      <c r="I1243" s="14"/>
      <c r="J1243" s="14"/>
      <c r="K1243" s="14">
        <f ca="1"/>
        <v>0</v>
      </c>
      <c r="L1243" s="14"/>
    </row>
    <row r="1244" spans="1:12" ht="15.75" customHeight="1">
      <c r="A1244" s="41"/>
      <c r="B1244" s="41"/>
      <c r="C1244" s="41"/>
      <c r="D1244" s="41"/>
      <c r="E1244" s="14"/>
      <c r="F1244" s="14"/>
      <c r="G1244" s="14">
        <f ca="1"/>
        <v>0</v>
      </c>
      <c r="H1244" s="14"/>
      <c r="I1244" s="14"/>
      <c r="J1244" s="14"/>
      <c r="K1244" s="14">
        <f ca="1"/>
        <v>0</v>
      </c>
      <c r="L1244" s="14"/>
    </row>
    <row r="1245" spans="1:12" ht="15.75" customHeight="1">
      <c r="A1245" s="41"/>
      <c r="B1245" s="41"/>
      <c r="C1245" s="41"/>
      <c r="D1245" s="41"/>
      <c r="E1245" s="14"/>
      <c r="F1245" s="14"/>
      <c r="G1245" s="14">
        <f ca="1"/>
        <v>0</v>
      </c>
      <c r="H1245" s="14"/>
      <c r="I1245" s="14"/>
      <c r="J1245" s="14"/>
      <c r="K1245" s="14">
        <f ca="1"/>
        <v>0</v>
      </c>
      <c r="L1245" s="14"/>
    </row>
    <row r="1246" spans="1:12" ht="15.75" customHeight="1">
      <c r="A1246" s="41"/>
      <c r="B1246" s="41"/>
      <c r="C1246" s="41"/>
      <c r="D1246" s="41"/>
      <c r="E1246" s="14"/>
      <c r="F1246" s="14"/>
      <c r="G1246" s="14">
        <f ca="1"/>
        <v>0</v>
      </c>
      <c r="H1246" s="14"/>
      <c r="I1246" s="14"/>
      <c r="J1246" s="14"/>
      <c r="K1246" s="14">
        <f ca="1"/>
        <v>0</v>
      </c>
      <c r="L1246" s="14"/>
    </row>
    <row r="1247" spans="1:12" ht="15.75" customHeight="1">
      <c r="A1247" s="41"/>
      <c r="B1247" s="41"/>
      <c r="C1247" s="41"/>
      <c r="D1247" s="41"/>
      <c r="E1247" s="14"/>
      <c r="F1247" s="14"/>
      <c r="G1247" s="14">
        <f ca="1"/>
        <v>0</v>
      </c>
      <c r="H1247" s="14"/>
      <c r="I1247" s="14"/>
      <c r="J1247" s="14"/>
      <c r="K1247" s="14">
        <f ca="1"/>
        <v>0</v>
      </c>
      <c r="L1247" s="14"/>
    </row>
    <row r="1248" spans="1:12" ht="15.75" customHeight="1">
      <c r="A1248" s="41"/>
      <c r="B1248" s="41"/>
      <c r="C1248" s="41"/>
      <c r="D1248" s="41"/>
      <c r="E1248" s="14"/>
      <c r="F1248" s="14"/>
      <c r="G1248" s="14">
        <f ca="1"/>
        <v>0</v>
      </c>
      <c r="H1248" s="14"/>
      <c r="I1248" s="14"/>
      <c r="J1248" s="14"/>
      <c r="K1248" s="14">
        <f ca="1"/>
        <v>0</v>
      </c>
      <c r="L1248" s="14"/>
    </row>
    <row r="1249" spans="1:12" ht="15.75" customHeight="1">
      <c r="A1249" s="41"/>
      <c r="B1249" s="41"/>
      <c r="C1249" s="41"/>
      <c r="D1249" s="41"/>
      <c r="E1249" s="14"/>
      <c r="F1249" s="14"/>
      <c r="G1249" s="14">
        <f ca="1"/>
        <v>0</v>
      </c>
      <c r="H1249" s="14"/>
      <c r="I1249" s="14"/>
      <c r="J1249" s="14"/>
      <c r="K1249" s="14">
        <f ca="1"/>
        <v>0</v>
      </c>
      <c r="L1249" s="14"/>
    </row>
    <row r="1250" spans="1:12" ht="15.75" customHeight="1">
      <c r="A1250" s="41"/>
      <c r="B1250" s="41"/>
      <c r="C1250" s="41"/>
      <c r="D1250" s="41"/>
      <c r="E1250" s="14"/>
      <c r="F1250" s="14"/>
      <c r="G1250" s="14">
        <f ca="1"/>
        <v>0</v>
      </c>
      <c r="H1250" s="14"/>
      <c r="I1250" s="14"/>
      <c r="J1250" s="14"/>
      <c r="K1250" s="14">
        <f ca="1"/>
        <v>0</v>
      </c>
      <c r="L1250" s="14"/>
    </row>
    <row r="1251" spans="1:12" ht="15.75" customHeight="1">
      <c r="A1251" s="41"/>
      <c r="B1251" s="41"/>
      <c r="C1251" s="41"/>
      <c r="D1251" s="41"/>
      <c r="E1251" s="14"/>
      <c r="F1251" s="14"/>
      <c r="G1251" s="14">
        <f ca="1"/>
        <v>0</v>
      </c>
      <c r="H1251" s="14"/>
      <c r="I1251" s="14"/>
      <c r="J1251" s="14"/>
      <c r="K1251" s="14">
        <f ca="1"/>
        <v>0</v>
      </c>
      <c r="L1251" s="14"/>
    </row>
    <row r="1252" spans="1:12" ht="15.75" customHeight="1">
      <c r="A1252" s="41"/>
      <c r="B1252" s="41"/>
      <c r="C1252" s="41"/>
      <c r="D1252" s="41"/>
      <c r="E1252" s="14"/>
      <c r="F1252" s="14"/>
      <c r="G1252" s="14">
        <f ca="1"/>
        <v>0</v>
      </c>
      <c r="H1252" s="14"/>
      <c r="I1252" s="14"/>
      <c r="J1252" s="14"/>
      <c r="K1252" s="14">
        <f ca="1"/>
        <v>0</v>
      </c>
      <c r="L1252" s="14"/>
    </row>
    <row r="1253" spans="1:12" ht="15.75" customHeight="1">
      <c r="A1253" s="41"/>
      <c r="B1253" s="41"/>
      <c r="C1253" s="41"/>
      <c r="D1253" s="41"/>
      <c r="E1253" s="14"/>
      <c r="F1253" s="14"/>
      <c r="G1253" s="14">
        <f ca="1"/>
        <v>0</v>
      </c>
      <c r="H1253" s="14"/>
      <c r="I1253" s="14"/>
      <c r="J1253" s="14"/>
      <c r="K1253" s="14">
        <f ca="1"/>
        <v>0</v>
      </c>
      <c r="L1253" s="14"/>
    </row>
    <row r="1254" spans="1:12" ht="15.75" customHeight="1">
      <c r="A1254" s="41"/>
      <c r="B1254" s="41"/>
      <c r="C1254" s="41"/>
      <c r="D1254" s="41"/>
      <c r="E1254" s="14"/>
      <c r="F1254" s="14"/>
      <c r="G1254" s="14">
        <f ca="1"/>
        <v>0</v>
      </c>
      <c r="H1254" s="14"/>
      <c r="I1254" s="14"/>
      <c r="J1254" s="14"/>
      <c r="K1254" s="14">
        <f ca="1"/>
        <v>0</v>
      </c>
      <c r="L1254" s="14"/>
    </row>
    <row r="1255" spans="1:12" ht="15.75" customHeight="1">
      <c r="A1255" s="41"/>
      <c r="B1255" s="41"/>
      <c r="C1255" s="41"/>
      <c r="D1255" s="41"/>
      <c r="E1255" s="14"/>
      <c r="F1255" s="14"/>
      <c r="G1255" s="14">
        <f ca="1"/>
        <v>0</v>
      </c>
      <c r="H1255" s="14"/>
      <c r="I1255" s="14"/>
      <c r="J1255" s="14"/>
      <c r="K1255" s="14">
        <f ca="1"/>
        <v>0</v>
      </c>
      <c r="L1255" s="14"/>
    </row>
    <row r="1256" spans="1:12" ht="15.75" customHeight="1">
      <c r="A1256" s="41"/>
      <c r="B1256" s="41"/>
      <c r="C1256" s="41"/>
      <c r="D1256" s="41"/>
      <c r="E1256" s="14"/>
      <c r="F1256" s="14"/>
      <c r="G1256" s="14">
        <f ca="1"/>
        <v>0</v>
      </c>
      <c r="H1256" s="14"/>
      <c r="I1256" s="14"/>
      <c r="J1256" s="14"/>
      <c r="K1256" s="14">
        <f ca="1"/>
        <v>0</v>
      </c>
      <c r="L1256" s="14"/>
    </row>
    <row r="1257" spans="1:12" ht="15.75" customHeight="1">
      <c r="A1257" s="41"/>
      <c r="B1257" s="41"/>
      <c r="C1257" s="41"/>
      <c r="D1257" s="41"/>
      <c r="E1257" s="14"/>
      <c r="F1257" s="14"/>
      <c r="G1257" s="14">
        <f ca="1"/>
        <v>0</v>
      </c>
      <c r="H1257" s="14"/>
      <c r="I1257" s="14"/>
      <c r="J1257" s="14"/>
      <c r="K1257" s="14">
        <f ca="1"/>
        <v>0</v>
      </c>
      <c r="L1257" s="14"/>
    </row>
    <row r="1258" spans="1:12" ht="15.75" customHeight="1">
      <c r="A1258" s="41"/>
      <c r="B1258" s="41"/>
      <c r="C1258" s="41"/>
      <c r="D1258" s="41"/>
      <c r="E1258" s="14"/>
      <c r="F1258" s="14"/>
      <c r="G1258" s="14">
        <f ca="1"/>
        <v>0</v>
      </c>
      <c r="H1258" s="14"/>
      <c r="I1258" s="14"/>
      <c r="J1258" s="14"/>
      <c r="K1258" s="14">
        <f ca="1"/>
        <v>0</v>
      </c>
      <c r="L1258" s="14"/>
    </row>
    <row r="1259" spans="1:12" ht="15.75" customHeight="1">
      <c r="A1259" s="41"/>
      <c r="B1259" s="41"/>
      <c r="C1259" s="41"/>
      <c r="D1259" s="41"/>
      <c r="E1259" s="14"/>
      <c r="F1259" s="14"/>
      <c r="G1259" s="14">
        <f ca="1"/>
        <v>0</v>
      </c>
      <c r="H1259" s="14"/>
      <c r="I1259" s="14"/>
      <c r="J1259" s="14"/>
      <c r="K1259" s="14">
        <f ca="1"/>
        <v>0</v>
      </c>
      <c r="L1259" s="14"/>
    </row>
    <row r="1260" spans="1:12" ht="15.75" customHeight="1">
      <c r="A1260" s="41"/>
      <c r="B1260" s="41"/>
      <c r="C1260" s="41"/>
      <c r="D1260" s="41"/>
      <c r="E1260" s="14"/>
      <c r="F1260" s="14"/>
      <c r="G1260" s="14">
        <f ca="1"/>
        <v>0</v>
      </c>
      <c r="H1260" s="14"/>
      <c r="I1260" s="14"/>
      <c r="J1260" s="14"/>
      <c r="K1260" s="14">
        <f ca="1"/>
        <v>0</v>
      </c>
      <c r="L1260" s="14"/>
    </row>
    <row r="1261" spans="1:12" ht="15.75" customHeight="1">
      <c r="A1261" s="41"/>
      <c r="B1261" s="41"/>
      <c r="C1261" s="41"/>
      <c r="D1261" s="41"/>
      <c r="E1261" s="14"/>
      <c r="F1261" s="14"/>
      <c r="G1261" s="14">
        <f ca="1"/>
        <v>0</v>
      </c>
      <c r="H1261" s="14"/>
      <c r="I1261" s="14"/>
      <c r="J1261" s="14"/>
      <c r="K1261" s="14">
        <f ca="1"/>
        <v>0</v>
      </c>
      <c r="L1261" s="14"/>
    </row>
    <row r="1262" spans="1:12" ht="15.75" customHeight="1">
      <c r="A1262" s="41"/>
      <c r="B1262" s="41"/>
      <c r="C1262" s="41"/>
      <c r="D1262" s="41"/>
      <c r="E1262" s="14"/>
      <c r="F1262" s="14"/>
      <c r="G1262" s="14">
        <f ca="1"/>
        <v>0</v>
      </c>
      <c r="H1262" s="14"/>
      <c r="I1262" s="14"/>
      <c r="J1262" s="14"/>
      <c r="K1262" s="14">
        <f ca="1"/>
        <v>0</v>
      </c>
      <c r="L1262" s="14"/>
    </row>
    <row r="1263" spans="1:12" ht="15.75" customHeight="1">
      <c r="A1263" s="41"/>
      <c r="B1263" s="41"/>
      <c r="C1263" s="41"/>
      <c r="D1263" s="41"/>
      <c r="E1263" s="14"/>
      <c r="F1263" s="14"/>
      <c r="G1263" s="14">
        <f ca="1"/>
        <v>0</v>
      </c>
      <c r="H1263" s="14"/>
      <c r="I1263" s="14"/>
      <c r="J1263" s="14"/>
      <c r="K1263" s="14">
        <f ca="1"/>
        <v>0</v>
      </c>
      <c r="L1263" s="14"/>
    </row>
    <row r="1264" spans="1:12" ht="15.75" customHeight="1">
      <c r="A1264" s="41"/>
      <c r="B1264" s="41"/>
      <c r="C1264" s="41"/>
      <c r="D1264" s="41"/>
      <c r="E1264" s="14"/>
      <c r="F1264" s="14"/>
      <c r="G1264" s="14">
        <f ca="1"/>
        <v>0</v>
      </c>
      <c r="H1264" s="14"/>
      <c r="I1264" s="14"/>
      <c r="J1264" s="14"/>
      <c r="K1264" s="14">
        <f ca="1"/>
        <v>0</v>
      </c>
      <c r="L1264" s="14"/>
    </row>
    <row r="1265" spans="1:12" ht="15.75" customHeight="1">
      <c r="A1265" s="41"/>
      <c r="B1265" s="41"/>
      <c r="C1265" s="41"/>
      <c r="D1265" s="41"/>
      <c r="E1265" s="14"/>
      <c r="F1265" s="14"/>
      <c r="G1265" s="14">
        <f ca="1"/>
        <v>0</v>
      </c>
      <c r="H1265" s="14"/>
      <c r="I1265" s="14"/>
      <c r="J1265" s="14"/>
      <c r="K1265" s="14">
        <f ca="1"/>
        <v>0</v>
      </c>
      <c r="L1265" s="14"/>
    </row>
    <row r="1266" spans="1:12" ht="15.75" customHeight="1">
      <c r="A1266" s="41"/>
      <c r="B1266" s="41"/>
      <c r="C1266" s="41"/>
      <c r="D1266" s="41"/>
      <c r="E1266" s="14"/>
      <c r="F1266" s="14"/>
      <c r="G1266" s="14">
        <f ca="1"/>
        <v>0</v>
      </c>
      <c r="H1266" s="14"/>
      <c r="I1266" s="14"/>
      <c r="J1266" s="14"/>
      <c r="K1266" s="14">
        <f ca="1"/>
        <v>0</v>
      </c>
      <c r="L1266" s="14"/>
    </row>
    <row r="1267" spans="1:12" ht="15.75" customHeight="1">
      <c r="A1267" s="41"/>
      <c r="B1267" s="41"/>
      <c r="C1267" s="41"/>
      <c r="D1267" s="41"/>
      <c r="E1267" s="14"/>
      <c r="F1267" s="14"/>
      <c r="G1267" s="14">
        <f ca="1"/>
        <v>0</v>
      </c>
      <c r="H1267" s="14"/>
      <c r="I1267" s="14"/>
      <c r="J1267" s="14"/>
      <c r="K1267" s="14">
        <f ca="1"/>
        <v>0</v>
      </c>
      <c r="L1267" s="14"/>
    </row>
    <row r="1268" spans="1:12" ht="15.75" customHeight="1">
      <c r="A1268" s="41"/>
      <c r="B1268" s="41"/>
      <c r="C1268" s="41"/>
      <c r="D1268" s="41"/>
      <c r="E1268" s="14"/>
      <c r="F1268" s="14"/>
      <c r="G1268" s="14">
        <f ca="1"/>
        <v>0</v>
      </c>
      <c r="H1268" s="14"/>
      <c r="I1268" s="14"/>
      <c r="J1268" s="14"/>
      <c r="K1268" s="14">
        <f ca="1"/>
        <v>0</v>
      </c>
      <c r="L1268" s="14"/>
    </row>
    <row r="1269" spans="1:12" ht="15.75" customHeight="1">
      <c r="A1269" s="41"/>
      <c r="B1269" s="41"/>
      <c r="C1269" s="41"/>
      <c r="D1269" s="41"/>
      <c r="E1269" s="14"/>
      <c r="F1269" s="14"/>
      <c r="G1269" s="14">
        <f ca="1"/>
        <v>0</v>
      </c>
      <c r="H1269" s="14"/>
      <c r="I1269" s="14"/>
      <c r="J1269" s="14"/>
      <c r="K1269" s="14">
        <f ca="1"/>
        <v>0</v>
      </c>
      <c r="L1269" s="14"/>
    </row>
    <row r="1270" spans="1:12" ht="15.75" customHeight="1">
      <c r="A1270" s="41"/>
      <c r="B1270" s="41"/>
      <c r="C1270" s="41"/>
      <c r="D1270" s="41"/>
      <c r="E1270" s="14"/>
      <c r="F1270" s="14"/>
      <c r="G1270" s="14">
        <f ca="1"/>
        <v>0</v>
      </c>
      <c r="H1270" s="14"/>
      <c r="I1270" s="14"/>
      <c r="J1270" s="14"/>
      <c r="K1270" s="14">
        <f ca="1"/>
        <v>0</v>
      </c>
      <c r="L1270" s="14"/>
    </row>
    <row r="1271" spans="1:12" ht="15.75" customHeight="1">
      <c r="A1271" s="41"/>
      <c r="B1271" s="41"/>
      <c r="C1271" s="41"/>
      <c r="D1271" s="41"/>
      <c r="E1271" s="14"/>
      <c r="F1271" s="14"/>
      <c r="G1271" s="14">
        <f ca="1"/>
        <v>0</v>
      </c>
      <c r="H1271" s="14"/>
      <c r="I1271" s="14"/>
      <c r="J1271" s="14"/>
      <c r="K1271" s="14">
        <f ca="1"/>
        <v>0</v>
      </c>
      <c r="L1271" s="14"/>
    </row>
    <row r="1272" spans="1:12" ht="15.75" customHeight="1">
      <c r="A1272" s="41"/>
      <c r="B1272" s="41"/>
      <c r="C1272" s="41"/>
      <c r="D1272" s="41"/>
      <c r="E1272" s="14"/>
      <c r="F1272" s="14"/>
      <c r="G1272" s="14">
        <f ca="1"/>
        <v>0</v>
      </c>
      <c r="H1272" s="14"/>
      <c r="I1272" s="14"/>
      <c r="J1272" s="14"/>
      <c r="K1272" s="14">
        <f ca="1"/>
        <v>0</v>
      </c>
      <c r="L1272" s="14"/>
    </row>
    <row r="1273" spans="1:12" ht="15.75" customHeight="1">
      <c r="A1273" s="41"/>
      <c r="B1273" s="41"/>
      <c r="C1273" s="41"/>
      <c r="D1273" s="41"/>
      <c r="E1273" s="14"/>
      <c r="F1273" s="14"/>
      <c r="G1273" s="14">
        <f ca="1"/>
        <v>0</v>
      </c>
      <c r="H1273" s="14"/>
      <c r="I1273" s="14"/>
      <c r="J1273" s="14"/>
      <c r="K1273" s="14">
        <f ca="1"/>
        <v>0</v>
      </c>
      <c r="L1273" s="14"/>
    </row>
    <row r="1274" spans="1:12" ht="15.75" customHeight="1">
      <c r="A1274" s="41"/>
      <c r="B1274" s="41"/>
      <c r="C1274" s="41"/>
      <c r="D1274" s="41"/>
      <c r="E1274" s="14"/>
      <c r="F1274" s="14"/>
      <c r="G1274" s="14">
        <f ca="1"/>
        <v>0</v>
      </c>
      <c r="H1274" s="14"/>
      <c r="I1274" s="14"/>
      <c r="J1274" s="14"/>
      <c r="K1274" s="14">
        <f ca="1"/>
        <v>0</v>
      </c>
      <c r="L1274" s="14"/>
    </row>
    <row r="1275" spans="1:12" ht="15.75" customHeight="1">
      <c r="A1275" s="41"/>
      <c r="B1275" s="41"/>
      <c r="C1275" s="41"/>
      <c r="D1275" s="41"/>
      <c r="E1275" s="14"/>
      <c r="F1275" s="14"/>
      <c r="G1275" s="14">
        <f ca="1"/>
        <v>0</v>
      </c>
      <c r="H1275" s="14"/>
      <c r="I1275" s="14"/>
      <c r="J1275" s="14"/>
      <c r="K1275" s="14">
        <f ca="1"/>
        <v>0</v>
      </c>
      <c r="L1275" s="14"/>
    </row>
    <row r="1276" spans="1:12" ht="15.75" customHeight="1">
      <c r="A1276" s="41"/>
      <c r="B1276" s="41"/>
      <c r="C1276" s="41"/>
      <c r="D1276" s="41"/>
      <c r="E1276" s="14"/>
      <c r="F1276" s="14"/>
      <c r="G1276" s="14">
        <f ca="1"/>
        <v>0</v>
      </c>
      <c r="H1276" s="14"/>
      <c r="I1276" s="14"/>
      <c r="J1276" s="14"/>
      <c r="K1276" s="14">
        <f ca="1"/>
        <v>0</v>
      </c>
      <c r="L1276" s="14"/>
    </row>
    <row r="1277" spans="1:12" ht="15.75" customHeight="1">
      <c r="A1277" s="41"/>
      <c r="B1277" s="41"/>
      <c r="C1277" s="41"/>
      <c r="D1277" s="41"/>
      <c r="E1277" s="14"/>
      <c r="F1277" s="14"/>
      <c r="G1277" s="14">
        <f ca="1"/>
        <v>0</v>
      </c>
      <c r="H1277" s="14"/>
      <c r="I1277" s="14"/>
      <c r="J1277" s="14"/>
      <c r="K1277" s="14">
        <f ca="1"/>
        <v>0</v>
      </c>
      <c r="L1277" s="14"/>
    </row>
    <row r="1278" spans="1:12" ht="15.75" customHeight="1">
      <c r="A1278" s="41"/>
      <c r="B1278" s="41"/>
      <c r="C1278" s="41"/>
      <c r="D1278" s="41"/>
      <c r="E1278" s="14"/>
      <c r="F1278" s="14"/>
      <c r="G1278" s="14">
        <f ca="1"/>
        <v>0</v>
      </c>
      <c r="H1278" s="14"/>
      <c r="I1278" s="14"/>
      <c r="J1278" s="14"/>
      <c r="K1278" s="14">
        <f ca="1"/>
        <v>0</v>
      </c>
      <c r="L1278" s="14"/>
    </row>
    <row r="1279" spans="1:12" ht="15.75" customHeight="1">
      <c r="A1279" s="41"/>
      <c r="B1279" s="41"/>
      <c r="C1279" s="41"/>
      <c r="D1279" s="41"/>
      <c r="E1279" s="14"/>
      <c r="F1279" s="14"/>
      <c r="G1279" s="14">
        <f ca="1"/>
        <v>0</v>
      </c>
      <c r="H1279" s="14"/>
      <c r="I1279" s="14"/>
      <c r="J1279" s="14"/>
      <c r="K1279" s="14">
        <f ca="1"/>
        <v>0</v>
      </c>
      <c r="L1279" s="14"/>
    </row>
    <row r="1280" spans="1:12" ht="15.75" customHeight="1">
      <c r="A1280" s="41"/>
      <c r="B1280" s="41"/>
      <c r="C1280" s="41"/>
      <c r="D1280" s="41"/>
      <c r="E1280" s="14"/>
      <c r="F1280" s="14"/>
      <c r="G1280" s="14">
        <f ca="1"/>
        <v>0</v>
      </c>
      <c r="H1280" s="14"/>
      <c r="I1280" s="14"/>
      <c r="J1280" s="14"/>
      <c r="K1280" s="14">
        <f ca="1"/>
        <v>0</v>
      </c>
      <c r="L1280" s="14"/>
    </row>
    <row r="1281" spans="1:12" ht="15.75" customHeight="1">
      <c r="A1281" s="41"/>
      <c r="B1281" s="41"/>
      <c r="C1281" s="41"/>
      <c r="D1281" s="41"/>
      <c r="E1281" s="14"/>
      <c r="F1281" s="14"/>
      <c r="G1281" s="14">
        <f ca="1"/>
        <v>0</v>
      </c>
      <c r="H1281" s="14"/>
      <c r="I1281" s="14"/>
      <c r="J1281" s="14"/>
      <c r="K1281" s="14">
        <f ca="1"/>
        <v>0</v>
      </c>
      <c r="L1281" s="14"/>
    </row>
    <row r="1282" spans="1:12" ht="15.75" customHeight="1">
      <c r="A1282" s="41"/>
      <c r="B1282" s="41"/>
      <c r="C1282" s="41"/>
      <c r="D1282" s="41"/>
      <c r="E1282" s="14"/>
      <c r="F1282" s="14"/>
      <c r="G1282" s="14">
        <f ca="1"/>
        <v>0</v>
      </c>
      <c r="H1282" s="14"/>
      <c r="I1282" s="14"/>
      <c r="J1282" s="14"/>
      <c r="K1282" s="14">
        <f ca="1"/>
        <v>0</v>
      </c>
      <c r="L1282" s="14"/>
    </row>
    <row r="1283" spans="1:12" ht="15.75" customHeight="1">
      <c r="A1283" s="41"/>
      <c r="B1283" s="41"/>
      <c r="C1283" s="41"/>
      <c r="D1283" s="41"/>
      <c r="E1283" s="14"/>
      <c r="F1283" s="14"/>
      <c r="G1283" s="14">
        <f ca="1"/>
        <v>0</v>
      </c>
      <c r="H1283" s="14"/>
      <c r="I1283" s="14"/>
      <c r="J1283" s="14"/>
      <c r="K1283" s="14">
        <f ca="1"/>
        <v>0</v>
      </c>
      <c r="L1283" s="14"/>
    </row>
    <row r="1284" spans="1:12" ht="15.75" customHeight="1">
      <c r="A1284" s="41"/>
      <c r="B1284" s="41"/>
      <c r="C1284" s="41"/>
      <c r="D1284" s="41"/>
      <c r="E1284" s="14"/>
      <c r="F1284" s="14"/>
      <c r="G1284" s="14">
        <f ca="1"/>
        <v>0</v>
      </c>
      <c r="H1284" s="14"/>
      <c r="I1284" s="14"/>
      <c r="J1284" s="14"/>
      <c r="K1284" s="14">
        <f ca="1"/>
        <v>0</v>
      </c>
      <c r="L1284" s="14"/>
    </row>
    <row r="1285" spans="1:12" ht="15.75" customHeight="1">
      <c r="A1285" s="41"/>
      <c r="B1285" s="41"/>
      <c r="C1285" s="41"/>
      <c r="D1285" s="41"/>
      <c r="E1285" s="14"/>
      <c r="F1285" s="14"/>
      <c r="G1285" s="14">
        <f ca="1"/>
        <v>0</v>
      </c>
      <c r="H1285" s="14"/>
      <c r="I1285" s="14"/>
      <c r="J1285" s="14"/>
      <c r="K1285" s="14">
        <f ca="1"/>
        <v>0</v>
      </c>
      <c r="L1285" s="14"/>
    </row>
    <row r="1286" spans="1:12" ht="15.75" customHeight="1">
      <c r="A1286" s="41"/>
      <c r="B1286" s="41"/>
      <c r="C1286" s="41"/>
      <c r="D1286" s="41"/>
      <c r="E1286" s="14"/>
      <c r="F1286" s="14"/>
      <c r="G1286" s="14">
        <f ca="1"/>
        <v>0</v>
      </c>
      <c r="H1286" s="14"/>
      <c r="I1286" s="14"/>
      <c r="J1286" s="14"/>
      <c r="K1286" s="14">
        <f ca="1"/>
        <v>0</v>
      </c>
      <c r="L1286" s="14"/>
    </row>
    <row r="1287" spans="1:12" ht="15.75" customHeight="1">
      <c r="A1287" s="41"/>
      <c r="B1287" s="41"/>
      <c r="C1287" s="41"/>
      <c r="D1287" s="41"/>
      <c r="E1287" s="14"/>
      <c r="F1287" s="14"/>
      <c r="G1287" s="14">
        <f ca="1"/>
        <v>0</v>
      </c>
      <c r="H1287" s="14"/>
      <c r="I1287" s="14"/>
      <c r="J1287" s="14"/>
      <c r="K1287" s="14">
        <f ca="1"/>
        <v>0</v>
      </c>
      <c r="L1287" s="14"/>
    </row>
    <row r="1288" spans="1:12" ht="15.75" customHeight="1">
      <c r="A1288" s="41"/>
      <c r="B1288" s="41"/>
      <c r="C1288" s="41"/>
      <c r="D1288" s="41"/>
      <c r="E1288" s="14"/>
      <c r="F1288" s="14"/>
      <c r="G1288" s="14">
        <f ca="1"/>
        <v>0</v>
      </c>
      <c r="H1288" s="14"/>
      <c r="I1288" s="14"/>
      <c r="J1288" s="14"/>
      <c r="K1288" s="14">
        <f ca="1"/>
        <v>0</v>
      </c>
      <c r="L1288" s="14"/>
    </row>
    <row r="1289" spans="1:12" ht="15.75" customHeight="1">
      <c r="A1289" s="41"/>
      <c r="B1289" s="41"/>
      <c r="C1289" s="41"/>
      <c r="D1289" s="41"/>
      <c r="E1289" s="14"/>
      <c r="F1289" s="14"/>
      <c r="G1289" s="14">
        <f ca="1"/>
        <v>0</v>
      </c>
      <c r="H1289" s="14"/>
      <c r="I1289" s="14"/>
      <c r="J1289" s="14"/>
      <c r="K1289" s="14">
        <f ca="1"/>
        <v>0</v>
      </c>
      <c r="L1289" s="14"/>
    </row>
    <row r="1290" spans="1:12" ht="15.75" customHeight="1">
      <c r="A1290" s="41"/>
      <c r="B1290" s="41"/>
      <c r="C1290" s="41"/>
      <c r="D1290" s="41"/>
      <c r="E1290" s="14"/>
      <c r="F1290" s="14"/>
      <c r="G1290" s="14">
        <f ca="1"/>
        <v>0</v>
      </c>
      <c r="H1290" s="14"/>
      <c r="I1290" s="14"/>
      <c r="J1290" s="14"/>
      <c r="K1290" s="14">
        <f ca="1"/>
        <v>0</v>
      </c>
      <c r="L1290" s="14"/>
    </row>
    <row r="1291" spans="1:12" ht="15.75" customHeight="1">
      <c r="A1291" s="41"/>
      <c r="B1291" s="41"/>
      <c r="C1291" s="41"/>
      <c r="D1291" s="41"/>
      <c r="E1291" s="14"/>
      <c r="F1291" s="14"/>
      <c r="G1291" s="14">
        <f ca="1"/>
        <v>0</v>
      </c>
      <c r="H1291" s="14"/>
      <c r="I1291" s="14"/>
      <c r="J1291" s="14"/>
      <c r="K1291" s="14">
        <f ca="1"/>
        <v>0</v>
      </c>
      <c r="L1291" s="14"/>
    </row>
    <row r="1292" spans="1:12" ht="15.75" customHeight="1">
      <c r="A1292" s="41"/>
      <c r="B1292" s="41"/>
      <c r="C1292" s="41"/>
      <c r="D1292" s="41"/>
      <c r="E1292" s="14"/>
      <c r="F1292" s="14"/>
      <c r="G1292" s="14">
        <f ca="1"/>
        <v>0</v>
      </c>
      <c r="H1292" s="14"/>
      <c r="I1292" s="14"/>
      <c r="J1292" s="14"/>
      <c r="K1292" s="14">
        <f ca="1"/>
        <v>0</v>
      </c>
      <c r="L1292" s="14"/>
    </row>
    <row r="1293" spans="1:12" ht="15.75" customHeight="1">
      <c r="A1293" s="41"/>
      <c r="B1293" s="41"/>
      <c r="C1293" s="41"/>
      <c r="D1293" s="41"/>
      <c r="E1293" s="14"/>
      <c r="F1293" s="14"/>
      <c r="G1293" s="14">
        <f ca="1"/>
        <v>0</v>
      </c>
      <c r="H1293" s="14"/>
      <c r="I1293" s="14"/>
      <c r="J1293" s="14"/>
      <c r="K1293" s="14">
        <f ca="1"/>
        <v>0</v>
      </c>
      <c r="L1293" s="14"/>
    </row>
    <row r="1294" spans="1:12" ht="15.75" customHeight="1">
      <c r="A1294" s="41"/>
      <c r="B1294" s="41"/>
      <c r="C1294" s="41"/>
      <c r="D1294" s="41"/>
      <c r="E1294" s="14"/>
      <c r="F1294" s="14"/>
      <c r="G1294" s="14">
        <f ca="1"/>
        <v>0</v>
      </c>
      <c r="H1294" s="14"/>
      <c r="I1294" s="14"/>
      <c r="J1294" s="14"/>
      <c r="K1294" s="14">
        <f ca="1"/>
        <v>0</v>
      </c>
      <c r="L1294" s="14"/>
    </row>
    <row r="1295" spans="1:12" ht="15.75" customHeight="1">
      <c r="A1295" s="41"/>
      <c r="B1295" s="41"/>
      <c r="C1295" s="41"/>
      <c r="D1295" s="41"/>
      <c r="E1295" s="14"/>
      <c r="F1295" s="14"/>
      <c r="G1295" s="14">
        <f ca="1"/>
        <v>0</v>
      </c>
      <c r="H1295" s="14"/>
      <c r="I1295" s="14"/>
      <c r="J1295" s="14"/>
      <c r="K1295" s="14">
        <f ca="1"/>
        <v>0</v>
      </c>
      <c r="L1295" s="14"/>
    </row>
    <row r="1296" spans="1:12" ht="15.75" customHeight="1">
      <c r="A1296" s="41"/>
      <c r="B1296" s="41"/>
      <c r="C1296" s="41"/>
      <c r="D1296" s="41"/>
      <c r="E1296" s="14"/>
      <c r="F1296" s="14"/>
      <c r="G1296" s="14">
        <f ca="1"/>
        <v>0</v>
      </c>
      <c r="H1296" s="14"/>
      <c r="I1296" s="14"/>
      <c r="J1296" s="14"/>
      <c r="K1296" s="14">
        <f ca="1"/>
        <v>0</v>
      </c>
      <c r="L1296" s="14"/>
    </row>
    <row r="1297" spans="1:12" ht="15.75" customHeight="1">
      <c r="A1297" s="41"/>
      <c r="B1297" s="41"/>
      <c r="C1297" s="41"/>
      <c r="D1297" s="41"/>
      <c r="E1297" s="14"/>
      <c r="F1297" s="14"/>
      <c r="G1297" s="14">
        <f ca="1"/>
        <v>0</v>
      </c>
      <c r="H1297" s="14"/>
      <c r="I1297" s="14"/>
      <c r="J1297" s="14"/>
      <c r="K1297" s="14">
        <f ca="1"/>
        <v>0</v>
      </c>
      <c r="L1297" s="14"/>
    </row>
    <row r="1298" spans="1:12" ht="15.75" customHeight="1">
      <c r="A1298" s="41"/>
      <c r="B1298" s="41"/>
      <c r="C1298" s="41"/>
      <c r="D1298" s="41"/>
      <c r="E1298" s="14"/>
      <c r="F1298" s="14"/>
      <c r="G1298" s="14">
        <f ca="1"/>
        <v>0</v>
      </c>
      <c r="H1298" s="14"/>
      <c r="I1298" s="14"/>
      <c r="J1298" s="14"/>
      <c r="K1298" s="14">
        <f ca="1"/>
        <v>0</v>
      </c>
      <c r="L1298" s="14"/>
    </row>
    <row r="1299" spans="1:12" ht="15.75" customHeight="1">
      <c r="A1299" s="41"/>
      <c r="B1299" s="41"/>
      <c r="C1299" s="41"/>
      <c r="D1299" s="41"/>
      <c r="E1299" s="14"/>
      <c r="F1299" s="14"/>
      <c r="G1299" s="14">
        <f ca="1"/>
        <v>0</v>
      </c>
      <c r="H1299" s="14"/>
      <c r="I1299" s="14"/>
      <c r="J1299" s="14"/>
      <c r="K1299" s="14">
        <f ca="1"/>
        <v>0</v>
      </c>
      <c r="L1299" s="14"/>
    </row>
    <row r="1300" spans="1:12" ht="15.75" customHeight="1">
      <c r="A1300" s="41"/>
      <c r="B1300" s="41"/>
      <c r="C1300" s="41"/>
      <c r="D1300" s="41"/>
      <c r="E1300" s="14"/>
      <c r="F1300" s="14"/>
      <c r="G1300" s="14">
        <f ca="1"/>
        <v>0</v>
      </c>
      <c r="H1300" s="14"/>
      <c r="I1300" s="14"/>
      <c r="J1300" s="14"/>
      <c r="K1300" s="14">
        <f ca="1"/>
        <v>0</v>
      </c>
      <c r="L1300" s="14"/>
    </row>
    <row r="1301" spans="1:12" ht="15.75" customHeight="1">
      <c r="A1301" s="41"/>
      <c r="B1301" s="41"/>
      <c r="C1301" s="41"/>
      <c r="D1301" s="41"/>
      <c r="E1301" s="14"/>
      <c r="F1301" s="14"/>
      <c r="G1301" s="14">
        <f ca="1"/>
        <v>0</v>
      </c>
      <c r="H1301" s="14"/>
      <c r="I1301" s="14"/>
      <c r="J1301" s="14"/>
      <c r="K1301" s="14">
        <f ca="1"/>
        <v>0</v>
      </c>
      <c r="L1301" s="14"/>
    </row>
    <row r="1302" spans="1:12" ht="15.75" customHeight="1">
      <c r="A1302" s="41"/>
      <c r="B1302" s="41"/>
      <c r="C1302" s="41"/>
      <c r="D1302" s="41"/>
      <c r="E1302" s="14"/>
      <c r="F1302" s="14"/>
      <c r="G1302" s="14">
        <f ca="1"/>
        <v>0</v>
      </c>
      <c r="H1302" s="14"/>
      <c r="I1302" s="14"/>
      <c r="J1302" s="14"/>
      <c r="K1302" s="14">
        <f ca="1"/>
        <v>0</v>
      </c>
      <c r="L1302" s="14"/>
    </row>
    <row r="1303" spans="1:12" ht="15.75" customHeight="1">
      <c r="A1303" s="41"/>
      <c r="B1303" s="41"/>
      <c r="C1303" s="41"/>
      <c r="D1303" s="41"/>
      <c r="E1303" s="14"/>
      <c r="F1303" s="14"/>
      <c r="G1303" s="14">
        <f ca="1"/>
        <v>0</v>
      </c>
      <c r="H1303" s="14"/>
      <c r="I1303" s="14"/>
      <c r="J1303" s="14"/>
      <c r="K1303" s="14">
        <f ca="1"/>
        <v>0</v>
      </c>
      <c r="L1303" s="14"/>
    </row>
    <row r="1304" spans="1:12" ht="15.75" customHeight="1">
      <c r="A1304" s="41"/>
      <c r="B1304" s="41"/>
      <c r="C1304" s="41"/>
      <c r="D1304" s="41"/>
      <c r="E1304" s="14"/>
      <c r="F1304" s="14"/>
      <c r="G1304" s="14">
        <f ca="1"/>
        <v>0</v>
      </c>
      <c r="H1304" s="14"/>
      <c r="I1304" s="14"/>
      <c r="J1304" s="14"/>
      <c r="K1304" s="14">
        <f ca="1"/>
        <v>0</v>
      </c>
      <c r="L1304" s="14"/>
    </row>
    <row r="1305" spans="1:12" ht="15.75" customHeight="1">
      <c r="A1305" s="41"/>
      <c r="B1305" s="41"/>
      <c r="C1305" s="41"/>
      <c r="D1305" s="41"/>
      <c r="E1305" s="14"/>
      <c r="F1305" s="14"/>
      <c r="G1305" s="14">
        <f ca="1"/>
        <v>0</v>
      </c>
      <c r="H1305" s="14"/>
      <c r="I1305" s="14"/>
      <c r="J1305" s="14"/>
      <c r="K1305" s="14">
        <f ca="1"/>
        <v>0</v>
      </c>
      <c r="L1305" s="14"/>
    </row>
    <row r="1306" spans="1:12" ht="15.75" customHeight="1">
      <c r="A1306" s="41"/>
      <c r="B1306" s="41"/>
      <c r="C1306" s="41"/>
      <c r="D1306" s="41"/>
      <c r="E1306" s="14"/>
      <c r="F1306" s="14"/>
      <c r="G1306" s="14">
        <f ca="1"/>
        <v>0</v>
      </c>
      <c r="H1306" s="14"/>
      <c r="I1306" s="14"/>
      <c r="J1306" s="14"/>
      <c r="K1306" s="14">
        <f ca="1"/>
        <v>0</v>
      </c>
      <c r="L1306" s="14"/>
    </row>
    <row r="1307" spans="1:12" ht="15.75" customHeight="1">
      <c r="A1307" s="41"/>
      <c r="B1307" s="41"/>
      <c r="C1307" s="41"/>
      <c r="D1307" s="41"/>
      <c r="E1307" s="14"/>
      <c r="F1307" s="14"/>
      <c r="G1307" s="14">
        <f ca="1"/>
        <v>0</v>
      </c>
      <c r="H1307" s="14"/>
      <c r="I1307" s="14"/>
      <c r="J1307" s="14"/>
      <c r="K1307" s="14">
        <f ca="1"/>
        <v>0</v>
      </c>
      <c r="L1307" s="14"/>
    </row>
    <row r="1308" spans="1:12" ht="15.75" customHeight="1">
      <c r="A1308" s="41"/>
      <c r="B1308" s="41"/>
      <c r="C1308" s="41"/>
      <c r="D1308" s="41"/>
      <c r="E1308" s="14"/>
      <c r="F1308" s="14"/>
      <c r="G1308" s="14">
        <f ca="1"/>
        <v>0</v>
      </c>
      <c r="H1308" s="14"/>
      <c r="I1308" s="14"/>
      <c r="J1308" s="14"/>
      <c r="K1308" s="14">
        <f ca="1"/>
        <v>0</v>
      </c>
      <c r="L1308" s="14"/>
    </row>
    <row r="1309" spans="1:12" ht="15.75" customHeight="1">
      <c r="A1309" s="41"/>
      <c r="B1309" s="41"/>
      <c r="C1309" s="41"/>
      <c r="D1309" s="41"/>
      <c r="E1309" s="14"/>
      <c r="F1309" s="14"/>
      <c r="G1309" s="14">
        <f ca="1"/>
        <v>0</v>
      </c>
      <c r="H1309" s="14"/>
      <c r="I1309" s="14"/>
      <c r="J1309" s="14"/>
      <c r="K1309" s="14">
        <f ca="1"/>
        <v>0</v>
      </c>
      <c r="L1309" s="14"/>
    </row>
    <row r="1310" spans="1:12" ht="15.75" customHeight="1">
      <c r="A1310" s="41"/>
      <c r="B1310" s="41"/>
      <c r="C1310" s="41"/>
      <c r="D1310" s="41"/>
      <c r="E1310" s="14"/>
      <c r="F1310" s="14"/>
      <c r="G1310" s="14">
        <f ca="1"/>
        <v>0</v>
      </c>
      <c r="H1310" s="14"/>
      <c r="I1310" s="14"/>
      <c r="J1310" s="14"/>
      <c r="K1310" s="14">
        <f ca="1"/>
        <v>0</v>
      </c>
      <c r="L1310" s="14"/>
    </row>
    <row r="1311" spans="1:12" ht="15.75" customHeight="1">
      <c r="A1311" s="41"/>
      <c r="B1311" s="41"/>
      <c r="C1311" s="41"/>
      <c r="D1311" s="41"/>
      <c r="E1311" s="14"/>
      <c r="F1311" s="14"/>
      <c r="G1311" s="14">
        <f ca="1"/>
        <v>0</v>
      </c>
      <c r="H1311" s="14"/>
      <c r="I1311" s="14"/>
      <c r="J1311" s="14"/>
      <c r="K1311" s="14">
        <f ca="1"/>
        <v>0</v>
      </c>
      <c r="L1311" s="14"/>
    </row>
    <row r="1312" spans="1:12" ht="15.75" customHeight="1">
      <c r="A1312" s="41"/>
      <c r="B1312" s="41"/>
      <c r="C1312" s="41"/>
      <c r="D1312" s="41"/>
      <c r="E1312" s="14"/>
      <c r="F1312" s="14"/>
      <c r="G1312" s="14">
        <f ca="1"/>
        <v>0</v>
      </c>
      <c r="H1312" s="14"/>
      <c r="I1312" s="14"/>
      <c r="J1312" s="14"/>
      <c r="K1312" s="14">
        <f ca="1"/>
        <v>0</v>
      </c>
      <c r="L1312" s="14"/>
    </row>
    <row r="1313" spans="1:12" ht="15.75" customHeight="1">
      <c r="A1313" s="41"/>
      <c r="B1313" s="41"/>
      <c r="C1313" s="41"/>
      <c r="D1313" s="41"/>
      <c r="E1313" s="14"/>
      <c r="F1313" s="14"/>
      <c r="G1313" s="14">
        <f ca="1"/>
        <v>0</v>
      </c>
      <c r="H1313" s="14"/>
      <c r="I1313" s="14"/>
      <c r="J1313" s="14"/>
      <c r="K1313" s="14">
        <f ca="1"/>
        <v>0</v>
      </c>
      <c r="L1313" s="14"/>
    </row>
    <row r="1314" spans="1:12" ht="15.75" customHeight="1">
      <c r="A1314" s="41"/>
      <c r="B1314" s="41"/>
      <c r="C1314" s="41"/>
      <c r="D1314" s="41"/>
      <c r="E1314" s="14"/>
      <c r="F1314" s="14"/>
      <c r="G1314" s="14">
        <f ca="1"/>
        <v>0</v>
      </c>
      <c r="H1314" s="14"/>
      <c r="I1314" s="14"/>
      <c r="J1314" s="14"/>
      <c r="K1314" s="14">
        <f ca="1"/>
        <v>0</v>
      </c>
      <c r="L1314" s="14"/>
    </row>
    <row r="1315" spans="1:12" ht="15.75" customHeight="1">
      <c r="A1315" s="41"/>
      <c r="B1315" s="41"/>
      <c r="C1315" s="41"/>
      <c r="D1315" s="41"/>
      <c r="E1315" s="14"/>
      <c r="F1315" s="14"/>
      <c r="G1315" s="14">
        <f ca="1"/>
        <v>0</v>
      </c>
      <c r="H1315" s="14"/>
      <c r="I1315" s="14"/>
      <c r="J1315" s="14"/>
      <c r="K1315" s="14">
        <f ca="1"/>
        <v>0</v>
      </c>
      <c r="L1315" s="14"/>
    </row>
    <row r="1316" spans="1:12" ht="15.75" customHeight="1">
      <c r="A1316" s="41"/>
      <c r="B1316" s="41"/>
      <c r="C1316" s="41"/>
      <c r="D1316" s="41"/>
      <c r="E1316" s="14"/>
      <c r="F1316" s="14"/>
      <c r="G1316" s="14">
        <f ca="1"/>
        <v>0</v>
      </c>
      <c r="H1316" s="14"/>
      <c r="I1316" s="14"/>
      <c r="J1316" s="14"/>
      <c r="K1316" s="14">
        <f ca="1"/>
        <v>0</v>
      </c>
      <c r="L1316" s="14"/>
    </row>
    <row r="1317" spans="1:12" ht="15.75" customHeight="1">
      <c r="A1317" s="41"/>
      <c r="B1317" s="41"/>
      <c r="C1317" s="41"/>
      <c r="D1317" s="41"/>
      <c r="E1317" s="14"/>
      <c r="F1317" s="14"/>
      <c r="G1317" s="14">
        <f ca="1"/>
        <v>0</v>
      </c>
      <c r="H1317" s="14"/>
      <c r="I1317" s="14"/>
      <c r="J1317" s="14"/>
      <c r="K1317" s="14">
        <f ca="1"/>
        <v>0</v>
      </c>
      <c r="L1317" s="14"/>
    </row>
    <row r="1318" spans="1:12" ht="15.75" customHeight="1">
      <c r="A1318" s="41"/>
      <c r="B1318" s="41"/>
      <c r="C1318" s="41"/>
      <c r="D1318" s="41"/>
      <c r="E1318" s="14"/>
      <c r="F1318" s="14"/>
      <c r="G1318" s="14">
        <f ca="1"/>
        <v>0</v>
      </c>
      <c r="H1318" s="14"/>
      <c r="I1318" s="14"/>
      <c r="J1318" s="14"/>
      <c r="K1318" s="14">
        <f ca="1"/>
        <v>0</v>
      </c>
      <c r="L1318" s="14"/>
    </row>
    <row r="1319" spans="1:12" ht="15.75" customHeight="1">
      <c r="A1319" s="41"/>
      <c r="B1319" s="41"/>
      <c r="C1319" s="41"/>
      <c r="D1319" s="41"/>
      <c r="E1319" s="14"/>
      <c r="F1319" s="14"/>
      <c r="G1319" s="14">
        <f ca="1"/>
        <v>0</v>
      </c>
      <c r="H1319" s="14"/>
      <c r="I1319" s="14"/>
      <c r="J1319" s="14"/>
      <c r="K1319" s="14">
        <f ca="1"/>
        <v>0</v>
      </c>
      <c r="L1319" s="14"/>
    </row>
    <row r="1320" spans="1:12" ht="15.75" customHeight="1">
      <c r="A1320" s="41"/>
      <c r="B1320" s="41"/>
      <c r="C1320" s="41"/>
      <c r="D1320" s="41"/>
      <c r="E1320" s="14"/>
      <c r="F1320" s="14"/>
      <c r="G1320" s="14">
        <f ca="1"/>
        <v>0</v>
      </c>
      <c r="H1320" s="14"/>
      <c r="I1320" s="14"/>
      <c r="J1320" s="14"/>
      <c r="K1320" s="14">
        <f ca="1"/>
        <v>0</v>
      </c>
      <c r="L1320" s="14"/>
    </row>
    <row r="1321" spans="1:12" ht="15.75" customHeight="1">
      <c r="A1321" s="41"/>
      <c r="B1321" s="41"/>
      <c r="C1321" s="41"/>
      <c r="D1321" s="41"/>
      <c r="E1321" s="14"/>
      <c r="F1321" s="14"/>
      <c r="G1321" s="14">
        <f ca="1"/>
        <v>0</v>
      </c>
      <c r="H1321" s="14"/>
      <c r="I1321" s="14"/>
      <c r="J1321" s="14"/>
      <c r="K1321" s="14">
        <f ca="1"/>
        <v>0</v>
      </c>
      <c r="L1321" s="14"/>
    </row>
    <row r="1322" spans="1:12" ht="15.75" customHeight="1">
      <c r="A1322" s="41"/>
      <c r="B1322" s="41"/>
      <c r="C1322" s="41"/>
      <c r="D1322" s="41"/>
      <c r="E1322" s="14"/>
      <c r="F1322" s="14"/>
      <c r="G1322" s="14">
        <f ca="1"/>
        <v>0</v>
      </c>
      <c r="H1322" s="14"/>
      <c r="I1322" s="14"/>
      <c r="J1322" s="14"/>
      <c r="K1322" s="14">
        <f ca="1"/>
        <v>0</v>
      </c>
      <c r="L1322" s="14"/>
    </row>
    <row r="1323" spans="1:12" ht="15.75" customHeight="1">
      <c r="A1323" s="41"/>
      <c r="B1323" s="41"/>
      <c r="C1323" s="41"/>
      <c r="D1323" s="41"/>
      <c r="E1323" s="14"/>
      <c r="F1323" s="14"/>
      <c r="G1323" s="14">
        <f ca="1"/>
        <v>0</v>
      </c>
      <c r="H1323" s="14"/>
      <c r="I1323" s="14"/>
      <c r="J1323" s="14"/>
      <c r="K1323" s="14">
        <f ca="1"/>
        <v>0</v>
      </c>
      <c r="L1323" s="14"/>
    </row>
    <row r="1324" spans="1:12" ht="15.75" customHeight="1">
      <c r="A1324" s="41"/>
      <c r="B1324" s="41"/>
      <c r="C1324" s="41"/>
      <c r="D1324" s="41"/>
      <c r="E1324" s="14"/>
      <c r="F1324" s="14"/>
      <c r="G1324" s="14">
        <f ca="1"/>
        <v>0</v>
      </c>
      <c r="H1324" s="14"/>
      <c r="I1324" s="14"/>
      <c r="J1324" s="14"/>
      <c r="K1324" s="14">
        <f ca="1"/>
        <v>0</v>
      </c>
      <c r="L1324" s="14"/>
    </row>
    <row r="1325" spans="1:12" ht="15.75" customHeight="1">
      <c r="A1325" s="41"/>
      <c r="B1325" s="41"/>
      <c r="C1325" s="41"/>
      <c r="D1325" s="41"/>
      <c r="E1325" s="14"/>
      <c r="F1325" s="14"/>
      <c r="G1325" s="14">
        <f ca="1"/>
        <v>0</v>
      </c>
      <c r="H1325" s="14"/>
      <c r="I1325" s="14"/>
      <c r="J1325" s="14"/>
      <c r="K1325" s="14">
        <f ca="1"/>
        <v>0</v>
      </c>
      <c r="L1325" s="14"/>
    </row>
    <row r="1326" spans="1:12" ht="15.75" customHeight="1">
      <c r="A1326" s="41"/>
      <c r="B1326" s="41"/>
      <c r="C1326" s="41"/>
      <c r="D1326" s="41"/>
      <c r="E1326" s="14"/>
      <c r="F1326" s="14"/>
      <c r="G1326" s="14">
        <f ca="1"/>
        <v>0</v>
      </c>
      <c r="H1326" s="14"/>
      <c r="I1326" s="14"/>
      <c r="J1326" s="14"/>
      <c r="K1326" s="14">
        <f ca="1"/>
        <v>0</v>
      </c>
      <c r="L1326" s="14"/>
    </row>
    <row r="1327" spans="1:12" ht="15.75" customHeight="1">
      <c r="A1327" s="41"/>
      <c r="B1327" s="41"/>
      <c r="C1327" s="41"/>
      <c r="D1327" s="41"/>
      <c r="E1327" s="14"/>
      <c r="F1327" s="14"/>
      <c r="G1327" s="14">
        <f ca="1"/>
        <v>0</v>
      </c>
      <c r="H1327" s="14"/>
      <c r="I1327" s="14"/>
      <c r="J1327" s="14"/>
      <c r="K1327" s="14">
        <f ca="1"/>
        <v>0</v>
      </c>
      <c r="L1327" s="14"/>
    </row>
    <row r="1328" spans="1:12" ht="15.75" customHeight="1">
      <c r="A1328" s="41"/>
      <c r="B1328" s="41"/>
      <c r="C1328" s="41"/>
      <c r="D1328" s="41"/>
      <c r="E1328" s="14"/>
      <c r="F1328" s="14"/>
      <c r="G1328" s="14">
        <f ca="1"/>
        <v>0</v>
      </c>
      <c r="H1328" s="14"/>
      <c r="I1328" s="14"/>
      <c r="J1328" s="14"/>
      <c r="K1328" s="14">
        <f ca="1"/>
        <v>0</v>
      </c>
      <c r="L1328" s="14"/>
    </row>
    <row r="1329" spans="1:12" ht="15.75" customHeight="1">
      <c r="A1329" s="41"/>
      <c r="B1329" s="41"/>
      <c r="C1329" s="41"/>
      <c r="D1329" s="41"/>
      <c r="E1329" s="14"/>
      <c r="F1329" s="14"/>
      <c r="G1329" s="14">
        <f ca="1"/>
        <v>0</v>
      </c>
      <c r="H1329" s="14"/>
      <c r="I1329" s="14"/>
      <c r="J1329" s="14"/>
      <c r="K1329" s="14">
        <f ca="1"/>
        <v>0</v>
      </c>
      <c r="L1329" s="14"/>
    </row>
    <row r="1330" spans="1:12" ht="15.75" customHeight="1">
      <c r="A1330" s="41"/>
      <c r="B1330" s="41"/>
      <c r="C1330" s="41"/>
      <c r="D1330" s="41"/>
      <c r="E1330" s="14"/>
      <c r="F1330" s="14"/>
      <c r="G1330" s="14">
        <f ca="1"/>
        <v>0</v>
      </c>
      <c r="H1330" s="14"/>
      <c r="I1330" s="14"/>
      <c r="J1330" s="14"/>
      <c r="K1330" s="14">
        <f ca="1"/>
        <v>0</v>
      </c>
      <c r="L1330" s="14"/>
    </row>
    <row r="1331" spans="1:12" ht="15.75" customHeight="1">
      <c r="A1331" s="41"/>
      <c r="B1331" s="41"/>
      <c r="C1331" s="41"/>
      <c r="D1331" s="41"/>
      <c r="E1331" s="14"/>
      <c r="F1331" s="14"/>
      <c r="G1331" s="14">
        <f ca="1"/>
        <v>0</v>
      </c>
      <c r="H1331" s="14"/>
      <c r="I1331" s="14"/>
      <c r="J1331" s="14"/>
      <c r="K1331" s="14">
        <f ca="1"/>
        <v>0</v>
      </c>
      <c r="L1331" s="14"/>
    </row>
    <row r="1332" spans="1:12" ht="15.75" customHeight="1">
      <c r="A1332" s="41"/>
      <c r="B1332" s="41"/>
      <c r="C1332" s="41"/>
      <c r="D1332" s="41"/>
      <c r="E1332" s="14"/>
      <c r="F1332" s="14"/>
      <c r="G1332" s="14">
        <f ca="1"/>
        <v>0</v>
      </c>
      <c r="H1332" s="14"/>
      <c r="I1332" s="14"/>
      <c r="J1332" s="14"/>
      <c r="K1332" s="14">
        <f ca="1"/>
        <v>0</v>
      </c>
      <c r="L1332" s="14"/>
    </row>
    <row r="1333" spans="1:12" ht="15.75" customHeight="1">
      <c r="A1333" s="41"/>
      <c r="B1333" s="41"/>
      <c r="C1333" s="41"/>
      <c r="D1333" s="41"/>
      <c r="E1333" s="14"/>
      <c r="F1333" s="14"/>
      <c r="G1333" s="14">
        <f ca="1"/>
        <v>0</v>
      </c>
      <c r="H1333" s="14"/>
      <c r="I1333" s="14"/>
      <c r="J1333" s="14"/>
      <c r="K1333" s="14">
        <f ca="1"/>
        <v>0</v>
      </c>
      <c r="L1333" s="14"/>
    </row>
    <row r="1334" spans="1:12" ht="15.75" customHeight="1">
      <c r="A1334" s="41"/>
      <c r="B1334" s="41"/>
      <c r="C1334" s="41"/>
      <c r="D1334" s="41"/>
      <c r="E1334" s="14"/>
      <c r="F1334" s="14"/>
      <c r="G1334" s="14">
        <f ca="1"/>
        <v>0</v>
      </c>
      <c r="H1334" s="14"/>
      <c r="I1334" s="14"/>
      <c r="J1334" s="14"/>
      <c r="K1334" s="14">
        <f ca="1"/>
        <v>0</v>
      </c>
      <c r="L1334" s="14"/>
    </row>
    <row r="1335" spans="1:12" ht="15.75" customHeight="1">
      <c r="A1335" s="41"/>
      <c r="B1335" s="41"/>
      <c r="C1335" s="41"/>
      <c r="D1335" s="41"/>
      <c r="E1335" s="14"/>
      <c r="F1335" s="14"/>
      <c r="G1335" s="14">
        <f ca="1"/>
        <v>0</v>
      </c>
      <c r="H1335" s="14"/>
      <c r="I1335" s="14"/>
      <c r="J1335" s="14"/>
      <c r="K1335" s="14">
        <f ca="1"/>
        <v>0</v>
      </c>
      <c r="L1335" s="14"/>
    </row>
    <row r="1336" spans="1:12" ht="15.75" customHeight="1">
      <c r="A1336" s="41"/>
      <c r="B1336" s="41"/>
      <c r="C1336" s="41"/>
      <c r="D1336" s="41"/>
      <c r="E1336" s="14"/>
      <c r="F1336" s="14"/>
      <c r="G1336" s="14">
        <f ca="1"/>
        <v>0</v>
      </c>
      <c r="H1336" s="14"/>
      <c r="I1336" s="14"/>
      <c r="J1336" s="14"/>
      <c r="K1336" s="14">
        <f ca="1"/>
        <v>0</v>
      </c>
      <c r="L1336" s="14"/>
    </row>
    <row r="1337" spans="1:12" ht="15.75" customHeight="1">
      <c r="A1337" s="41"/>
      <c r="B1337" s="41"/>
      <c r="C1337" s="41"/>
      <c r="D1337" s="41"/>
      <c r="E1337" s="14"/>
      <c r="F1337" s="14"/>
      <c r="G1337" s="14">
        <f ca="1"/>
        <v>0</v>
      </c>
      <c r="H1337" s="14"/>
      <c r="I1337" s="14"/>
      <c r="J1337" s="14"/>
      <c r="K1337" s="14">
        <f ca="1"/>
        <v>0</v>
      </c>
      <c r="L1337" s="14"/>
    </row>
    <row r="1338" spans="1:12" ht="15.75" customHeight="1">
      <c r="A1338" s="41"/>
      <c r="B1338" s="41"/>
      <c r="C1338" s="41"/>
      <c r="D1338" s="41"/>
      <c r="E1338" s="14"/>
      <c r="F1338" s="14"/>
      <c r="G1338" s="14">
        <f ca="1"/>
        <v>0</v>
      </c>
      <c r="H1338" s="14"/>
      <c r="I1338" s="14"/>
      <c r="J1338" s="14"/>
      <c r="K1338" s="14">
        <f ca="1"/>
        <v>0</v>
      </c>
      <c r="L1338" s="14"/>
    </row>
    <row r="1339" spans="1:12" ht="15.75" customHeight="1">
      <c r="A1339" s="41"/>
      <c r="B1339" s="41"/>
      <c r="C1339" s="41"/>
      <c r="D1339" s="41"/>
      <c r="E1339" s="14"/>
      <c r="F1339" s="14"/>
      <c r="G1339" s="14">
        <f ca="1"/>
        <v>0</v>
      </c>
      <c r="H1339" s="14"/>
      <c r="I1339" s="14"/>
      <c r="J1339" s="14"/>
      <c r="K1339" s="14">
        <f ca="1"/>
        <v>0</v>
      </c>
      <c r="L1339" s="14"/>
    </row>
    <row r="1340" spans="1:12" ht="15.75" customHeight="1">
      <c r="A1340" s="41"/>
      <c r="B1340" s="41"/>
      <c r="C1340" s="41"/>
      <c r="D1340" s="41"/>
      <c r="E1340" s="14"/>
      <c r="F1340" s="14"/>
      <c r="G1340" s="14">
        <f ca="1"/>
        <v>0</v>
      </c>
      <c r="H1340" s="14"/>
      <c r="I1340" s="14"/>
      <c r="J1340" s="14"/>
      <c r="K1340" s="14">
        <f ca="1"/>
        <v>0</v>
      </c>
      <c r="L1340" s="14"/>
    </row>
    <row r="1341" spans="1:12" ht="15.75" customHeight="1">
      <c r="A1341" s="41"/>
      <c r="B1341" s="41"/>
      <c r="C1341" s="41"/>
      <c r="D1341" s="41"/>
      <c r="E1341" s="14"/>
      <c r="F1341" s="14"/>
      <c r="G1341" s="14">
        <f ca="1"/>
        <v>0</v>
      </c>
      <c r="H1341" s="14"/>
      <c r="I1341" s="14"/>
      <c r="J1341" s="14"/>
      <c r="K1341" s="14">
        <f ca="1"/>
        <v>0</v>
      </c>
      <c r="L1341" s="14"/>
    </row>
    <row r="1342" spans="1:12" ht="15.75" customHeight="1">
      <c r="A1342" s="41"/>
      <c r="B1342" s="41"/>
      <c r="C1342" s="41"/>
      <c r="D1342" s="41"/>
      <c r="E1342" s="14"/>
      <c r="F1342" s="14"/>
      <c r="G1342" s="14">
        <f ca="1"/>
        <v>0</v>
      </c>
      <c r="H1342" s="14"/>
      <c r="I1342" s="14"/>
      <c r="J1342" s="14"/>
      <c r="K1342" s="14">
        <f ca="1"/>
        <v>0</v>
      </c>
      <c r="L1342" s="14"/>
    </row>
    <row r="1343" spans="1:12" ht="15.75" customHeight="1">
      <c r="A1343" s="41"/>
      <c r="B1343" s="41"/>
      <c r="C1343" s="41"/>
      <c r="D1343" s="41"/>
      <c r="E1343" s="14"/>
      <c r="F1343" s="14"/>
      <c r="G1343" s="14">
        <f ca="1"/>
        <v>0</v>
      </c>
      <c r="H1343" s="14"/>
      <c r="I1343" s="14"/>
      <c r="J1343" s="14"/>
      <c r="K1343" s="14">
        <f ca="1"/>
        <v>0</v>
      </c>
      <c r="L1343" s="14"/>
    </row>
    <row r="1344" spans="1:12" ht="15.75" customHeight="1">
      <c r="A1344" s="41"/>
      <c r="B1344" s="41"/>
      <c r="C1344" s="41"/>
      <c r="D1344" s="41"/>
      <c r="E1344" s="14"/>
      <c r="F1344" s="14"/>
      <c r="G1344" s="14">
        <f ca="1"/>
        <v>0</v>
      </c>
      <c r="H1344" s="14"/>
      <c r="I1344" s="14"/>
      <c r="J1344" s="14"/>
      <c r="K1344" s="14">
        <f ca="1"/>
        <v>0</v>
      </c>
      <c r="L1344" s="14"/>
    </row>
    <row r="1345" spans="1:12" ht="15.75" customHeight="1">
      <c r="A1345" s="41"/>
      <c r="B1345" s="41"/>
      <c r="C1345" s="41"/>
      <c r="D1345" s="41"/>
      <c r="E1345" s="14"/>
      <c r="F1345" s="14"/>
      <c r="G1345" s="14">
        <f ca="1"/>
        <v>0</v>
      </c>
      <c r="H1345" s="14"/>
      <c r="I1345" s="14"/>
      <c r="J1345" s="14"/>
      <c r="K1345" s="14">
        <f ca="1"/>
        <v>0</v>
      </c>
      <c r="L1345" s="14"/>
    </row>
    <row r="1346" spans="1:12" ht="15.75" customHeight="1">
      <c r="A1346" s="41"/>
      <c r="B1346" s="41"/>
      <c r="C1346" s="41"/>
      <c r="D1346" s="41"/>
      <c r="E1346" s="14"/>
      <c r="F1346" s="14"/>
      <c r="G1346" s="14">
        <f ca="1"/>
        <v>0</v>
      </c>
      <c r="H1346" s="14"/>
      <c r="I1346" s="14"/>
      <c r="J1346" s="14"/>
      <c r="K1346" s="14">
        <f ca="1"/>
        <v>0</v>
      </c>
      <c r="L1346" s="14"/>
    </row>
    <row r="1347" spans="1:12" ht="15.75" customHeight="1">
      <c r="A1347" s="41"/>
      <c r="B1347" s="41"/>
      <c r="C1347" s="41"/>
      <c r="D1347" s="41"/>
      <c r="E1347" s="14"/>
      <c r="F1347" s="14"/>
      <c r="G1347" s="14">
        <f ca="1"/>
        <v>0</v>
      </c>
      <c r="H1347" s="14"/>
      <c r="I1347" s="14"/>
      <c r="J1347" s="14"/>
      <c r="K1347" s="14">
        <f ca="1"/>
        <v>0</v>
      </c>
      <c r="L1347" s="14"/>
    </row>
    <row r="1348" spans="1:12" ht="15.75" customHeight="1">
      <c r="A1348" s="41"/>
      <c r="B1348" s="41"/>
      <c r="C1348" s="41"/>
      <c r="D1348" s="41"/>
      <c r="E1348" s="14"/>
      <c r="F1348" s="14"/>
      <c r="G1348" s="14">
        <f ca="1"/>
        <v>0</v>
      </c>
      <c r="H1348" s="14"/>
      <c r="I1348" s="14"/>
      <c r="J1348" s="14"/>
      <c r="K1348" s="14">
        <f ca="1"/>
        <v>0</v>
      </c>
      <c r="L1348" s="14"/>
    </row>
    <row r="1349" spans="1:12" ht="15.75" customHeight="1">
      <c r="A1349" s="41"/>
      <c r="B1349" s="41"/>
      <c r="C1349" s="41"/>
      <c r="D1349" s="41"/>
      <c r="E1349" s="14"/>
      <c r="F1349" s="14"/>
      <c r="G1349" s="14">
        <f ca="1"/>
        <v>0</v>
      </c>
      <c r="H1349" s="14"/>
      <c r="I1349" s="14"/>
      <c r="J1349" s="14"/>
      <c r="K1349" s="14">
        <f ca="1"/>
        <v>0</v>
      </c>
      <c r="L1349" s="14"/>
    </row>
    <row r="1350" spans="1:12" ht="15.75" customHeight="1">
      <c r="A1350" s="41"/>
      <c r="B1350" s="41"/>
      <c r="C1350" s="41"/>
      <c r="D1350" s="41"/>
      <c r="E1350" s="14"/>
      <c r="F1350" s="14"/>
      <c r="G1350" s="14">
        <f ca="1"/>
        <v>0</v>
      </c>
      <c r="H1350" s="14"/>
      <c r="I1350" s="14"/>
      <c r="J1350" s="14"/>
      <c r="K1350" s="14">
        <f ca="1"/>
        <v>0</v>
      </c>
      <c r="L1350" s="14"/>
    </row>
    <row r="1351" spans="1:12" ht="15.75" customHeight="1">
      <c r="A1351" s="41"/>
      <c r="B1351" s="41"/>
      <c r="C1351" s="41"/>
      <c r="D1351" s="41"/>
      <c r="E1351" s="14"/>
      <c r="F1351" s="14"/>
      <c r="G1351" s="14">
        <f ca="1"/>
        <v>0</v>
      </c>
      <c r="H1351" s="14"/>
      <c r="I1351" s="14"/>
      <c r="J1351" s="14"/>
      <c r="K1351" s="14">
        <f ca="1"/>
        <v>0</v>
      </c>
      <c r="L1351" s="14"/>
    </row>
    <row r="1352" spans="1:12" ht="15.75" customHeight="1">
      <c r="A1352" s="41"/>
      <c r="B1352" s="41"/>
      <c r="C1352" s="41"/>
      <c r="D1352" s="41"/>
      <c r="E1352" s="14"/>
      <c r="F1352" s="14"/>
      <c r="G1352" s="14">
        <f ca="1"/>
        <v>0</v>
      </c>
      <c r="H1352" s="14"/>
      <c r="I1352" s="14"/>
      <c r="J1352" s="14"/>
      <c r="K1352" s="14">
        <f ca="1"/>
        <v>0</v>
      </c>
      <c r="L1352" s="14"/>
    </row>
    <row r="1353" spans="1:12" ht="15.75" customHeight="1">
      <c r="A1353" s="41"/>
      <c r="B1353" s="41"/>
      <c r="C1353" s="41"/>
      <c r="D1353" s="41"/>
      <c r="E1353" s="14"/>
      <c r="F1353" s="14"/>
      <c r="G1353" s="14">
        <f ca="1"/>
        <v>0</v>
      </c>
      <c r="H1353" s="14"/>
      <c r="I1353" s="14"/>
      <c r="J1353" s="14"/>
      <c r="K1353" s="14">
        <f ca="1"/>
        <v>0</v>
      </c>
      <c r="L1353" s="14"/>
    </row>
    <row r="1354" spans="1:12" ht="15.75" customHeight="1">
      <c r="A1354" s="41"/>
      <c r="B1354" s="41"/>
      <c r="C1354" s="41"/>
      <c r="D1354" s="41"/>
      <c r="E1354" s="14"/>
      <c r="F1354" s="14"/>
      <c r="G1354" s="14">
        <f ca="1"/>
        <v>0</v>
      </c>
      <c r="H1354" s="14"/>
      <c r="I1354" s="14"/>
      <c r="J1354" s="14"/>
      <c r="K1354" s="14">
        <f ca="1"/>
        <v>0</v>
      </c>
      <c r="L1354" s="14"/>
    </row>
    <row r="1355" spans="1:12" ht="15.75" customHeight="1">
      <c r="A1355" s="41"/>
      <c r="B1355" s="41"/>
      <c r="C1355" s="41"/>
      <c r="D1355" s="41"/>
      <c r="E1355" s="14"/>
      <c r="F1355" s="14"/>
      <c r="G1355" s="14">
        <f ca="1"/>
        <v>0</v>
      </c>
      <c r="H1355" s="14"/>
      <c r="I1355" s="14"/>
      <c r="J1355" s="14"/>
      <c r="K1355" s="14">
        <f ca="1"/>
        <v>0</v>
      </c>
      <c r="L1355" s="14"/>
    </row>
    <row r="1356" spans="1:12" ht="15.75" customHeight="1">
      <c r="A1356" s="41"/>
      <c r="B1356" s="41"/>
      <c r="C1356" s="41"/>
      <c r="D1356" s="41"/>
      <c r="E1356" s="14"/>
      <c r="F1356" s="14"/>
      <c r="G1356" s="14">
        <f ca="1"/>
        <v>0</v>
      </c>
      <c r="H1356" s="14"/>
      <c r="I1356" s="14"/>
      <c r="J1356" s="14"/>
      <c r="K1356" s="14">
        <f ca="1"/>
        <v>0</v>
      </c>
      <c r="L1356" s="14"/>
    </row>
    <row r="1357" spans="1:12" ht="15.75" customHeight="1">
      <c r="A1357" s="41"/>
      <c r="B1357" s="41"/>
      <c r="C1357" s="41"/>
      <c r="D1357" s="41"/>
      <c r="E1357" s="14"/>
      <c r="F1357" s="14"/>
      <c r="G1357" s="14">
        <f ca="1"/>
        <v>0</v>
      </c>
      <c r="H1357" s="14"/>
      <c r="I1357" s="14"/>
      <c r="J1357" s="14"/>
      <c r="K1357" s="14">
        <f ca="1"/>
        <v>0</v>
      </c>
      <c r="L1357" s="14"/>
    </row>
    <row r="1358" spans="1:12" ht="15.75" customHeight="1">
      <c r="A1358" s="41"/>
      <c r="B1358" s="41"/>
      <c r="C1358" s="41"/>
      <c r="D1358" s="41"/>
      <c r="E1358" s="14"/>
      <c r="F1358" s="14"/>
      <c r="G1358" s="14">
        <f ca="1"/>
        <v>0</v>
      </c>
      <c r="H1358" s="14"/>
      <c r="I1358" s="14"/>
      <c r="J1358" s="14"/>
      <c r="K1358" s="14">
        <f ca="1"/>
        <v>0</v>
      </c>
      <c r="L1358" s="14"/>
    </row>
    <row r="1359" spans="1:12" ht="15.75" customHeight="1">
      <c r="A1359" s="41"/>
      <c r="B1359" s="41"/>
      <c r="C1359" s="41"/>
      <c r="D1359" s="41"/>
      <c r="E1359" s="14"/>
      <c r="F1359" s="14"/>
      <c r="G1359" s="14">
        <f ca="1"/>
        <v>0</v>
      </c>
      <c r="H1359" s="14"/>
      <c r="I1359" s="14"/>
      <c r="J1359" s="14"/>
      <c r="K1359" s="14">
        <f ca="1"/>
        <v>0</v>
      </c>
      <c r="L1359" s="14"/>
    </row>
    <row r="1360" spans="1:12" ht="15.75" customHeight="1">
      <c r="A1360" s="41"/>
      <c r="B1360" s="41"/>
      <c r="C1360" s="41"/>
      <c r="D1360" s="41"/>
      <c r="E1360" s="14"/>
      <c r="F1360" s="14"/>
      <c r="G1360" s="14">
        <f ca="1"/>
        <v>0</v>
      </c>
      <c r="H1360" s="14"/>
      <c r="I1360" s="14"/>
      <c r="J1360" s="14"/>
      <c r="K1360" s="14">
        <f ca="1"/>
        <v>0</v>
      </c>
      <c r="L1360" s="14"/>
    </row>
    <row r="1361" spans="1:12" ht="15.75" customHeight="1">
      <c r="A1361" s="41"/>
      <c r="B1361" s="41"/>
      <c r="C1361" s="41"/>
      <c r="D1361" s="41"/>
      <c r="E1361" s="14"/>
      <c r="F1361" s="14"/>
      <c r="G1361" s="14">
        <f ca="1"/>
        <v>0</v>
      </c>
      <c r="H1361" s="14"/>
      <c r="I1361" s="14"/>
      <c r="J1361" s="14"/>
      <c r="K1361" s="14">
        <f ca="1"/>
        <v>0</v>
      </c>
      <c r="L1361" s="14"/>
    </row>
    <row r="1362" spans="1:12" ht="15.75" customHeight="1">
      <c r="A1362" s="41"/>
      <c r="B1362" s="41"/>
      <c r="C1362" s="41"/>
      <c r="D1362" s="41"/>
      <c r="E1362" s="14"/>
      <c r="F1362" s="14"/>
      <c r="G1362" s="14">
        <f ca="1"/>
        <v>0</v>
      </c>
      <c r="H1362" s="14"/>
      <c r="I1362" s="14"/>
      <c r="J1362" s="14"/>
      <c r="K1362" s="14">
        <f ca="1"/>
        <v>0</v>
      </c>
      <c r="L1362" s="14"/>
    </row>
    <row r="1363" spans="1:12" ht="15.75" customHeight="1">
      <c r="A1363" s="41"/>
      <c r="B1363" s="41"/>
      <c r="C1363" s="41"/>
      <c r="D1363" s="41"/>
      <c r="E1363" s="14"/>
      <c r="F1363" s="14"/>
      <c r="G1363" s="14">
        <f ca="1"/>
        <v>0</v>
      </c>
      <c r="H1363" s="14"/>
      <c r="I1363" s="14"/>
      <c r="J1363" s="14"/>
      <c r="K1363" s="14">
        <f ca="1"/>
        <v>0</v>
      </c>
      <c r="L1363" s="14"/>
    </row>
    <row r="1364" spans="1:12" ht="15.75" customHeight="1">
      <c r="A1364" s="41"/>
      <c r="B1364" s="41"/>
      <c r="C1364" s="41"/>
      <c r="D1364" s="41"/>
      <c r="E1364" s="14"/>
      <c r="F1364" s="14"/>
      <c r="G1364" s="14">
        <f ca="1"/>
        <v>0</v>
      </c>
      <c r="H1364" s="14"/>
      <c r="I1364" s="14"/>
      <c r="J1364" s="14"/>
      <c r="K1364" s="14">
        <f ca="1"/>
        <v>0</v>
      </c>
      <c r="L1364" s="14"/>
    </row>
    <row r="1365" spans="1:12" ht="15.75" customHeight="1">
      <c r="A1365" s="41"/>
      <c r="B1365" s="41"/>
      <c r="C1365" s="41"/>
      <c r="D1365" s="41"/>
      <c r="E1365" s="14"/>
      <c r="F1365" s="14"/>
      <c r="G1365" s="14">
        <f ca="1"/>
        <v>0</v>
      </c>
      <c r="H1365" s="14"/>
      <c r="I1365" s="14"/>
      <c r="J1365" s="14"/>
      <c r="K1365" s="14">
        <f ca="1"/>
        <v>0</v>
      </c>
      <c r="L1365" s="14"/>
    </row>
    <row r="1366" spans="1:12" ht="15.75" customHeight="1">
      <c r="A1366" s="41"/>
      <c r="B1366" s="41"/>
      <c r="C1366" s="41"/>
      <c r="D1366" s="41"/>
      <c r="E1366" s="14"/>
      <c r="F1366" s="14"/>
      <c r="G1366" s="14">
        <f ca="1"/>
        <v>0</v>
      </c>
      <c r="H1366" s="14"/>
      <c r="I1366" s="14"/>
      <c r="J1366" s="14"/>
      <c r="K1366" s="14">
        <f ca="1"/>
        <v>0</v>
      </c>
      <c r="L1366" s="14"/>
    </row>
    <row r="1367" spans="1:12" ht="15.75" customHeight="1">
      <c r="A1367" s="41"/>
      <c r="B1367" s="41"/>
      <c r="C1367" s="41"/>
      <c r="D1367" s="41"/>
      <c r="E1367" s="14"/>
      <c r="F1367" s="14"/>
      <c r="G1367" s="14">
        <f ca="1"/>
        <v>0</v>
      </c>
      <c r="H1367" s="14"/>
      <c r="I1367" s="14"/>
      <c r="J1367" s="14"/>
      <c r="K1367" s="14">
        <f ca="1"/>
        <v>0</v>
      </c>
      <c r="L1367" s="14"/>
    </row>
    <row r="1368" spans="1:12" ht="15.75" customHeight="1">
      <c r="A1368" s="41"/>
      <c r="B1368" s="41"/>
      <c r="C1368" s="41"/>
      <c r="D1368" s="41"/>
      <c r="E1368" s="14"/>
      <c r="F1368" s="14"/>
      <c r="G1368" s="14">
        <f ca="1"/>
        <v>0</v>
      </c>
      <c r="H1368" s="14"/>
      <c r="I1368" s="14"/>
      <c r="J1368" s="14"/>
      <c r="K1368" s="14">
        <f ca="1"/>
        <v>0</v>
      </c>
      <c r="L1368" s="14"/>
    </row>
    <row r="1369" spans="1:12" ht="15.75" customHeight="1">
      <c r="A1369" s="41"/>
      <c r="B1369" s="41"/>
      <c r="C1369" s="41"/>
      <c r="D1369" s="41"/>
      <c r="E1369" s="14"/>
      <c r="F1369" s="14"/>
      <c r="G1369" s="14">
        <f ca="1"/>
        <v>0</v>
      </c>
      <c r="H1369" s="14"/>
      <c r="I1369" s="14"/>
      <c r="J1369" s="14"/>
      <c r="K1369" s="14">
        <f ca="1"/>
        <v>0</v>
      </c>
      <c r="L1369" s="14"/>
    </row>
    <row r="1370" spans="1:12" ht="15.75" customHeight="1">
      <c r="A1370" s="41"/>
      <c r="B1370" s="41"/>
      <c r="C1370" s="41"/>
      <c r="D1370" s="41"/>
      <c r="E1370" s="14"/>
      <c r="F1370" s="14"/>
      <c r="G1370" s="14">
        <f ca="1"/>
        <v>0</v>
      </c>
      <c r="H1370" s="14"/>
      <c r="I1370" s="14"/>
      <c r="J1370" s="14"/>
      <c r="K1370" s="14">
        <f ca="1"/>
        <v>0</v>
      </c>
      <c r="L1370" s="14"/>
    </row>
    <row r="1371" spans="1:12" ht="15.75" customHeight="1">
      <c r="A1371" s="41"/>
      <c r="B1371" s="41"/>
      <c r="C1371" s="41"/>
      <c r="D1371" s="41"/>
      <c r="E1371" s="14"/>
      <c r="F1371" s="14"/>
      <c r="G1371" s="14">
        <f ca="1"/>
        <v>0</v>
      </c>
      <c r="H1371" s="14"/>
      <c r="I1371" s="14"/>
      <c r="J1371" s="14"/>
      <c r="K1371" s="14">
        <f ca="1"/>
        <v>0</v>
      </c>
      <c r="L1371" s="14"/>
    </row>
    <row r="1372" spans="1:12" ht="15.75" customHeight="1">
      <c r="A1372" s="41"/>
      <c r="B1372" s="41"/>
      <c r="C1372" s="41"/>
      <c r="D1372" s="41"/>
      <c r="E1372" s="14"/>
      <c r="F1372" s="14"/>
      <c r="G1372" s="14">
        <f ca="1"/>
        <v>0</v>
      </c>
      <c r="H1372" s="14"/>
      <c r="I1372" s="14"/>
      <c r="J1372" s="14"/>
      <c r="K1372" s="14">
        <f ca="1"/>
        <v>0</v>
      </c>
      <c r="L1372" s="14"/>
    </row>
    <row r="1373" spans="1:12" ht="15.75" customHeight="1">
      <c r="A1373" s="41"/>
      <c r="B1373" s="41"/>
      <c r="C1373" s="41"/>
      <c r="D1373" s="41"/>
      <c r="E1373" s="14"/>
      <c r="F1373" s="14"/>
      <c r="G1373" s="14">
        <f ca="1"/>
        <v>0</v>
      </c>
      <c r="H1373" s="14"/>
      <c r="I1373" s="14"/>
      <c r="J1373" s="14"/>
      <c r="K1373" s="14">
        <f ca="1"/>
        <v>0</v>
      </c>
      <c r="L1373" s="14"/>
    </row>
    <row r="1374" spans="1:12" ht="15.75" customHeight="1">
      <c r="A1374" s="41"/>
      <c r="B1374" s="41"/>
      <c r="C1374" s="41"/>
      <c r="D1374" s="41"/>
      <c r="E1374" s="14"/>
      <c r="F1374" s="14"/>
      <c r="G1374" s="14">
        <f ca="1"/>
        <v>0</v>
      </c>
      <c r="H1374" s="14"/>
      <c r="I1374" s="14"/>
      <c r="J1374" s="14"/>
      <c r="K1374" s="14">
        <f ca="1"/>
        <v>0</v>
      </c>
      <c r="L1374" s="14"/>
    </row>
    <row r="1375" spans="1:12" ht="15.75" customHeight="1">
      <c r="A1375" s="41"/>
      <c r="B1375" s="41"/>
      <c r="C1375" s="41"/>
      <c r="D1375" s="41"/>
      <c r="E1375" s="14"/>
      <c r="F1375" s="14"/>
      <c r="G1375" s="14">
        <f ca="1"/>
        <v>0</v>
      </c>
      <c r="H1375" s="14"/>
      <c r="I1375" s="14"/>
      <c r="J1375" s="14"/>
      <c r="K1375" s="14">
        <f ca="1"/>
        <v>0</v>
      </c>
      <c r="L1375" s="14"/>
    </row>
    <row r="1376" spans="1:12" ht="15.75" customHeight="1">
      <c r="A1376" s="41"/>
      <c r="B1376" s="41"/>
      <c r="C1376" s="41"/>
      <c r="D1376" s="41"/>
      <c r="E1376" s="14"/>
      <c r="F1376" s="14"/>
      <c r="G1376" s="14">
        <f ca="1"/>
        <v>0</v>
      </c>
      <c r="H1376" s="14"/>
      <c r="I1376" s="14"/>
      <c r="J1376" s="14"/>
      <c r="K1376" s="14">
        <f ca="1"/>
        <v>0</v>
      </c>
      <c r="L1376" s="14"/>
    </row>
    <row r="1377" spans="1:12" ht="15.75" customHeight="1">
      <c r="A1377" s="41"/>
      <c r="B1377" s="41"/>
      <c r="C1377" s="41"/>
      <c r="D1377" s="41"/>
      <c r="E1377" s="14"/>
      <c r="F1377" s="14"/>
      <c r="G1377" s="14">
        <f ca="1"/>
        <v>0</v>
      </c>
      <c r="H1377" s="14"/>
      <c r="I1377" s="14"/>
      <c r="J1377" s="14"/>
      <c r="K1377" s="14">
        <f ca="1"/>
        <v>0</v>
      </c>
      <c r="L1377" s="14"/>
    </row>
    <row r="1378" spans="1:12" ht="15.75" customHeight="1">
      <c r="A1378" s="41"/>
      <c r="B1378" s="41"/>
      <c r="C1378" s="41"/>
      <c r="D1378" s="41"/>
      <c r="E1378" s="14"/>
      <c r="F1378" s="14"/>
      <c r="G1378" s="14">
        <f ca="1"/>
        <v>0</v>
      </c>
      <c r="H1378" s="14"/>
      <c r="I1378" s="14"/>
      <c r="J1378" s="14"/>
      <c r="K1378" s="14">
        <f ca="1"/>
        <v>0</v>
      </c>
      <c r="L1378" s="14"/>
    </row>
    <row r="1379" spans="1:12" ht="15.75" customHeight="1">
      <c r="A1379" s="41"/>
      <c r="B1379" s="41"/>
      <c r="C1379" s="41"/>
      <c r="D1379" s="41"/>
      <c r="E1379" s="14"/>
      <c r="F1379" s="14"/>
      <c r="G1379" s="14">
        <f ca="1"/>
        <v>0</v>
      </c>
      <c r="H1379" s="14"/>
      <c r="I1379" s="14"/>
      <c r="J1379" s="14"/>
      <c r="K1379" s="14">
        <f ca="1"/>
        <v>0</v>
      </c>
      <c r="L1379" s="14"/>
    </row>
    <row r="1380" spans="1:12" ht="15.75" customHeight="1">
      <c r="A1380" s="41"/>
      <c r="B1380" s="41"/>
      <c r="C1380" s="41"/>
      <c r="D1380" s="41"/>
      <c r="E1380" s="14"/>
      <c r="F1380" s="14"/>
      <c r="G1380" s="14">
        <f ca="1"/>
        <v>0</v>
      </c>
      <c r="H1380" s="14"/>
      <c r="I1380" s="14"/>
      <c r="J1380" s="14"/>
      <c r="K1380" s="14">
        <f ca="1"/>
        <v>0</v>
      </c>
      <c r="L1380" s="14"/>
    </row>
    <row r="1381" spans="1:12" ht="15.75" customHeight="1">
      <c r="A1381" s="41"/>
      <c r="B1381" s="41"/>
      <c r="C1381" s="41"/>
      <c r="D1381" s="41"/>
      <c r="E1381" s="14"/>
      <c r="F1381" s="14"/>
      <c r="G1381" s="14">
        <f ca="1"/>
        <v>0</v>
      </c>
      <c r="H1381" s="14"/>
      <c r="I1381" s="14"/>
      <c r="J1381" s="14"/>
      <c r="K1381" s="14">
        <f ca="1"/>
        <v>0</v>
      </c>
      <c r="L1381" s="14"/>
    </row>
    <row r="1382" spans="1:12" ht="15.75" customHeight="1">
      <c r="A1382" s="41"/>
      <c r="B1382" s="41"/>
      <c r="C1382" s="41"/>
      <c r="D1382" s="41"/>
      <c r="E1382" s="14"/>
      <c r="F1382" s="14"/>
      <c r="G1382" s="14">
        <f ca="1"/>
        <v>0</v>
      </c>
      <c r="H1382" s="14"/>
      <c r="I1382" s="14"/>
      <c r="J1382" s="14"/>
      <c r="K1382" s="14">
        <f ca="1"/>
        <v>0</v>
      </c>
      <c r="L1382" s="14"/>
    </row>
    <row r="1383" spans="1:12" ht="15.75" customHeight="1">
      <c r="A1383" s="41"/>
      <c r="B1383" s="41"/>
      <c r="C1383" s="41"/>
      <c r="D1383" s="41"/>
      <c r="E1383" s="14"/>
      <c r="F1383" s="14"/>
      <c r="G1383" s="14">
        <f ca="1"/>
        <v>0</v>
      </c>
      <c r="H1383" s="14"/>
      <c r="I1383" s="14"/>
      <c r="J1383" s="14"/>
      <c r="K1383" s="14">
        <f ca="1"/>
        <v>0</v>
      </c>
      <c r="L1383" s="14"/>
    </row>
    <row r="1384" spans="1:12" ht="15.75" customHeight="1">
      <c r="A1384" s="41"/>
      <c r="B1384" s="41"/>
      <c r="C1384" s="41"/>
      <c r="D1384" s="41"/>
      <c r="E1384" s="14"/>
      <c r="F1384" s="14"/>
      <c r="G1384" s="14">
        <f ca="1"/>
        <v>0</v>
      </c>
      <c r="H1384" s="14"/>
      <c r="I1384" s="14"/>
      <c r="J1384" s="14"/>
      <c r="K1384" s="14">
        <f ca="1"/>
        <v>0</v>
      </c>
      <c r="L1384" s="14"/>
    </row>
  </sheetData>
  <mergeCells count="2">
    <mergeCell ref="E1:E2"/>
    <mergeCell ref="F1:H2"/>
  </mergeCells>
  <conditionalFormatting sqref="E1:L3 A6:L6">
    <cfRule type="notContainsBlanks" dxfId="2" priority="1">
      <formula>LEN(TRIM(E1))&gt;0</formula>
    </cfRule>
  </conditionalFormatting>
  <conditionalFormatting sqref="E1:L3 A6:L6">
    <cfRule type="containsBlanks" dxfId="1" priority="2">
      <formula>LEN(TRIM(E1))=0</formula>
    </cfRule>
  </conditionalFormatting>
  <conditionalFormatting sqref="A7:L1384">
    <cfRule type="notContainsBlanks" dxfId="0" priority="3">
      <formula>LEN(TRIM(A7))&gt;0</formula>
    </cfRule>
  </conditionalFormatting>
  <dataValidations count="1">
    <dataValidation type="custom" allowBlank="1" showDropDown="1" showErrorMessage="1" sqref="F3 H3:L3" xr:uid="{00000000-0002-0000-1000-000000000000}">
      <formula1>OR(NOT(ISERROR(DATEVALUE(F3))), AND(ISNUMBER(F3), LEFT(CELL("format", F3))="D"))</formula1>
    </dataValidation>
  </dataValidation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9900"/>
    <outlinePr summaryBelow="0" summaryRight="0"/>
  </sheetPr>
  <dimension ref="A1:D1000"/>
  <sheetViews>
    <sheetView workbookViewId="0">
      <pane ySplit="1" topLeftCell="A2" activePane="bottomLeft" state="frozen"/>
      <selection pane="bottomLeft" activeCell="B3" sqref="B3"/>
    </sheetView>
  </sheetViews>
  <sheetFormatPr baseColWidth="10" defaultColWidth="14.5" defaultRowHeight="15" customHeight="1"/>
  <cols>
    <col min="1" max="6" width="14.5" customWidth="1"/>
  </cols>
  <sheetData>
    <row r="1" spans="1:4" ht="15.75" customHeight="1">
      <c r="A1" s="12" t="s">
        <v>1209</v>
      </c>
      <c r="B1" s="12" t="s">
        <v>70</v>
      </c>
      <c r="C1" s="13"/>
      <c r="D1" s="13"/>
    </row>
    <row r="2" spans="1:4" ht="15.75" customHeight="1">
      <c r="A2" s="13" t="s">
        <v>353</v>
      </c>
      <c r="B2" s="13" t="s">
        <v>1251</v>
      </c>
      <c r="C2" s="13"/>
      <c r="D2" s="13"/>
    </row>
    <row r="3" spans="1:4" ht="15.75" customHeight="1">
      <c r="A3" s="13" t="s">
        <v>81</v>
      </c>
      <c r="B3" s="13" t="s">
        <v>1251</v>
      </c>
      <c r="C3" s="13"/>
      <c r="D3" s="13"/>
    </row>
    <row r="4" spans="1:4" ht="15.75" customHeight="1">
      <c r="A4" s="13" t="s">
        <v>85</v>
      </c>
      <c r="B4" s="13" t="s">
        <v>1251</v>
      </c>
      <c r="C4" s="13"/>
      <c r="D4" s="13"/>
    </row>
    <row r="5" spans="1:4" ht="15.75" customHeight="1">
      <c r="A5" s="13" t="s">
        <v>86</v>
      </c>
      <c r="B5" s="13" t="s">
        <v>1251</v>
      </c>
      <c r="C5" s="13"/>
      <c r="D5" s="13"/>
    </row>
    <row r="6" spans="1:4" ht="15.75" customHeight="1">
      <c r="A6" s="13" t="s">
        <v>93</v>
      </c>
      <c r="B6" s="13" t="s">
        <v>1251</v>
      </c>
      <c r="C6" s="13"/>
      <c r="D6" s="13"/>
    </row>
    <row r="7" spans="1:4" ht="15.75" customHeight="1">
      <c r="A7" s="13" t="s">
        <v>97</v>
      </c>
      <c r="B7" s="13" t="s">
        <v>1251</v>
      </c>
    </row>
    <row r="8" spans="1:4" ht="15.75" customHeight="1">
      <c r="A8" s="13" t="s">
        <v>101</v>
      </c>
      <c r="B8" s="13" t="s">
        <v>1251</v>
      </c>
    </row>
    <row r="9" spans="1:4" ht="15.75" customHeight="1">
      <c r="A9" s="13" t="s">
        <v>103</v>
      </c>
      <c r="B9" s="13" t="s">
        <v>1251</v>
      </c>
    </row>
    <row r="10" spans="1:4" ht="15.75" customHeight="1">
      <c r="A10" s="13" t="s">
        <v>105</v>
      </c>
      <c r="B10" s="13" t="s">
        <v>1251</v>
      </c>
    </row>
    <row r="11" spans="1:4" ht="15.75" customHeight="1">
      <c r="A11" s="13" t="s">
        <v>106</v>
      </c>
      <c r="B11" s="13" t="s">
        <v>1251</v>
      </c>
    </row>
    <row r="12" spans="1:4" ht="15.75" customHeight="1">
      <c r="A12" s="13" t="s">
        <v>116</v>
      </c>
      <c r="B12" s="13" t="s">
        <v>1251</v>
      </c>
    </row>
    <row r="13" spans="1:4" ht="15.75" customHeight="1">
      <c r="A13" s="13" t="s">
        <v>117</v>
      </c>
      <c r="B13" s="13" t="s">
        <v>1251</v>
      </c>
    </row>
    <row r="14" spans="1:4" ht="15.75" customHeight="1">
      <c r="A14" s="13" t="s">
        <v>119</v>
      </c>
      <c r="B14" s="13" t="s">
        <v>1251</v>
      </c>
    </row>
    <row r="15" spans="1:4" ht="15.75" customHeight="1">
      <c r="A15" s="13" t="s">
        <v>120</v>
      </c>
      <c r="B15" s="13" t="s">
        <v>1251</v>
      </c>
    </row>
    <row r="16" spans="1:4" ht="15.75" customHeight="1">
      <c r="A16" s="13" t="s">
        <v>121</v>
      </c>
      <c r="B16" s="13" t="s">
        <v>1251</v>
      </c>
    </row>
    <row r="17" spans="1:2" ht="15.75" customHeight="1">
      <c r="A17" s="13" t="s">
        <v>127</v>
      </c>
      <c r="B17" s="13" t="s">
        <v>1251</v>
      </c>
    </row>
    <row r="18" spans="1:2" ht="15.75" customHeight="1">
      <c r="A18" s="13" t="s">
        <v>133</v>
      </c>
      <c r="B18" s="13" t="s">
        <v>1251</v>
      </c>
    </row>
    <row r="19" spans="1:2" ht="15.75" customHeight="1">
      <c r="A19" s="13" t="s">
        <v>134</v>
      </c>
      <c r="B19" s="13" t="s">
        <v>1251</v>
      </c>
    </row>
    <row r="20" spans="1:2" ht="15.75" customHeight="1">
      <c r="A20" s="13" t="s">
        <v>135</v>
      </c>
      <c r="B20" s="13" t="s">
        <v>1251</v>
      </c>
    </row>
    <row r="21" spans="1:2" ht="15.75" customHeight="1">
      <c r="A21" s="13" t="s">
        <v>139</v>
      </c>
      <c r="B21" s="13" t="s">
        <v>1251</v>
      </c>
    </row>
    <row r="22" spans="1:2" ht="15.75" customHeight="1">
      <c r="A22" s="13" t="s">
        <v>140</v>
      </c>
      <c r="B22" s="13" t="s">
        <v>1251</v>
      </c>
    </row>
    <row r="23" spans="1:2" ht="15.75" customHeight="1">
      <c r="A23" s="13" t="s">
        <v>141</v>
      </c>
      <c r="B23" s="13" t="s">
        <v>1251</v>
      </c>
    </row>
    <row r="24" spans="1:2" ht="15.75" customHeight="1">
      <c r="A24" s="13" t="s">
        <v>142</v>
      </c>
      <c r="B24" s="13" t="s">
        <v>1251</v>
      </c>
    </row>
    <row r="25" spans="1:2" ht="15.75" customHeight="1">
      <c r="A25" s="13" t="s">
        <v>143</v>
      </c>
      <c r="B25" s="13" t="s">
        <v>1251</v>
      </c>
    </row>
    <row r="26" spans="1:2" ht="15.75" customHeight="1">
      <c r="A26" s="13" t="s">
        <v>147</v>
      </c>
      <c r="B26" s="13" t="s">
        <v>1251</v>
      </c>
    </row>
    <row r="27" spans="1:2" ht="15.75" customHeight="1">
      <c r="A27" s="13" t="s">
        <v>149</v>
      </c>
      <c r="B27" s="13" t="s">
        <v>1251</v>
      </c>
    </row>
    <row r="28" spans="1:2" ht="15.75" customHeight="1">
      <c r="A28" s="13" t="s">
        <v>150</v>
      </c>
      <c r="B28" s="13" t="s">
        <v>1251</v>
      </c>
    </row>
    <row r="29" spans="1:2" ht="15.75" customHeight="1">
      <c r="A29" s="13" t="s">
        <v>151</v>
      </c>
      <c r="B29" s="13" t="s">
        <v>1251</v>
      </c>
    </row>
    <row r="30" spans="1:2" ht="15.75" customHeight="1">
      <c r="A30" s="13" t="s">
        <v>152</v>
      </c>
      <c r="B30" s="13" t="s">
        <v>1251</v>
      </c>
    </row>
    <row r="31" spans="1:2" ht="15.75" customHeight="1">
      <c r="A31" s="13" t="s">
        <v>153</v>
      </c>
      <c r="B31" s="13" t="s">
        <v>1251</v>
      </c>
    </row>
    <row r="32" spans="1:2" ht="15.75" customHeight="1">
      <c r="A32" s="13" t="s">
        <v>156</v>
      </c>
      <c r="B32" s="13" t="s">
        <v>1251</v>
      </c>
    </row>
    <row r="33" spans="1:2" ht="15.75" customHeight="1">
      <c r="A33" s="13" t="s">
        <v>157</v>
      </c>
      <c r="B33" s="13" t="s">
        <v>1251</v>
      </c>
    </row>
    <row r="34" spans="1:2" ht="15.75" customHeight="1">
      <c r="A34" s="13" t="s">
        <v>159</v>
      </c>
      <c r="B34" s="13" t="s">
        <v>1251</v>
      </c>
    </row>
    <row r="35" spans="1:2" ht="15.75" customHeight="1">
      <c r="A35" s="13" t="s">
        <v>161</v>
      </c>
      <c r="B35" s="13" t="s">
        <v>1251</v>
      </c>
    </row>
    <row r="36" spans="1:2" ht="15.75" customHeight="1">
      <c r="A36" s="13" t="s">
        <v>162</v>
      </c>
      <c r="B36" s="13" t="s">
        <v>1251</v>
      </c>
    </row>
    <row r="37" spans="1:2" ht="15.75" customHeight="1">
      <c r="A37" s="13" t="s">
        <v>163</v>
      </c>
      <c r="B37" s="13" t="s">
        <v>1251</v>
      </c>
    </row>
    <row r="38" spans="1:2" ht="15.75" customHeight="1">
      <c r="A38" s="13" t="s">
        <v>164</v>
      </c>
      <c r="B38" s="13" t="s">
        <v>1251</v>
      </c>
    </row>
    <row r="39" spans="1:2" ht="15.75" customHeight="1">
      <c r="A39" s="13" t="s">
        <v>166</v>
      </c>
      <c r="B39" s="13" t="s">
        <v>1251</v>
      </c>
    </row>
    <row r="40" spans="1:2" ht="15.75" customHeight="1">
      <c r="A40" s="13" t="s">
        <v>167</v>
      </c>
      <c r="B40" s="13" t="s">
        <v>1251</v>
      </c>
    </row>
    <row r="41" spans="1:2" ht="15.75" customHeight="1">
      <c r="A41" s="13" t="s">
        <v>168</v>
      </c>
      <c r="B41" s="13" t="s">
        <v>1251</v>
      </c>
    </row>
    <row r="42" spans="1:2" ht="15.75" customHeight="1">
      <c r="A42" s="13" t="s">
        <v>169</v>
      </c>
      <c r="B42" s="13" t="s">
        <v>1251</v>
      </c>
    </row>
    <row r="43" spans="1:2" ht="15.75" customHeight="1">
      <c r="A43" s="13" t="s">
        <v>170</v>
      </c>
      <c r="B43" s="13" t="s">
        <v>1251</v>
      </c>
    </row>
    <row r="44" spans="1:2" ht="15.75" customHeight="1">
      <c r="A44" s="13" t="s">
        <v>171</v>
      </c>
      <c r="B44" s="13" t="s">
        <v>1251</v>
      </c>
    </row>
    <row r="45" spans="1:2" ht="15.75" customHeight="1">
      <c r="A45" s="13" t="s">
        <v>172</v>
      </c>
      <c r="B45" s="13" t="s">
        <v>1251</v>
      </c>
    </row>
    <row r="46" spans="1:2" ht="15.75" customHeight="1">
      <c r="A46" s="13" t="s">
        <v>173</v>
      </c>
      <c r="B46" s="13" t="s">
        <v>1251</v>
      </c>
    </row>
    <row r="47" spans="1:2" ht="15.75" customHeight="1">
      <c r="A47" s="13" t="s">
        <v>174</v>
      </c>
      <c r="B47" s="13" t="s">
        <v>1251</v>
      </c>
    </row>
    <row r="48" spans="1:2" ht="15.75" customHeight="1">
      <c r="A48" s="13" t="s">
        <v>175</v>
      </c>
      <c r="B48" s="13" t="s">
        <v>1251</v>
      </c>
    </row>
    <row r="49" spans="1:2" ht="15.75" customHeight="1">
      <c r="A49" s="13" t="s">
        <v>176</v>
      </c>
      <c r="B49" s="13" t="s">
        <v>1251</v>
      </c>
    </row>
    <row r="50" spans="1:2" ht="15.75" customHeight="1">
      <c r="A50" s="13" t="s">
        <v>99</v>
      </c>
      <c r="B50" s="13" t="s">
        <v>1251</v>
      </c>
    </row>
    <row r="51" spans="1:2" ht="15.75" customHeight="1">
      <c r="A51" s="13" t="s">
        <v>177</v>
      </c>
      <c r="B51" s="13" t="s">
        <v>1251</v>
      </c>
    </row>
    <row r="52" spans="1:2" ht="15.75" customHeight="1">
      <c r="A52" s="13" t="s">
        <v>179</v>
      </c>
      <c r="B52" s="13" t="s">
        <v>1251</v>
      </c>
    </row>
    <row r="53" spans="1:2" ht="15.75" customHeight="1">
      <c r="A53" s="13" t="s">
        <v>180</v>
      </c>
      <c r="B53" s="13" t="s">
        <v>1251</v>
      </c>
    </row>
    <row r="54" spans="1:2" ht="15.75" customHeight="1">
      <c r="A54" s="13" t="s">
        <v>188</v>
      </c>
      <c r="B54" s="13" t="s">
        <v>1251</v>
      </c>
    </row>
    <row r="55" spans="1:2" ht="15.75" customHeight="1">
      <c r="A55" s="13" t="s">
        <v>189</v>
      </c>
      <c r="B55" s="13" t="s">
        <v>1251</v>
      </c>
    </row>
    <row r="56" spans="1:2" ht="15.75" customHeight="1">
      <c r="A56" s="13" t="s">
        <v>75</v>
      </c>
      <c r="B56" s="13" t="s">
        <v>1251</v>
      </c>
    </row>
    <row r="57" spans="1:2" ht="15.75" customHeight="1">
      <c r="A57" s="13" t="s">
        <v>182</v>
      </c>
      <c r="B57" s="13" t="s">
        <v>1251</v>
      </c>
    </row>
    <row r="58" spans="1:2" ht="15.75" customHeight="1">
      <c r="A58" s="13" t="s">
        <v>183</v>
      </c>
      <c r="B58" s="13" t="s">
        <v>1251</v>
      </c>
    </row>
    <row r="59" spans="1:2" ht="15.75" customHeight="1">
      <c r="A59" s="13" t="s">
        <v>329</v>
      </c>
      <c r="B59" s="13" t="s">
        <v>1251</v>
      </c>
    </row>
    <row r="60" spans="1:2" ht="15.75" customHeight="1">
      <c r="A60" s="13" t="s">
        <v>330</v>
      </c>
      <c r="B60" s="13" t="s">
        <v>1251</v>
      </c>
    </row>
    <row r="61" spans="1:2" ht="15.75" customHeight="1">
      <c r="A61" s="13" t="s">
        <v>332</v>
      </c>
      <c r="B61" s="13" t="s">
        <v>1251</v>
      </c>
    </row>
    <row r="62" spans="1:2" ht="15.75" customHeight="1">
      <c r="A62" s="13" t="s">
        <v>334</v>
      </c>
      <c r="B62" s="13" t="s">
        <v>1251</v>
      </c>
    </row>
    <row r="63" spans="1:2" ht="15.75" customHeight="1">
      <c r="A63" s="13" t="s">
        <v>335</v>
      </c>
      <c r="B63" s="13" t="s">
        <v>1251</v>
      </c>
    </row>
    <row r="64" spans="1:2" ht="15.75" customHeight="1">
      <c r="A64" s="13" t="s">
        <v>336</v>
      </c>
      <c r="B64" s="13" t="s">
        <v>1251</v>
      </c>
    </row>
    <row r="65" spans="1:2" ht="15.75" customHeight="1">
      <c r="A65" s="13" t="s">
        <v>337</v>
      </c>
      <c r="B65" s="13" t="s">
        <v>1251</v>
      </c>
    </row>
    <row r="66" spans="1:2" ht="15.75" customHeight="1">
      <c r="A66" s="13" t="s">
        <v>186</v>
      </c>
      <c r="B66" s="13" t="s">
        <v>1251</v>
      </c>
    </row>
    <row r="67" spans="1:2" ht="15.75" customHeight="1">
      <c r="A67" s="13" t="s">
        <v>187</v>
      </c>
      <c r="B67" s="13" t="s">
        <v>1251</v>
      </c>
    </row>
    <row r="68" spans="1:2" ht="15.75" customHeight="1">
      <c r="A68" s="13" t="s">
        <v>190</v>
      </c>
      <c r="B68" s="13" t="s">
        <v>1251</v>
      </c>
    </row>
    <row r="69" spans="1:2" ht="15.75" customHeight="1">
      <c r="A69" s="13" t="s">
        <v>191</v>
      </c>
      <c r="B69" s="13" t="s">
        <v>1251</v>
      </c>
    </row>
    <row r="70" spans="1:2" ht="15.75" customHeight="1">
      <c r="A70" s="13" t="s">
        <v>192</v>
      </c>
      <c r="B70" s="13" t="s">
        <v>1251</v>
      </c>
    </row>
    <row r="71" spans="1:2" ht="15.75" customHeight="1">
      <c r="A71" s="13" t="s">
        <v>193</v>
      </c>
      <c r="B71" s="13" t="s">
        <v>1251</v>
      </c>
    </row>
    <row r="72" spans="1:2" ht="15.75" customHeight="1">
      <c r="A72" s="13" t="s">
        <v>194</v>
      </c>
      <c r="B72" s="13" t="s">
        <v>1251</v>
      </c>
    </row>
    <row r="73" spans="1:2" ht="15.75" customHeight="1">
      <c r="A73" s="13" t="s">
        <v>195</v>
      </c>
      <c r="B73" s="13" t="s">
        <v>1251</v>
      </c>
    </row>
    <row r="74" spans="1:2" ht="15.75" customHeight="1">
      <c r="A74" s="13" t="s">
        <v>196</v>
      </c>
      <c r="B74" s="13" t="s">
        <v>1251</v>
      </c>
    </row>
    <row r="75" spans="1:2" ht="15.75" customHeight="1">
      <c r="A75" s="13" t="s">
        <v>197</v>
      </c>
      <c r="B75" s="13" t="s">
        <v>1251</v>
      </c>
    </row>
    <row r="76" spans="1:2" ht="15.75" customHeight="1">
      <c r="A76" s="13" t="s">
        <v>198</v>
      </c>
      <c r="B76" s="13" t="s">
        <v>1251</v>
      </c>
    </row>
    <row r="77" spans="1:2" ht="15.75" customHeight="1">
      <c r="A77" s="13" t="s">
        <v>201</v>
      </c>
      <c r="B77" s="13" t="s">
        <v>1251</v>
      </c>
    </row>
    <row r="78" spans="1:2" ht="15.75" customHeight="1">
      <c r="A78" s="13" t="s">
        <v>202</v>
      </c>
      <c r="B78" s="13" t="s">
        <v>1251</v>
      </c>
    </row>
    <row r="79" spans="1:2" ht="15.75" customHeight="1">
      <c r="A79" s="13" t="s">
        <v>203</v>
      </c>
      <c r="B79" s="13" t="s">
        <v>1251</v>
      </c>
    </row>
    <row r="80" spans="1:2" ht="15.75" customHeight="1">
      <c r="A80" s="13" t="s">
        <v>204</v>
      </c>
      <c r="B80" s="13" t="s">
        <v>1251</v>
      </c>
    </row>
    <row r="81" spans="1:2" ht="15.75" customHeight="1">
      <c r="A81" s="13" t="s">
        <v>205</v>
      </c>
      <c r="B81" s="13" t="s">
        <v>1251</v>
      </c>
    </row>
    <row r="82" spans="1:2" ht="15.75" customHeight="1">
      <c r="A82" s="13" t="s">
        <v>206</v>
      </c>
      <c r="B82" s="13" t="s">
        <v>1251</v>
      </c>
    </row>
    <row r="83" spans="1:2" ht="15.75" customHeight="1">
      <c r="A83" s="13" t="s">
        <v>207</v>
      </c>
      <c r="B83" s="13" t="s">
        <v>1251</v>
      </c>
    </row>
    <row r="84" spans="1:2" ht="15.75" customHeight="1">
      <c r="A84" s="13" t="s">
        <v>208</v>
      </c>
      <c r="B84" s="13" t="s">
        <v>1251</v>
      </c>
    </row>
    <row r="85" spans="1:2" ht="15.75" customHeight="1">
      <c r="A85" s="13" t="s">
        <v>209</v>
      </c>
      <c r="B85" s="13" t="s">
        <v>1251</v>
      </c>
    </row>
    <row r="86" spans="1:2" ht="15.75" customHeight="1">
      <c r="A86" s="13" t="s">
        <v>210</v>
      </c>
      <c r="B86" s="13" t="s">
        <v>1251</v>
      </c>
    </row>
    <row r="87" spans="1:2" ht="15.75" customHeight="1">
      <c r="A87" s="13" t="s">
        <v>211</v>
      </c>
      <c r="B87" s="13" t="s">
        <v>1251</v>
      </c>
    </row>
    <row r="88" spans="1:2" ht="15.75" customHeight="1">
      <c r="A88" s="13" t="s">
        <v>212</v>
      </c>
      <c r="B88" s="13" t="s">
        <v>1251</v>
      </c>
    </row>
    <row r="89" spans="1:2" ht="15.75" customHeight="1">
      <c r="A89" s="13" t="s">
        <v>213</v>
      </c>
      <c r="B89" s="13" t="s">
        <v>1251</v>
      </c>
    </row>
    <row r="90" spans="1:2" ht="15.75" customHeight="1">
      <c r="A90" s="13" t="s">
        <v>215</v>
      </c>
      <c r="B90" s="13" t="s">
        <v>1251</v>
      </c>
    </row>
    <row r="91" spans="1:2" ht="15.75" customHeight="1">
      <c r="A91" s="13" t="s">
        <v>216</v>
      </c>
      <c r="B91" s="13" t="s">
        <v>1251</v>
      </c>
    </row>
    <row r="92" spans="1:2" ht="15.75" customHeight="1">
      <c r="A92" s="13" t="s">
        <v>217</v>
      </c>
      <c r="B92" s="13" t="s">
        <v>1251</v>
      </c>
    </row>
    <row r="93" spans="1:2" ht="15.75" customHeight="1">
      <c r="A93" s="13" t="s">
        <v>218</v>
      </c>
      <c r="B93" s="13" t="s">
        <v>1251</v>
      </c>
    </row>
    <row r="94" spans="1:2" ht="15.75" customHeight="1">
      <c r="A94" s="13" t="s">
        <v>220</v>
      </c>
      <c r="B94" s="13" t="s">
        <v>1251</v>
      </c>
    </row>
    <row r="95" spans="1:2" ht="15.75" customHeight="1">
      <c r="A95" s="13" t="s">
        <v>221</v>
      </c>
      <c r="B95" s="13" t="s">
        <v>1251</v>
      </c>
    </row>
    <row r="96" spans="1:2" ht="15.75" customHeight="1">
      <c r="A96" s="13" t="s">
        <v>222</v>
      </c>
      <c r="B96" s="13" t="s">
        <v>1251</v>
      </c>
    </row>
    <row r="97" spans="1:2" ht="15.75" customHeight="1">
      <c r="A97" s="13" t="s">
        <v>223</v>
      </c>
      <c r="B97" s="13" t="s">
        <v>1251</v>
      </c>
    </row>
    <row r="98" spans="1:2" ht="15.75" customHeight="1">
      <c r="A98" s="13" t="s">
        <v>224</v>
      </c>
      <c r="B98" s="13" t="s">
        <v>1251</v>
      </c>
    </row>
    <row r="99" spans="1:2" ht="15.75" customHeight="1">
      <c r="A99" s="13" t="s">
        <v>225</v>
      </c>
      <c r="B99" s="13" t="s">
        <v>1251</v>
      </c>
    </row>
    <row r="100" spans="1:2" ht="15.75" customHeight="1">
      <c r="A100" s="13" t="s">
        <v>226</v>
      </c>
      <c r="B100" s="13" t="s">
        <v>1251</v>
      </c>
    </row>
    <row r="101" spans="1:2" ht="15.75" customHeight="1">
      <c r="A101" s="13" t="s">
        <v>227</v>
      </c>
      <c r="B101" s="13" t="s">
        <v>1251</v>
      </c>
    </row>
    <row r="102" spans="1:2" ht="15.75" customHeight="1">
      <c r="A102" s="13" t="s">
        <v>228</v>
      </c>
      <c r="B102" s="13" t="s">
        <v>1251</v>
      </c>
    </row>
    <row r="103" spans="1:2" ht="15.75" customHeight="1">
      <c r="A103" s="13" t="s">
        <v>229</v>
      </c>
      <c r="B103" s="13" t="s">
        <v>1251</v>
      </c>
    </row>
    <row r="104" spans="1:2" ht="15.75" customHeight="1">
      <c r="A104" s="13" t="s">
        <v>230</v>
      </c>
      <c r="B104" s="13" t="s">
        <v>1251</v>
      </c>
    </row>
    <row r="105" spans="1:2" ht="15.75" customHeight="1">
      <c r="A105" s="13" t="s">
        <v>232</v>
      </c>
      <c r="B105" s="13" t="s">
        <v>1251</v>
      </c>
    </row>
    <row r="106" spans="1:2" ht="15.75" customHeight="1">
      <c r="A106" s="13" t="s">
        <v>234</v>
      </c>
      <c r="B106" s="13" t="s">
        <v>1251</v>
      </c>
    </row>
    <row r="107" spans="1:2" ht="15.75" customHeight="1">
      <c r="A107" s="13" t="s">
        <v>236</v>
      </c>
      <c r="B107" s="13" t="s">
        <v>1251</v>
      </c>
    </row>
    <row r="108" spans="1:2" ht="15.75" customHeight="1">
      <c r="A108" s="13" t="s">
        <v>237</v>
      </c>
      <c r="B108" s="13" t="s">
        <v>1251</v>
      </c>
    </row>
    <row r="109" spans="1:2" ht="15.75" customHeight="1">
      <c r="A109" s="13" t="s">
        <v>238</v>
      </c>
      <c r="B109" s="13" t="s">
        <v>1251</v>
      </c>
    </row>
    <row r="110" spans="1:2" ht="15.75" customHeight="1">
      <c r="A110" s="13" t="s">
        <v>239</v>
      </c>
      <c r="B110" s="13" t="s">
        <v>1251</v>
      </c>
    </row>
    <row r="111" spans="1:2" ht="15.75" customHeight="1">
      <c r="A111" s="13" t="s">
        <v>240</v>
      </c>
      <c r="B111" s="13" t="s">
        <v>1251</v>
      </c>
    </row>
    <row r="112" spans="1:2" ht="15.75" customHeight="1">
      <c r="A112" s="13" t="s">
        <v>241</v>
      </c>
      <c r="B112" s="13" t="s">
        <v>1251</v>
      </c>
    </row>
    <row r="113" spans="1:2" ht="15.75" customHeight="1">
      <c r="A113" s="13" t="s">
        <v>242</v>
      </c>
      <c r="B113" s="13" t="s">
        <v>1251</v>
      </c>
    </row>
    <row r="114" spans="1:2" ht="15.75" customHeight="1">
      <c r="A114" s="13" t="s">
        <v>244</v>
      </c>
      <c r="B114" s="13" t="s">
        <v>1251</v>
      </c>
    </row>
    <row r="115" spans="1:2" ht="15.75" customHeight="1">
      <c r="A115" s="13" t="s">
        <v>245</v>
      </c>
      <c r="B115" s="13" t="s">
        <v>1251</v>
      </c>
    </row>
    <row r="116" spans="1:2" ht="15.75" customHeight="1">
      <c r="A116" s="13" t="s">
        <v>246</v>
      </c>
      <c r="B116" s="13" t="s">
        <v>1251</v>
      </c>
    </row>
    <row r="117" spans="1:2" ht="15.75" customHeight="1">
      <c r="A117" s="13" t="s">
        <v>247</v>
      </c>
      <c r="B117" s="13" t="s">
        <v>1251</v>
      </c>
    </row>
    <row r="118" spans="1:2" ht="15.75" customHeight="1">
      <c r="A118" s="13" t="s">
        <v>248</v>
      </c>
      <c r="B118" s="13" t="s">
        <v>1251</v>
      </c>
    </row>
    <row r="119" spans="1:2" ht="15.75" customHeight="1">
      <c r="A119" s="13" t="s">
        <v>249</v>
      </c>
      <c r="B119" s="13" t="s">
        <v>1251</v>
      </c>
    </row>
    <row r="120" spans="1:2" ht="15.75" customHeight="1">
      <c r="A120" s="13" t="s">
        <v>250</v>
      </c>
      <c r="B120" s="13" t="s">
        <v>1251</v>
      </c>
    </row>
    <row r="121" spans="1:2" ht="15.75" customHeight="1">
      <c r="A121" s="13" t="s">
        <v>251</v>
      </c>
      <c r="B121" s="13" t="s">
        <v>1251</v>
      </c>
    </row>
    <row r="122" spans="1:2" ht="15.75" customHeight="1">
      <c r="A122" s="13" t="s">
        <v>253</v>
      </c>
      <c r="B122" s="13" t="s">
        <v>1251</v>
      </c>
    </row>
    <row r="123" spans="1:2" ht="15.75" customHeight="1">
      <c r="A123" s="13" t="s">
        <v>254</v>
      </c>
      <c r="B123" s="13" t="s">
        <v>1251</v>
      </c>
    </row>
    <row r="124" spans="1:2" ht="15.75" customHeight="1">
      <c r="A124" s="13" t="s">
        <v>255</v>
      </c>
      <c r="B124" s="13" t="s">
        <v>1251</v>
      </c>
    </row>
    <row r="125" spans="1:2" ht="15.75" customHeight="1">
      <c r="A125" s="13" t="s">
        <v>256</v>
      </c>
      <c r="B125" s="13" t="s">
        <v>1251</v>
      </c>
    </row>
    <row r="126" spans="1:2" ht="15.75" customHeight="1">
      <c r="A126" s="13" t="s">
        <v>257</v>
      </c>
      <c r="B126" s="13" t="s">
        <v>1251</v>
      </c>
    </row>
    <row r="127" spans="1:2" ht="15.75" customHeight="1">
      <c r="A127" s="13" t="s">
        <v>258</v>
      </c>
      <c r="B127" s="13" t="s">
        <v>1251</v>
      </c>
    </row>
    <row r="128" spans="1:2" ht="15.75" customHeight="1">
      <c r="A128" s="13" t="s">
        <v>259</v>
      </c>
      <c r="B128" s="13" t="s">
        <v>1251</v>
      </c>
    </row>
    <row r="129" spans="1:2" ht="15.75" customHeight="1">
      <c r="A129" s="13" t="s">
        <v>260</v>
      </c>
      <c r="B129" s="13" t="s">
        <v>1251</v>
      </c>
    </row>
    <row r="130" spans="1:2" ht="15.75" customHeight="1">
      <c r="A130" s="13" t="s">
        <v>261</v>
      </c>
      <c r="B130" s="13" t="s">
        <v>1251</v>
      </c>
    </row>
    <row r="131" spans="1:2" ht="15.75" customHeight="1">
      <c r="A131" s="13" t="s">
        <v>262</v>
      </c>
      <c r="B131" s="13" t="s">
        <v>1251</v>
      </c>
    </row>
    <row r="132" spans="1:2" ht="15.75" customHeight="1">
      <c r="A132" s="13" t="s">
        <v>263</v>
      </c>
      <c r="B132" s="13" t="s">
        <v>1251</v>
      </c>
    </row>
    <row r="133" spans="1:2" ht="15.75" customHeight="1">
      <c r="A133" s="13" t="s">
        <v>264</v>
      </c>
      <c r="B133" s="13" t="s">
        <v>1251</v>
      </c>
    </row>
    <row r="134" spans="1:2" ht="15.75" customHeight="1">
      <c r="A134" s="13" t="s">
        <v>268</v>
      </c>
      <c r="B134" s="13" t="s">
        <v>1251</v>
      </c>
    </row>
    <row r="135" spans="1:2" ht="15.75" customHeight="1">
      <c r="A135" s="13" t="s">
        <v>271</v>
      </c>
      <c r="B135" s="13" t="s">
        <v>1251</v>
      </c>
    </row>
    <row r="136" spans="1:2" ht="15.75" customHeight="1">
      <c r="A136" s="13" t="s">
        <v>272</v>
      </c>
      <c r="B136" s="13" t="s">
        <v>1251</v>
      </c>
    </row>
    <row r="137" spans="1:2" ht="15.75" customHeight="1">
      <c r="A137" s="13" t="s">
        <v>274</v>
      </c>
      <c r="B137" s="13" t="s">
        <v>1251</v>
      </c>
    </row>
    <row r="138" spans="1:2" ht="15.75" customHeight="1">
      <c r="A138" s="13" t="s">
        <v>275</v>
      </c>
      <c r="B138" s="13" t="s">
        <v>1251</v>
      </c>
    </row>
    <row r="139" spans="1:2" ht="15.75" customHeight="1">
      <c r="A139" s="13" t="s">
        <v>277</v>
      </c>
      <c r="B139" s="13" t="s">
        <v>1251</v>
      </c>
    </row>
    <row r="140" spans="1:2" ht="15.75" customHeight="1">
      <c r="A140" s="13" t="s">
        <v>278</v>
      </c>
      <c r="B140" s="13" t="s">
        <v>1251</v>
      </c>
    </row>
    <row r="141" spans="1:2" ht="15.75" customHeight="1">
      <c r="A141" s="13" t="s">
        <v>282</v>
      </c>
      <c r="B141" s="13" t="s">
        <v>1251</v>
      </c>
    </row>
    <row r="142" spans="1:2" ht="15.75" customHeight="1">
      <c r="A142" s="13" t="s">
        <v>283</v>
      </c>
      <c r="B142" s="13" t="s">
        <v>1251</v>
      </c>
    </row>
    <row r="143" spans="1:2" ht="15.75" customHeight="1">
      <c r="A143" s="13" t="s">
        <v>284</v>
      </c>
      <c r="B143" s="13" t="s">
        <v>1251</v>
      </c>
    </row>
    <row r="144" spans="1:2" ht="15.75" customHeight="1">
      <c r="A144" s="13" t="s">
        <v>285</v>
      </c>
      <c r="B144" s="13" t="s">
        <v>1251</v>
      </c>
    </row>
    <row r="145" spans="1:2" ht="15.75" customHeight="1">
      <c r="A145" s="13" t="s">
        <v>292</v>
      </c>
      <c r="B145" s="13" t="s">
        <v>1251</v>
      </c>
    </row>
    <row r="146" spans="1:2" ht="15.75" customHeight="1">
      <c r="A146" s="13" t="s">
        <v>293</v>
      </c>
      <c r="B146" s="13" t="s">
        <v>1251</v>
      </c>
    </row>
    <row r="147" spans="1:2" ht="15.75" customHeight="1">
      <c r="A147" s="13" t="s">
        <v>289</v>
      </c>
      <c r="B147" s="13" t="s">
        <v>1251</v>
      </c>
    </row>
    <row r="148" spans="1:2" ht="15.75" customHeight="1">
      <c r="A148" s="13" t="s">
        <v>290</v>
      </c>
      <c r="B148" s="13" t="s">
        <v>1251</v>
      </c>
    </row>
    <row r="149" spans="1:2" ht="15.75" customHeight="1">
      <c r="A149" s="13" t="s">
        <v>295</v>
      </c>
      <c r="B149" s="13" t="s">
        <v>1251</v>
      </c>
    </row>
    <row r="150" spans="1:2" ht="15.75" customHeight="1">
      <c r="A150" s="13" t="s">
        <v>296</v>
      </c>
      <c r="B150" s="13" t="s">
        <v>1251</v>
      </c>
    </row>
    <row r="151" spans="1:2" ht="15.75" customHeight="1">
      <c r="A151" s="13" t="s">
        <v>297</v>
      </c>
      <c r="B151" s="13" t="s">
        <v>1251</v>
      </c>
    </row>
    <row r="152" spans="1:2" ht="15.75" customHeight="1">
      <c r="A152" s="13" t="s">
        <v>299</v>
      </c>
      <c r="B152" s="13" t="s">
        <v>1251</v>
      </c>
    </row>
    <row r="153" spans="1:2" ht="15.75" customHeight="1">
      <c r="A153" s="13" t="s">
        <v>300</v>
      </c>
      <c r="B153" s="13" t="s">
        <v>1251</v>
      </c>
    </row>
    <row r="154" spans="1:2" ht="15.75" customHeight="1">
      <c r="A154" s="13" t="s">
        <v>298</v>
      </c>
      <c r="B154" s="13" t="s">
        <v>1251</v>
      </c>
    </row>
    <row r="155" spans="1:2" ht="15.75" customHeight="1">
      <c r="A155" s="13" t="s">
        <v>303</v>
      </c>
      <c r="B155" s="13" t="s">
        <v>1251</v>
      </c>
    </row>
    <row r="156" spans="1:2" ht="15.75" customHeight="1">
      <c r="A156" s="13" t="s">
        <v>304</v>
      </c>
      <c r="B156" s="13" t="s">
        <v>1251</v>
      </c>
    </row>
    <row r="157" spans="1:2" ht="15.75" customHeight="1">
      <c r="A157" s="13" t="s">
        <v>306</v>
      </c>
      <c r="B157" s="13" t="s">
        <v>1251</v>
      </c>
    </row>
    <row r="158" spans="1:2" ht="15.75" customHeight="1">
      <c r="A158" s="13" t="s">
        <v>307</v>
      </c>
      <c r="B158" s="13" t="s">
        <v>1251</v>
      </c>
    </row>
    <row r="159" spans="1:2" ht="15.75" customHeight="1">
      <c r="A159" s="13" t="s">
        <v>309</v>
      </c>
      <c r="B159" s="13" t="s">
        <v>1251</v>
      </c>
    </row>
    <row r="160" spans="1:2" ht="15.75" customHeight="1">
      <c r="A160" s="13" t="s">
        <v>310</v>
      </c>
      <c r="B160" s="13" t="s">
        <v>1251</v>
      </c>
    </row>
    <row r="161" spans="1:2" ht="15.75" customHeight="1">
      <c r="A161" s="13" t="s">
        <v>312</v>
      </c>
      <c r="B161" s="13" t="s">
        <v>1251</v>
      </c>
    </row>
    <row r="162" spans="1:2" ht="15.75" customHeight="1">
      <c r="A162" s="13" t="s">
        <v>314</v>
      </c>
      <c r="B162" s="13" t="s">
        <v>1251</v>
      </c>
    </row>
    <row r="163" spans="1:2" ht="15.75" customHeight="1">
      <c r="A163" s="13" t="s">
        <v>316</v>
      </c>
      <c r="B163" s="13" t="s">
        <v>1251</v>
      </c>
    </row>
    <row r="164" spans="1:2" ht="15.75" customHeight="1">
      <c r="A164" s="13" t="s">
        <v>318</v>
      </c>
      <c r="B164" s="13" t="s">
        <v>1251</v>
      </c>
    </row>
    <row r="165" spans="1:2" ht="15.75" customHeight="1">
      <c r="A165" s="13" t="s">
        <v>320</v>
      </c>
      <c r="B165" s="13" t="s">
        <v>1251</v>
      </c>
    </row>
    <row r="166" spans="1:2" ht="15.75" customHeight="1">
      <c r="A166" s="13" t="s">
        <v>322</v>
      </c>
      <c r="B166" s="13" t="s">
        <v>1251</v>
      </c>
    </row>
    <row r="167" spans="1:2" ht="15.75" customHeight="1">
      <c r="A167" s="13" t="s">
        <v>323</v>
      </c>
      <c r="B167" s="13" t="s">
        <v>1251</v>
      </c>
    </row>
    <row r="168" spans="1:2" ht="15.75" customHeight="1">
      <c r="A168" s="13" t="s">
        <v>185</v>
      </c>
      <c r="B168" s="16" t="s">
        <v>1251</v>
      </c>
    </row>
    <row r="169" spans="1:2" ht="15.75" customHeight="1">
      <c r="A169" s="13" t="s">
        <v>341</v>
      </c>
      <c r="B169" s="16" t="s">
        <v>1251</v>
      </c>
    </row>
    <row r="170" spans="1:2" ht="15.75" customHeight="1">
      <c r="A170" s="13" t="s">
        <v>342</v>
      </c>
      <c r="B170" s="16" t="s">
        <v>1251</v>
      </c>
    </row>
    <row r="171" spans="1:2" ht="15.75" customHeight="1">
      <c r="A171" s="13" t="s">
        <v>343</v>
      </c>
      <c r="B171" s="16" t="s">
        <v>1251</v>
      </c>
    </row>
    <row r="172" spans="1:2" ht="15.75" customHeight="1">
      <c r="A172" s="13" t="s">
        <v>340</v>
      </c>
      <c r="B172" s="16" t="s">
        <v>1251</v>
      </c>
    </row>
    <row r="173" spans="1:2" ht="15.75" customHeight="1">
      <c r="A173" s="13" t="s">
        <v>344</v>
      </c>
      <c r="B173" s="16" t="s">
        <v>1251</v>
      </c>
    </row>
    <row r="174" spans="1:2" ht="15.75" customHeight="1">
      <c r="A174" s="13" t="s">
        <v>345</v>
      </c>
      <c r="B174" s="16" t="s">
        <v>1251</v>
      </c>
    </row>
    <row r="175" spans="1:2" ht="15.75" customHeight="1">
      <c r="A175" s="13" t="s">
        <v>346</v>
      </c>
      <c r="B175" s="16" t="s">
        <v>1251</v>
      </c>
    </row>
    <row r="176" spans="1:2" ht="15.75" customHeight="1">
      <c r="A176" s="13" t="s">
        <v>347</v>
      </c>
      <c r="B176" s="16" t="s">
        <v>1251</v>
      </c>
    </row>
    <row r="177" spans="1:2" ht="15.75" customHeight="1">
      <c r="A177" s="13" t="s">
        <v>348</v>
      </c>
      <c r="B177" s="16" t="s">
        <v>1251</v>
      </c>
    </row>
    <row r="178" spans="1:2" ht="15.75" customHeight="1">
      <c r="A178" s="13" t="s">
        <v>350</v>
      </c>
      <c r="B178" s="16" t="s">
        <v>1251</v>
      </c>
    </row>
    <row r="179" spans="1:2" ht="15.75" customHeight="1">
      <c r="A179" s="13" t="s">
        <v>338</v>
      </c>
      <c r="B179" s="16" t="s">
        <v>1251</v>
      </c>
    </row>
    <row r="180" spans="1:2" ht="15.75" customHeight="1">
      <c r="A180" s="13" t="s">
        <v>339</v>
      </c>
      <c r="B180" s="16" t="s">
        <v>1251</v>
      </c>
    </row>
    <row r="181" spans="1:2" ht="15.75" customHeight="1">
      <c r="A181" s="13" t="s">
        <v>351</v>
      </c>
      <c r="B181" s="16" t="s">
        <v>1251</v>
      </c>
    </row>
    <row r="182" spans="1:2" ht="15.75" customHeight="1">
      <c r="A182" s="13" t="s">
        <v>352</v>
      </c>
      <c r="B182" s="16" t="s">
        <v>1251</v>
      </c>
    </row>
    <row r="183" spans="1:2" ht="15.75" customHeight="1">
      <c r="A183" s="13" t="s">
        <v>354</v>
      </c>
      <c r="B183" s="16" t="s">
        <v>1251</v>
      </c>
    </row>
    <row r="184" spans="1:2" ht="15.75" customHeight="1">
      <c r="A184" s="13" t="s">
        <v>355</v>
      </c>
      <c r="B184" s="16" t="s">
        <v>1251</v>
      </c>
    </row>
    <row r="185" spans="1:2" ht="15.75" customHeight="1">
      <c r="A185" s="13" t="s">
        <v>356</v>
      </c>
      <c r="B185" s="16" t="s">
        <v>1251</v>
      </c>
    </row>
    <row r="186" spans="1:2" ht="15.75" customHeight="1">
      <c r="A186" s="13" t="s">
        <v>357</v>
      </c>
      <c r="B186" s="16" t="s">
        <v>1251</v>
      </c>
    </row>
    <row r="187" spans="1:2" ht="15.75" customHeight="1">
      <c r="A187" s="13" t="s">
        <v>359</v>
      </c>
      <c r="B187" s="16" t="s">
        <v>1251</v>
      </c>
    </row>
    <row r="188" spans="1:2" ht="15.75" customHeight="1">
      <c r="A188" s="13" t="s">
        <v>360</v>
      </c>
      <c r="B188" s="16" t="s">
        <v>1251</v>
      </c>
    </row>
    <row r="189" spans="1:2" ht="15.75" customHeight="1">
      <c r="A189" s="13" t="s">
        <v>361</v>
      </c>
      <c r="B189" s="16" t="s">
        <v>1251</v>
      </c>
    </row>
    <row r="190" spans="1:2" ht="15.75" customHeight="1">
      <c r="A190" s="13" t="s">
        <v>362</v>
      </c>
      <c r="B190" s="16" t="s">
        <v>1251</v>
      </c>
    </row>
    <row r="191" spans="1:2" ht="15.75" customHeight="1">
      <c r="A191" s="13" t="s">
        <v>363</v>
      </c>
      <c r="B191" s="16" t="s">
        <v>1251</v>
      </c>
    </row>
    <row r="192" spans="1:2" ht="15.75" customHeight="1">
      <c r="A192" s="13" t="s">
        <v>327</v>
      </c>
      <c r="B192" s="16" t="s">
        <v>1251</v>
      </c>
    </row>
    <row r="193" spans="1:2" ht="15.75" customHeight="1">
      <c r="A193" s="13" t="s">
        <v>328</v>
      </c>
      <c r="B193" s="16" t="s">
        <v>1251</v>
      </c>
    </row>
    <row r="194" spans="1:2" ht="15.75" customHeight="1">
      <c r="A194" s="13" t="s">
        <v>364</v>
      </c>
      <c r="B194" s="16" t="s">
        <v>1251</v>
      </c>
    </row>
    <row r="195" spans="1:2" ht="15.75" customHeight="1">
      <c r="A195" s="13" t="s">
        <v>365</v>
      </c>
      <c r="B195" s="16" t="s">
        <v>1251</v>
      </c>
    </row>
    <row r="196" spans="1:2" ht="15.75" customHeight="1">
      <c r="A196" s="13" t="s">
        <v>366</v>
      </c>
      <c r="B196" s="16" t="s">
        <v>1251</v>
      </c>
    </row>
    <row r="197" spans="1:2" ht="15.75" customHeight="1">
      <c r="A197" s="13" t="s">
        <v>80</v>
      </c>
      <c r="B197" s="13" t="s">
        <v>1252</v>
      </c>
    </row>
    <row r="198" spans="1:2" ht="15.75" customHeight="1">
      <c r="A198" s="13" t="s">
        <v>129</v>
      </c>
      <c r="B198" s="13" t="s">
        <v>1252</v>
      </c>
    </row>
    <row r="199" spans="1:2" ht="15.75" customHeight="1">
      <c r="A199" s="13" t="s">
        <v>76</v>
      </c>
      <c r="B199" s="13" t="s">
        <v>1252</v>
      </c>
    </row>
    <row r="200" spans="1:2" ht="15.75" customHeight="1">
      <c r="A200" s="13" t="s">
        <v>77</v>
      </c>
      <c r="B200" s="13" t="s">
        <v>1252</v>
      </c>
    </row>
    <row r="201" spans="1:2" ht="15.75" customHeight="1">
      <c r="A201" s="13" t="s">
        <v>231</v>
      </c>
      <c r="B201" s="13" t="s">
        <v>1252</v>
      </c>
    </row>
    <row r="202" spans="1:2" ht="15.75" customHeight="1">
      <c r="A202" s="13" t="s">
        <v>281</v>
      </c>
      <c r="B202" s="13" t="s">
        <v>1252</v>
      </c>
    </row>
    <row r="203" spans="1:2" ht="15.75" customHeight="1">
      <c r="A203" s="13" t="s">
        <v>78</v>
      </c>
      <c r="B203" s="13" t="s">
        <v>1246</v>
      </c>
    </row>
    <row r="204" spans="1:2" ht="15.75" customHeight="1">
      <c r="A204" s="13" t="s">
        <v>82</v>
      </c>
      <c r="B204" s="13" t="s">
        <v>1246</v>
      </c>
    </row>
    <row r="205" spans="1:2" ht="15.75" customHeight="1">
      <c r="A205" s="13" t="s">
        <v>87</v>
      </c>
      <c r="B205" s="13" t="s">
        <v>1246</v>
      </c>
    </row>
    <row r="206" spans="1:2" ht="15.75" customHeight="1">
      <c r="A206" s="13" t="s">
        <v>88</v>
      </c>
      <c r="B206" s="13" t="s">
        <v>1246</v>
      </c>
    </row>
    <row r="207" spans="1:2" ht="15.75" customHeight="1">
      <c r="A207" s="13" t="s">
        <v>91</v>
      </c>
      <c r="B207" s="13" t="s">
        <v>1246</v>
      </c>
    </row>
    <row r="208" spans="1:2" ht="15.75" customHeight="1">
      <c r="A208" s="13" t="s">
        <v>92</v>
      </c>
      <c r="B208" s="13" t="s">
        <v>1246</v>
      </c>
    </row>
    <row r="209" spans="1:2" ht="15.75" customHeight="1">
      <c r="A209" s="13" t="s">
        <v>95</v>
      </c>
      <c r="B209" s="13" t="s">
        <v>1246</v>
      </c>
    </row>
    <row r="210" spans="1:2" ht="15.75" customHeight="1">
      <c r="A210" s="13" t="s">
        <v>96</v>
      </c>
      <c r="B210" s="13" t="s">
        <v>1246</v>
      </c>
    </row>
    <row r="211" spans="1:2" ht="15.75" customHeight="1">
      <c r="A211" s="13" t="s">
        <v>118</v>
      </c>
      <c r="B211" s="13" t="s">
        <v>1246</v>
      </c>
    </row>
    <row r="212" spans="1:2" ht="15.75" customHeight="1">
      <c r="A212" s="13" t="s">
        <v>122</v>
      </c>
      <c r="B212" s="13" t="s">
        <v>1246</v>
      </c>
    </row>
    <row r="213" spans="1:2" ht="15.75" customHeight="1">
      <c r="A213" s="13" t="s">
        <v>123</v>
      </c>
      <c r="B213" s="13" t="s">
        <v>1246</v>
      </c>
    </row>
    <row r="214" spans="1:2" ht="15.75" customHeight="1">
      <c r="A214" s="13" t="s">
        <v>124</v>
      </c>
      <c r="B214" s="13" t="s">
        <v>1246</v>
      </c>
    </row>
    <row r="215" spans="1:2" ht="15.75" customHeight="1">
      <c r="A215" s="13" t="s">
        <v>125</v>
      </c>
      <c r="B215" s="13" t="s">
        <v>1246</v>
      </c>
    </row>
    <row r="216" spans="1:2" ht="15.75" customHeight="1">
      <c r="A216" s="13" t="s">
        <v>126</v>
      </c>
      <c r="B216" s="13" t="s">
        <v>1246</v>
      </c>
    </row>
    <row r="217" spans="1:2" ht="15.75" customHeight="1">
      <c r="A217" s="13" t="s">
        <v>128</v>
      </c>
      <c r="B217" s="13" t="s">
        <v>1246</v>
      </c>
    </row>
    <row r="218" spans="1:2" ht="15.75" customHeight="1">
      <c r="A218" s="13" t="s">
        <v>130</v>
      </c>
      <c r="B218" s="13" t="s">
        <v>1246</v>
      </c>
    </row>
    <row r="219" spans="1:2" ht="15.75" customHeight="1">
      <c r="A219" s="13" t="s">
        <v>131</v>
      </c>
      <c r="B219" s="13" t="s">
        <v>1246</v>
      </c>
    </row>
    <row r="220" spans="1:2" ht="15.75" customHeight="1">
      <c r="A220" s="13" t="s">
        <v>137</v>
      </c>
      <c r="B220" s="13" t="s">
        <v>1246</v>
      </c>
    </row>
    <row r="221" spans="1:2" ht="15.75" customHeight="1">
      <c r="A221" s="13" t="s">
        <v>144</v>
      </c>
      <c r="B221" s="13" t="s">
        <v>1246</v>
      </c>
    </row>
    <row r="222" spans="1:2" ht="15.75" customHeight="1">
      <c r="A222" s="13" t="s">
        <v>178</v>
      </c>
      <c r="B222" s="13" t="s">
        <v>1246</v>
      </c>
    </row>
    <row r="223" spans="1:2" ht="15.75" customHeight="1">
      <c r="A223" s="13" t="s">
        <v>270</v>
      </c>
      <c r="B223" s="13" t="s">
        <v>1246</v>
      </c>
    </row>
    <row r="224" spans="1:2" ht="15.75" customHeight="1">
      <c r="A224" s="13" t="s">
        <v>265</v>
      </c>
      <c r="B224" s="13" t="s">
        <v>1246</v>
      </c>
    </row>
    <row r="225" spans="1:2" ht="15.75" customHeight="1">
      <c r="A225" s="13" t="s">
        <v>266</v>
      </c>
      <c r="B225" s="13" t="s">
        <v>1246</v>
      </c>
    </row>
    <row r="226" spans="1:2" ht="15.75" customHeight="1">
      <c r="A226" s="13" t="s">
        <v>267</v>
      </c>
      <c r="B226" s="13" t="s">
        <v>1246</v>
      </c>
    </row>
    <row r="227" spans="1:2" ht="15.75" customHeight="1">
      <c r="A227" s="13" t="s">
        <v>269</v>
      </c>
      <c r="B227" s="13" t="s">
        <v>1246</v>
      </c>
    </row>
    <row r="228" spans="1:2" ht="15.75" customHeight="1">
      <c r="A228" s="13" t="s">
        <v>273</v>
      </c>
      <c r="B228" s="13" t="s">
        <v>1246</v>
      </c>
    </row>
    <row r="229" spans="1:2" ht="15.75" customHeight="1">
      <c r="A229" s="13" t="s">
        <v>280</v>
      </c>
      <c r="B229" s="13" t="s">
        <v>1246</v>
      </c>
    </row>
    <row r="230" spans="1:2" ht="15.75" customHeight="1">
      <c r="A230" s="173">
        <v>36951</v>
      </c>
      <c r="B230" s="13" t="s">
        <v>1246</v>
      </c>
    </row>
    <row r="231" spans="1:2" ht="15.75" customHeight="1">
      <c r="A231" s="13" t="s">
        <v>291</v>
      </c>
      <c r="B231" s="13" t="s">
        <v>1246</v>
      </c>
    </row>
    <row r="232" spans="1:2" ht="15.75" customHeight="1">
      <c r="A232" s="13" t="s">
        <v>286</v>
      </c>
      <c r="B232" s="13" t="s">
        <v>1246</v>
      </c>
    </row>
    <row r="233" spans="1:2" ht="15.75" customHeight="1">
      <c r="A233" s="13" t="s">
        <v>287</v>
      </c>
      <c r="B233" s="13" t="s">
        <v>1246</v>
      </c>
    </row>
    <row r="234" spans="1:2" ht="15.75" customHeight="1">
      <c r="A234" s="13" t="s">
        <v>288</v>
      </c>
      <c r="B234" s="13" t="s">
        <v>1246</v>
      </c>
    </row>
    <row r="235" spans="1:2" ht="15.75" customHeight="1">
      <c r="A235" s="13" t="s">
        <v>294</v>
      </c>
      <c r="B235" s="13" t="s">
        <v>1246</v>
      </c>
    </row>
    <row r="236" spans="1:2" ht="15.75" customHeight="1">
      <c r="A236" s="13" t="s">
        <v>301</v>
      </c>
      <c r="B236" s="13" t="s">
        <v>1246</v>
      </c>
    </row>
    <row r="237" spans="1:2" ht="15.75" customHeight="1">
      <c r="A237" s="13" t="s">
        <v>302</v>
      </c>
      <c r="B237" s="13" t="s">
        <v>1246</v>
      </c>
    </row>
    <row r="238" spans="1:2" ht="15.75" customHeight="1">
      <c r="A238" s="13" t="s">
        <v>308</v>
      </c>
      <c r="B238" s="13" t="s">
        <v>1246</v>
      </c>
    </row>
    <row r="239" spans="1:2" ht="15.75" customHeight="1">
      <c r="A239" s="13" t="s">
        <v>321</v>
      </c>
      <c r="B239" s="13" t="s">
        <v>1246</v>
      </c>
    </row>
    <row r="240" spans="1:2" ht="15.75" customHeight="1">
      <c r="A240" s="13" t="s">
        <v>325</v>
      </c>
      <c r="B240" s="13" t="s">
        <v>1246</v>
      </c>
    </row>
    <row r="241" spans="1:2" ht="15.75" customHeight="1">
      <c r="A241" s="173">
        <v>37316</v>
      </c>
      <c r="B241" s="13" t="s">
        <v>1246</v>
      </c>
    </row>
    <row r="242" spans="1:2" ht="15.75" customHeight="1">
      <c r="A242" s="173">
        <v>37681</v>
      </c>
      <c r="B242" s="13" t="s">
        <v>1246</v>
      </c>
    </row>
    <row r="243" spans="1:2" ht="15.75" customHeight="1">
      <c r="A243" s="173">
        <v>38047</v>
      </c>
      <c r="B243" s="13" t="s">
        <v>1246</v>
      </c>
    </row>
    <row r="244" spans="1:2" ht="15.75" customHeight="1">
      <c r="A244" s="173">
        <v>38412</v>
      </c>
      <c r="B244" s="13" t="s">
        <v>1246</v>
      </c>
    </row>
    <row r="245" spans="1:2" ht="15.75" customHeight="1">
      <c r="A245" s="13" t="s">
        <v>305</v>
      </c>
      <c r="B245" s="13" t="s">
        <v>1246</v>
      </c>
    </row>
    <row r="246" spans="1:2" ht="15.75" customHeight="1">
      <c r="A246" s="13" t="s">
        <v>311</v>
      </c>
      <c r="B246" s="13" t="s">
        <v>1246</v>
      </c>
    </row>
    <row r="247" spans="1:2" ht="15.75" customHeight="1">
      <c r="A247" s="13" t="s">
        <v>313</v>
      </c>
      <c r="B247" s="13" t="s">
        <v>1246</v>
      </c>
    </row>
    <row r="248" spans="1:2" ht="15.75" customHeight="1">
      <c r="A248" s="13" t="s">
        <v>315</v>
      </c>
      <c r="B248" s="13" t="s">
        <v>1246</v>
      </c>
    </row>
    <row r="249" spans="1:2" ht="15.75" customHeight="1">
      <c r="A249" s="13" t="s">
        <v>317</v>
      </c>
      <c r="B249" s="13" t="s">
        <v>1246</v>
      </c>
    </row>
    <row r="250" spans="1:2" ht="15.75" customHeight="1">
      <c r="A250" s="13" t="s">
        <v>319</v>
      </c>
      <c r="B250" s="13" t="s">
        <v>1246</v>
      </c>
    </row>
    <row r="251" spans="1:2" ht="15.75" customHeight="1">
      <c r="A251" s="13" t="s">
        <v>324</v>
      </c>
      <c r="B251" s="13" t="s">
        <v>1246</v>
      </c>
    </row>
    <row r="252" spans="1:2" ht="15.75" customHeight="1">
      <c r="A252" s="13" t="s">
        <v>326</v>
      </c>
      <c r="B252" s="13" t="s">
        <v>1246</v>
      </c>
    </row>
    <row r="253" spans="1:2" ht="15.75" customHeight="1">
      <c r="A253" s="13" t="s">
        <v>349</v>
      </c>
      <c r="B253" s="13" t="s">
        <v>1246</v>
      </c>
    </row>
    <row r="254" spans="1:2" ht="15.75" customHeight="1">
      <c r="A254" s="13" t="s">
        <v>358</v>
      </c>
      <c r="B254" s="13" t="s">
        <v>1246</v>
      </c>
    </row>
    <row r="255" spans="1:2" ht="15.75" customHeight="1">
      <c r="A255" s="13"/>
      <c r="B255" s="13"/>
    </row>
    <row r="256" spans="1:2" ht="15.75" customHeight="1">
      <c r="A256" s="13"/>
      <c r="B256" s="13"/>
    </row>
    <row r="257" spans="1:2" ht="15.75" customHeight="1">
      <c r="A257" s="13"/>
      <c r="B257" s="13"/>
    </row>
    <row r="258" spans="1:2" ht="15.75" customHeight="1">
      <c r="A258" s="13"/>
      <c r="B258" s="13"/>
    </row>
    <row r="259" spans="1:2" ht="15.75" customHeight="1">
      <c r="A259" s="13"/>
      <c r="B259" s="13"/>
    </row>
    <row r="260" spans="1:2" ht="15.75" customHeight="1">
      <c r="A260" s="13"/>
      <c r="B260" s="13"/>
    </row>
    <row r="261" spans="1:2" ht="15.75" customHeight="1">
      <c r="A261" s="13"/>
      <c r="B261" s="13"/>
    </row>
    <row r="262" spans="1:2" ht="15.75" customHeight="1">
      <c r="A262" s="13"/>
      <c r="B262" s="13"/>
    </row>
    <row r="263" spans="1:2" ht="15.75" customHeight="1">
      <c r="A263" s="13"/>
      <c r="B263" s="13"/>
    </row>
    <row r="264" spans="1:2" ht="15.75" customHeight="1">
      <c r="A264" s="13"/>
      <c r="B264" s="13"/>
    </row>
    <row r="265" spans="1:2" ht="15.75" customHeight="1">
      <c r="A265" s="13"/>
      <c r="B265" s="13"/>
    </row>
    <row r="266" spans="1:2" ht="15.75" customHeight="1">
      <c r="A266" s="13"/>
      <c r="B266" s="13"/>
    </row>
    <row r="267" spans="1:2" ht="15.75" customHeight="1">
      <c r="A267" s="13"/>
      <c r="B267" s="13"/>
    </row>
    <row r="268" spans="1:2" ht="15.75" customHeight="1">
      <c r="A268" s="13"/>
      <c r="B268" s="13"/>
    </row>
    <row r="269" spans="1:2" ht="15.75" customHeight="1">
      <c r="A269" s="13"/>
      <c r="B269" s="13"/>
    </row>
    <row r="270" spans="1:2" ht="15.75" customHeight="1">
      <c r="A270" s="13"/>
      <c r="B270" s="13"/>
    </row>
    <row r="271" spans="1:2" ht="15.75" customHeight="1">
      <c r="A271" s="13"/>
      <c r="B271" s="13"/>
    </row>
    <row r="272" spans="1:2" ht="15.75" customHeight="1">
      <c r="A272" s="13"/>
      <c r="B272" s="13"/>
    </row>
    <row r="273" spans="1:2" ht="15.75" customHeight="1">
      <c r="A273" s="13"/>
      <c r="B273" s="13"/>
    </row>
    <row r="274" spans="1:2" ht="15.75" customHeight="1">
      <c r="A274" s="13"/>
      <c r="B274" s="13"/>
    </row>
    <row r="275" spans="1:2" ht="15.75" customHeight="1">
      <c r="A275" s="13"/>
      <c r="B275" s="13"/>
    </row>
    <row r="276" spans="1:2" ht="15.75" customHeight="1">
      <c r="A276" s="13"/>
      <c r="B276" s="13"/>
    </row>
    <row r="277" spans="1:2" ht="15.75" customHeight="1">
      <c r="A277" s="13"/>
      <c r="B277" s="13"/>
    </row>
    <row r="278" spans="1:2" ht="15.75" customHeight="1">
      <c r="A278" s="13"/>
      <c r="B278" s="13"/>
    </row>
    <row r="279" spans="1:2" ht="15.75" customHeight="1">
      <c r="A279" s="13"/>
      <c r="B279" s="13"/>
    </row>
    <row r="280" spans="1:2" ht="15.75" customHeight="1">
      <c r="A280" s="13"/>
      <c r="B280" s="13"/>
    </row>
    <row r="281" spans="1:2" ht="15.75" customHeight="1">
      <c r="A281" s="13"/>
      <c r="B281" s="13"/>
    </row>
    <row r="282" spans="1:2" ht="15.75" customHeight="1">
      <c r="A282" s="13"/>
      <c r="B282" s="13"/>
    </row>
    <row r="283" spans="1:2" ht="15.75" customHeight="1">
      <c r="A283" s="13"/>
      <c r="B283" s="13"/>
    </row>
    <row r="284" spans="1:2" ht="15.75" customHeight="1">
      <c r="A284" s="13"/>
      <c r="B284" s="13"/>
    </row>
    <row r="285" spans="1:2" ht="15.75" customHeight="1">
      <c r="A285" s="13"/>
      <c r="B285" s="13"/>
    </row>
    <row r="286" spans="1:2" ht="15.75" customHeight="1">
      <c r="A286" s="13"/>
      <c r="B286" s="13"/>
    </row>
    <row r="287" spans="1:2" ht="15.75" customHeight="1">
      <c r="A287" s="13"/>
      <c r="B287" s="13"/>
    </row>
    <row r="288" spans="1:2" ht="15.75" customHeight="1">
      <c r="A288" s="13"/>
      <c r="B288" s="13"/>
    </row>
    <row r="289" spans="1:2" ht="15.75" customHeight="1">
      <c r="A289" s="13"/>
      <c r="B289" s="13"/>
    </row>
    <row r="290" spans="1:2" ht="15.75" customHeight="1">
      <c r="A290" s="13"/>
      <c r="B290" s="13"/>
    </row>
    <row r="291" spans="1:2" ht="15.75" customHeight="1">
      <c r="A291" s="13"/>
      <c r="B291" s="13"/>
    </row>
    <row r="292" spans="1:2" ht="15.75" customHeight="1">
      <c r="A292" s="13"/>
      <c r="B292" s="13"/>
    </row>
    <row r="293" spans="1:2" ht="15.75" customHeight="1">
      <c r="A293" s="13"/>
      <c r="B293" s="13"/>
    </row>
    <row r="294" spans="1:2" ht="15.75" customHeight="1">
      <c r="A294" s="13"/>
      <c r="B294" s="13"/>
    </row>
    <row r="295" spans="1:2" ht="15.75" customHeight="1">
      <c r="A295" s="13"/>
      <c r="B295" s="13"/>
    </row>
    <row r="296" spans="1:2" ht="15.75" customHeight="1">
      <c r="A296" s="13"/>
      <c r="B296" s="13"/>
    </row>
    <row r="297" spans="1:2" ht="15.75" customHeight="1">
      <c r="A297" s="13"/>
      <c r="B297" s="13"/>
    </row>
    <row r="298" spans="1:2" ht="15.75" customHeight="1">
      <c r="A298" s="13"/>
      <c r="B298" s="13"/>
    </row>
    <row r="299" spans="1:2" ht="15.75" customHeight="1">
      <c r="A299" s="13"/>
      <c r="B299" s="13"/>
    </row>
    <row r="300" spans="1:2" ht="15.75" customHeight="1">
      <c r="A300" s="13"/>
      <c r="B300" s="13"/>
    </row>
    <row r="301" spans="1:2" ht="15.75" customHeight="1">
      <c r="A301" s="13"/>
      <c r="B301" s="13"/>
    </row>
    <row r="302" spans="1:2" ht="15.75" customHeight="1">
      <c r="A302" s="13"/>
      <c r="B302" s="13"/>
    </row>
    <row r="303" spans="1:2" ht="15.75" customHeight="1">
      <c r="A303" s="13"/>
      <c r="B303" s="13"/>
    </row>
    <row r="304" spans="1:2" ht="15.75" customHeight="1">
      <c r="A304" s="13"/>
      <c r="B304" s="13"/>
    </row>
    <row r="305" spans="1:2" ht="15.75" customHeight="1">
      <c r="A305" s="13"/>
      <c r="B305" s="13"/>
    </row>
    <row r="306" spans="1:2" ht="15.75" customHeight="1">
      <c r="A306" s="13"/>
      <c r="B306" s="13"/>
    </row>
    <row r="307" spans="1:2" ht="15.75" customHeight="1">
      <c r="A307" s="13"/>
      <c r="B307" s="13"/>
    </row>
    <row r="308" spans="1:2" ht="15.75" customHeight="1">
      <c r="A308" s="13"/>
      <c r="B308" s="13"/>
    </row>
    <row r="309" spans="1:2" ht="15.75" customHeight="1">
      <c r="A309" s="13"/>
      <c r="B309" s="13"/>
    </row>
    <row r="310" spans="1:2" ht="15.75" customHeight="1">
      <c r="A310" s="13"/>
      <c r="B310" s="13"/>
    </row>
    <row r="311" spans="1:2" ht="15.75" customHeight="1">
      <c r="A311" s="13"/>
      <c r="B311" s="13"/>
    </row>
    <row r="312" spans="1:2" ht="15.75" customHeight="1">
      <c r="A312" s="13"/>
      <c r="B312" s="13"/>
    </row>
    <row r="313" spans="1:2" ht="15.75" customHeight="1">
      <c r="A313" s="13"/>
      <c r="B313" s="13"/>
    </row>
    <row r="314" spans="1:2" ht="15.75" customHeight="1">
      <c r="A314" s="13"/>
      <c r="B314" s="13"/>
    </row>
    <row r="315" spans="1:2" ht="15.75" customHeight="1">
      <c r="A315" s="13"/>
      <c r="B315" s="13"/>
    </row>
    <row r="316" spans="1:2" ht="15.75" customHeight="1">
      <c r="A316" s="13"/>
      <c r="B316" s="13"/>
    </row>
    <row r="317" spans="1:2" ht="15.75" customHeight="1">
      <c r="A317" s="13"/>
      <c r="B317" s="13"/>
    </row>
    <row r="318" spans="1:2" ht="15.75" customHeight="1">
      <c r="A318" s="13"/>
      <c r="B318" s="13"/>
    </row>
    <row r="319" spans="1:2" ht="15.75" customHeight="1">
      <c r="A319" s="13"/>
      <c r="B319" s="13"/>
    </row>
    <row r="320" spans="1:2" ht="15.75" customHeight="1">
      <c r="A320" s="13"/>
      <c r="B320" s="13"/>
    </row>
    <row r="321" spans="1:2" ht="15.75" customHeight="1">
      <c r="A321" s="13"/>
      <c r="B321" s="13"/>
    </row>
    <row r="322" spans="1:2" ht="15.75" customHeight="1">
      <c r="A322" s="13"/>
      <c r="B322" s="13"/>
    </row>
    <row r="323" spans="1:2" ht="15.75" customHeight="1">
      <c r="A323" s="13"/>
      <c r="B323" s="13"/>
    </row>
    <row r="324" spans="1:2" ht="15.75" customHeight="1">
      <c r="A324" s="13"/>
      <c r="B324" s="13"/>
    </row>
    <row r="325" spans="1:2" ht="15.75" customHeight="1">
      <c r="A325" s="13"/>
      <c r="B325" s="13"/>
    </row>
    <row r="326" spans="1:2" ht="15.75" customHeight="1">
      <c r="A326" s="13"/>
      <c r="B326" s="13"/>
    </row>
    <row r="327" spans="1:2" ht="15.75" customHeight="1">
      <c r="A327" s="13"/>
      <c r="B327" s="13"/>
    </row>
    <row r="328" spans="1:2" ht="15.75" customHeight="1">
      <c r="A328" s="13"/>
      <c r="B328" s="13"/>
    </row>
    <row r="329" spans="1:2" ht="15.75" customHeight="1">
      <c r="A329" s="13"/>
      <c r="B329" s="13"/>
    </row>
    <row r="330" spans="1:2" ht="15.75" customHeight="1">
      <c r="A330" s="13"/>
      <c r="B330" s="13"/>
    </row>
    <row r="331" spans="1:2" ht="15.75" customHeight="1">
      <c r="A331" s="13"/>
      <c r="B331" s="13"/>
    </row>
    <row r="332" spans="1:2" ht="15.75" customHeight="1">
      <c r="A332" s="13"/>
      <c r="B332" s="13"/>
    </row>
    <row r="333" spans="1:2" ht="15.75" customHeight="1">
      <c r="A333" s="13"/>
      <c r="B333" s="13"/>
    </row>
    <row r="334" spans="1:2" ht="15.75" customHeight="1">
      <c r="A334" s="13"/>
      <c r="B334" s="13"/>
    </row>
    <row r="335" spans="1:2" ht="15.75" customHeight="1">
      <c r="A335" s="13"/>
      <c r="B335" s="13"/>
    </row>
    <row r="336" spans="1:2" ht="15.75" customHeight="1">
      <c r="A336" s="13"/>
      <c r="B336" s="13"/>
    </row>
    <row r="337" spans="1:2" ht="15.75" customHeight="1">
      <c r="A337" s="13"/>
      <c r="B337" s="13"/>
    </row>
    <row r="338" spans="1:2" ht="15.75" customHeight="1">
      <c r="A338" s="13"/>
      <c r="B338" s="13"/>
    </row>
    <row r="339" spans="1:2" ht="15.75" customHeight="1">
      <c r="A339" s="13"/>
      <c r="B339" s="13"/>
    </row>
    <row r="340" spans="1:2" ht="15.75" customHeight="1">
      <c r="A340" s="13"/>
      <c r="B340" s="13"/>
    </row>
    <row r="341" spans="1:2" ht="15.75" customHeight="1">
      <c r="A341" s="13"/>
      <c r="B341" s="13"/>
    </row>
    <row r="342" spans="1:2" ht="15.75" customHeight="1">
      <c r="A342" s="13"/>
      <c r="B342" s="13"/>
    </row>
    <row r="343" spans="1:2" ht="15.75" customHeight="1">
      <c r="A343" s="13"/>
      <c r="B343" s="13"/>
    </row>
    <row r="344" spans="1:2" ht="15.75" customHeight="1">
      <c r="A344" s="13"/>
      <c r="B344" s="13"/>
    </row>
    <row r="345" spans="1:2" ht="15.75" customHeight="1">
      <c r="A345" s="13"/>
      <c r="B345" s="13"/>
    </row>
    <row r="346" spans="1:2" ht="15.75" customHeight="1">
      <c r="A346" s="13"/>
      <c r="B346" s="13"/>
    </row>
    <row r="347" spans="1:2" ht="15.75" customHeight="1">
      <c r="A347" s="13"/>
      <c r="B347" s="13"/>
    </row>
    <row r="348" spans="1:2" ht="15.75" customHeight="1">
      <c r="A348" s="13"/>
      <c r="B348" s="13"/>
    </row>
    <row r="349" spans="1:2" ht="15.75" customHeight="1">
      <c r="A349" s="13"/>
      <c r="B349" s="13"/>
    </row>
    <row r="350" spans="1:2" ht="15.75" customHeight="1">
      <c r="A350" s="13"/>
      <c r="B350" s="13"/>
    </row>
    <row r="351" spans="1:2" ht="15.75" customHeight="1">
      <c r="A351" s="13"/>
      <c r="B351" s="13"/>
    </row>
    <row r="352" spans="1:2" ht="15.75" customHeight="1">
      <c r="A352" s="13"/>
      <c r="B352" s="13"/>
    </row>
    <row r="353" spans="1:2" ht="15.75" customHeight="1">
      <c r="A353" s="13"/>
      <c r="B353" s="13"/>
    </row>
    <row r="354" spans="1:2" ht="15.75" customHeight="1">
      <c r="A354" s="13"/>
      <c r="B354" s="13"/>
    </row>
    <row r="355" spans="1:2" ht="15.75" customHeight="1">
      <c r="A355" s="13"/>
      <c r="B355" s="13"/>
    </row>
    <row r="356" spans="1:2" ht="15.75" customHeight="1">
      <c r="A356" s="13"/>
      <c r="B356" s="13"/>
    </row>
    <row r="357" spans="1:2" ht="15.75" customHeight="1">
      <c r="A357" s="13"/>
      <c r="B357" s="13"/>
    </row>
    <row r="358" spans="1:2" ht="15.75" customHeight="1">
      <c r="A358" s="13"/>
      <c r="B358" s="13"/>
    </row>
    <row r="359" spans="1:2" ht="15.75" customHeight="1">
      <c r="A359" s="13"/>
      <c r="B359" s="13"/>
    </row>
    <row r="360" spans="1:2" ht="15.75" customHeight="1">
      <c r="A360" s="13"/>
      <c r="B360" s="13"/>
    </row>
    <row r="361" spans="1:2" ht="15.75" customHeight="1">
      <c r="A361" s="13"/>
      <c r="B361" s="13"/>
    </row>
    <row r="362" spans="1:2" ht="15.75" customHeight="1">
      <c r="A362" s="13"/>
      <c r="B362" s="13"/>
    </row>
    <row r="363" spans="1:2" ht="15.75" customHeight="1">
      <c r="A363" s="13"/>
      <c r="B363" s="13"/>
    </row>
    <row r="364" spans="1:2" ht="15.75" customHeight="1">
      <c r="A364" s="13"/>
      <c r="B364" s="13"/>
    </row>
    <row r="365" spans="1:2" ht="15.75" customHeight="1">
      <c r="A365" s="13"/>
      <c r="B365" s="13"/>
    </row>
    <row r="366" spans="1:2" ht="15.75" customHeight="1">
      <c r="A366" s="13"/>
      <c r="B366" s="13"/>
    </row>
    <row r="367" spans="1:2" ht="15.75" customHeight="1">
      <c r="A367" s="13"/>
      <c r="B367" s="13"/>
    </row>
    <row r="368" spans="1:2" ht="15.75" customHeight="1">
      <c r="A368" s="13"/>
      <c r="B368" s="13"/>
    </row>
    <row r="369" spans="1:2" ht="15.75" customHeight="1">
      <c r="A369" s="13"/>
      <c r="B369" s="13"/>
    </row>
    <row r="370" spans="1:2" ht="15.75" customHeight="1">
      <c r="A370" s="13"/>
      <c r="B370" s="13"/>
    </row>
    <row r="371" spans="1:2" ht="15.75" customHeight="1">
      <c r="A371" s="13"/>
      <c r="B371" s="13"/>
    </row>
    <row r="372" spans="1:2" ht="15.75" customHeight="1">
      <c r="A372" s="13"/>
      <c r="B372" s="13"/>
    </row>
    <row r="373" spans="1:2" ht="15.75" customHeight="1">
      <c r="A373" s="13"/>
      <c r="B373" s="13"/>
    </row>
    <row r="374" spans="1:2" ht="15.75" customHeight="1">
      <c r="A374" s="13"/>
      <c r="B374" s="13"/>
    </row>
    <row r="375" spans="1:2" ht="15.75" customHeight="1">
      <c r="A375" s="13"/>
      <c r="B375" s="13"/>
    </row>
    <row r="376" spans="1:2" ht="15.75" customHeight="1">
      <c r="A376" s="13"/>
      <c r="B376" s="13"/>
    </row>
    <row r="377" spans="1:2" ht="15.75" customHeight="1">
      <c r="A377" s="13"/>
      <c r="B377" s="13"/>
    </row>
    <row r="378" spans="1:2" ht="15.75" customHeight="1">
      <c r="A378" s="13"/>
      <c r="B378" s="13"/>
    </row>
    <row r="379" spans="1:2" ht="15.75" customHeight="1">
      <c r="A379" s="13"/>
      <c r="B379" s="13"/>
    </row>
    <row r="380" spans="1:2" ht="15.75" customHeight="1">
      <c r="A380" s="13"/>
      <c r="B380" s="13"/>
    </row>
    <row r="381" spans="1:2" ht="15.75" customHeight="1">
      <c r="A381" s="13"/>
      <c r="B381" s="13"/>
    </row>
    <row r="382" spans="1:2" ht="15.75" customHeight="1">
      <c r="A382" s="13"/>
      <c r="B382" s="13"/>
    </row>
    <row r="383" spans="1:2" ht="15.75" customHeight="1">
      <c r="A383" s="13"/>
      <c r="B383" s="13"/>
    </row>
    <row r="384" spans="1:2" ht="15.75" customHeight="1">
      <c r="A384" s="13"/>
      <c r="B384" s="13"/>
    </row>
    <row r="385" spans="1:2" ht="15.75" customHeight="1">
      <c r="A385" s="13"/>
      <c r="B385" s="13"/>
    </row>
    <row r="386" spans="1:2" ht="15.75" customHeight="1">
      <c r="A386" s="13"/>
      <c r="B386" s="13"/>
    </row>
    <row r="387" spans="1:2" ht="15.75" customHeight="1">
      <c r="A387" s="13"/>
      <c r="B387" s="13"/>
    </row>
    <row r="388" spans="1:2" ht="15.75" customHeight="1">
      <c r="A388" s="13"/>
      <c r="B388" s="13"/>
    </row>
    <row r="389" spans="1:2" ht="15.75" customHeight="1">
      <c r="A389" s="13"/>
      <c r="B389" s="13"/>
    </row>
    <row r="390" spans="1:2" ht="15.75" customHeight="1">
      <c r="A390" s="13"/>
      <c r="B390" s="13"/>
    </row>
    <row r="391" spans="1:2" ht="15.75" customHeight="1">
      <c r="A391" s="13"/>
      <c r="B391" s="13"/>
    </row>
    <row r="392" spans="1:2" ht="15.75" customHeight="1">
      <c r="A392" s="13"/>
      <c r="B392" s="13"/>
    </row>
    <row r="393" spans="1:2" ht="15.75" customHeight="1">
      <c r="A393" s="13"/>
      <c r="B393" s="13"/>
    </row>
    <row r="394" spans="1:2" ht="15.75" customHeight="1">
      <c r="A394" s="13"/>
      <c r="B394" s="13"/>
    </row>
    <row r="395" spans="1:2" ht="15.75" customHeight="1">
      <c r="A395" s="13"/>
      <c r="B395" s="13"/>
    </row>
    <row r="396" spans="1:2" ht="15.75" customHeight="1">
      <c r="A396" s="13"/>
      <c r="B396" s="13"/>
    </row>
    <row r="397" spans="1:2" ht="15.75" customHeight="1">
      <c r="A397" s="13"/>
      <c r="B397" s="13"/>
    </row>
    <row r="398" spans="1:2" ht="15.75" customHeight="1">
      <c r="A398" s="13"/>
      <c r="B398" s="13"/>
    </row>
    <row r="399" spans="1:2" ht="15.75" customHeight="1">
      <c r="A399" s="13"/>
      <c r="B399" s="13"/>
    </row>
    <row r="400" spans="1:2" ht="15.75" customHeight="1">
      <c r="A400" s="13"/>
      <c r="B400" s="13"/>
    </row>
    <row r="401" spans="1:2" ht="15.75" customHeight="1">
      <c r="A401" s="13"/>
      <c r="B401" s="13"/>
    </row>
    <row r="402" spans="1:2" ht="15.75" customHeight="1">
      <c r="A402" s="13"/>
      <c r="B402" s="13"/>
    </row>
    <row r="403" spans="1:2" ht="15.75" customHeight="1">
      <c r="A403" s="13"/>
      <c r="B403" s="13"/>
    </row>
    <row r="404" spans="1:2" ht="15.75" customHeight="1">
      <c r="A404" s="13"/>
      <c r="B404" s="13"/>
    </row>
    <row r="405" spans="1:2" ht="15.75" customHeight="1">
      <c r="A405" s="13"/>
      <c r="B405" s="13"/>
    </row>
    <row r="406" spans="1:2" ht="15.75" customHeight="1">
      <c r="A406" s="13"/>
      <c r="B406" s="13"/>
    </row>
    <row r="407" spans="1:2" ht="15.75" customHeight="1">
      <c r="A407" s="13"/>
      <c r="B407" s="13"/>
    </row>
    <row r="408" spans="1:2" ht="15.75" customHeight="1">
      <c r="A408" s="13"/>
      <c r="B408" s="13"/>
    </row>
    <row r="409" spans="1:2" ht="15.75" customHeight="1">
      <c r="A409" s="13"/>
      <c r="B409" s="13"/>
    </row>
    <row r="410" spans="1:2" ht="15.75" customHeight="1">
      <c r="A410" s="13"/>
      <c r="B410" s="13"/>
    </row>
    <row r="411" spans="1:2" ht="15.75" customHeight="1">
      <c r="A411" s="13"/>
      <c r="B411" s="13"/>
    </row>
    <row r="412" spans="1:2" ht="15.75" customHeight="1">
      <c r="A412" s="13"/>
      <c r="B412" s="13"/>
    </row>
    <row r="413" spans="1:2" ht="15.75" customHeight="1">
      <c r="A413" s="13"/>
      <c r="B413" s="13"/>
    </row>
    <row r="414" spans="1:2" ht="15.75" customHeight="1">
      <c r="A414" s="13"/>
      <c r="B414" s="13"/>
    </row>
    <row r="415" spans="1:2" ht="15.75" customHeight="1">
      <c r="A415" s="13"/>
      <c r="B415" s="13"/>
    </row>
    <row r="416" spans="1:2" ht="15.75" customHeight="1">
      <c r="A416" s="13"/>
      <c r="B416" s="13"/>
    </row>
    <row r="417" spans="1:2" ht="15.75" customHeight="1">
      <c r="A417" s="13"/>
      <c r="B417" s="13"/>
    </row>
    <row r="418" spans="1:2" ht="15.75" customHeight="1">
      <c r="A418" s="13"/>
      <c r="B418" s="13"/>
    </row>
    <row r="419" spans="1:2" ht="15.75" customHeight="1">
      <c r="A419" s="13"/>
      <c r="B419" s="13"/>
    </row>
    <row r="420" spans="1:2" ht="15.75" customHeight="1">
      <c r="A420" s="13"/>
      <c r="B420" s="13"/>
    </row>
    <row r="421" spans="1:2" ht="15.75" customHeight="1">
      <c r="A421" s="13"/>
      <c r="B421" s="13"/>
    </row>
    <row r="422" spans="1:2" ht="15.75" customHeight="1">
      <c r="A422" s="13"/>
      <c r="B422" s="13"/>
    </row>
    <row r="423" spans="1:2" ht="15.75" customHeight="1">
      <c r="A423" s="13"/>
      <c r="B423" s="13"/>
    </row>
    <row r="424" spans="1:2" ht="15.75" customHeight="1">
      <c r="A424" s="13"/>
      <c r="B424" s="13"/>
    </row>
    <row r="425" spans="1:2" ht="15.75" customHeight="1">
      <c r="A425" s="13"/>
      <c r="B425" s="13"/>
    </row>
    <row r="426" spans="1:2" ht="15.75" customHeight="1">
      <c r="A426" s="13"/>
      <c r="B426" s="13"/>
    </row>
    <row r="427" spans="1:2" ht="15.75" customHeight="1">
      <c r="A427" s="13"/>
      <c r="B427" s="13"/>
    </row>
    <row r="428" spans="1:2" ht="15.75" customHeight="1">
      <c r="A428" s="13"/>
      <c r="B428" s="13"/>
    </row>
    <row r="429" spans="1:2" ht="15.75" customHeight="1">
      <c r="A429" s="13"/>
      <c r="B429" s="13"/>
    </row>
    <row r="430" spans="1:2" ht="15.75" customHeight="1">
      <c r="A430" s="13"/>
      <c r="B430" s="13"/>
    </row>
    <row r="431" spans="1:2" ht="15.75" customHeight="1">
      <c r="A431" s="13"/>
      <c r="B431" s="13"/>
    </row>
    <row r="432" spans="1:2" ht="15.75" customHeight="1">
      <c r="A432" s="13"/>
      <c r="B432" s="13"/>
    </row>
    <row r="433" spans="1:2" ht="15.75" customHeight="1">
      <c r="A433" s="13"/>
      <c r="B433" s="13"/>
    </row>
    <row r="434" spans="1:2" ht="15.75" customHeight="1">
      <c r="A434" s="13"/>
      <c r="B434" s="13"/>
    </row>
    <row r="435" spans="1:2" ht="15.75" customHeight="1">
      <c r="A435" s="13"/>
      <c r="B435" s="13"/>
    </row>
    <row r="436" spans="1:2" ht="15.75" customHeight="1">
      <c r="A436" s="13"/>
      <c r="B436" s="13"/>
    </row>
    <row r="437" spans="1:2" ht="15.75" customHeight="1">
      <c r="A437" s="13"/>
      <c r="B437" s="13"/>
    </row>
    <row r="438" spans="1:2" ht="15.75" customHeight="1">
      <c r="A438" s="13"/>
      <c r="B438" s="13"/>
    </row>
    <row r="439" spans="1:2" ht="15.75" customHeight="1">
      <c r="A439" s="13"/>
      <c r="B439" s="13"/>
    </row>
    <row r="440" spans="1:2" ht="15.75" customHeight="1">
      <c r="A440" s="13"/>
      <c r="B440" s="13"/>
    </row>
    <row r="441" spans="1:2" ht="15.75" customHeight="1">
      <c r="A441" s="13"/>
      <c r="B441" s="13"/>
    </row>
    <row r="442" spans="1:2" ht="15.75" customHeight="1">
      <c r="A442" s="13"/>
      <c r="B442" s="13"/>
    </row>
    <row r="443" spans="1:2" ht="15.75" customHeight="1">
      <c r="A443" s="13"/>
      <c r="B443" s="13"/>
    </row>
    <row r="444" spans="1:2" ht="15.75" customHeight="1">
      <c r="A444" s="13"/>
      <c r="B444" s="13"/>
    </row>
    <row r="445" spans="1:2" ht="15.75" customHeight="1">
      <c r="A445" s="13"/>
      <c r="B445" s="13"/>
    </row>
    <row r="446" spans="1:2" ht="15.75" customHeight="1">
      <c r="A446" s="13"/>
      <c r="B446" s="13"/>
    </row>
    <row r="447" spans="1:2" ht="15.75" customHeight="1">
      <c r="A447" s="13"/>
      <c r="B447" s="13"/>
    </row>
    <row r="448" spans="1:2" ht="15.75" customHeight="1">
      <c r="A448" s="13"/>
      <c r="B448" s="13"/>
    </row>
    <row r="449" spans="1:2" ht="15.75" customHeight="1">
      <c r="A449" s="13"/>
      <c r="B449" s="13"/>
    </row>
    <row r="450" spans="1:2" ht="15.75" customHeight="1">
      <c r="A450" s="13"/>
      <c r="B450" s="13"/>
    </row>
    <row r="451" spans="1:2" ht="15.75" customHeight="1">
      <c r="A451" s="13"/>
      <c r="B451" s="13"/>
    </row>
    <row r="452" spans="1:2" ht="15.75" customHeight="1">
      <c r="A452" s="13"/>
      <c r="B452" s="13"/>
    </row>
    <row r="453" spans="1:2" ht="15.75" customHeight="1">
      <c r="A453" s="13"/>
      <c r="B453" s="13"/>
    </row>
    <row r="454" spans="1:2" ht="15.75" customHeight="1">
      <c r="A454" s="13"/>
      <c r="B454" s="13"/>
    </row>
    <row r="455" spans="1:2" ht="15.75" customHeight="1">
      <c r="B455" s="104"/>
    </row>
    <row r="456" spans="1:2" ht="15.75" customHeight="1">
      <c r="B456" s="104"/>
    </row>
    <row r="457" spans="1:2" ht="15.75" customHeight="1">
      <c r="B457" s="104"/>
    </row>
    <row r="458" spans="1:2" ht="15.75" customHeight="1">
      <c r="B458" s="104"/>
    </row>
    <row r="459" spans="1:2" ht="15.75" customHeight="1">
      <c r="B459" s="104"/>
    </row>
    <row r="460" spans="1:2" ht="15.75" customHeight="1">
      <c r="B460" s="104"/>
    </row>
    <row r="461" spans="1:2" ht="15.75" customHeight="1">
      <c r="B461" s="104"/>
    </row>
    <row r="462" spans="1:2" ht="15.75" customHeight="1">
      <c r="B462" s="104"/>
    </row>
    <row r="463" spans="1:2" ht="15.75" customHeight="1">
      <c r="B463" s="104"/>
    </row>
    <row r="464" spans="1:2" ht="15.75" customHeight="1">
      <c r="B464" s="104"/>
    </row>
    <row r="465" spans="2:2" ht="15.75" customHeight="1">
      <c r="B465" s="104"/>
    </row>
    <row r="466" spans="2:2" ht="15.75" customHeight="1">
      <c r="B466" s="104"/>
    </row>
    <row r="467" spans="2:2" ht="15.75" customHeight="1">
      <c r="B467" s="104"/>
    </row>
    <row r="468" spans="2:2" ht="15.75" customHeight="1">
      <c r="B468" s="104"/>
    </row>
    <row r="469" spans="2:2" ht="15.75" customHeight="1">
      <c r="B469" s="104"/>
    </row>
    <row r="470" spans="2:2" ht="15.75" customHeight="1">
      <c r="B470" s="104"/>
    </row>
    <row r="471" spans="2:2" ht="15.75" customHeight="1">
      <c r="B471" s="104"/>
    </row>
    <row r="472" spans="2:2" ht="15.75" customHeight="1">
      <c r="B472" s="104"/>
    </row>
    <row r="473" spans="2:2" ht="15.75" customHeight="1">
      <c r="B473" s="104"/>
    </row>
    <row r="474" spans="2:2" ht="15.75" customHeight="1">
      <c r="B474" s="104"/>
    </row>
    <row r="475" spans="2:2" ht="15.75" customHeight="1">
      <c r="B475" s="104"/>
    </row>
    <row r="476" spans="2:2" ht="15.75" customHeight="1">
      <c r="B476" s="104"/>
    </row>
    <row r="477" spans="2:2" ht="15.75" customHeight="1">
      <c r="B477" s="104"/>
    </row>
    <row r="478" spans="2:2" ht="15.75" customHeight="1">
      <c r="B478" s="104"/>
    </row>
    <row r="479" spans="2:2" ht="15.75" customHeight="1">
      <c r="B479" s="104"/>
    </row>
    <row r="480" spans="2:2" ht="15.75" customHeight="1">
      <c r="B480" s="104"/>
    </row>
    <row r="481" spans="2:2" ht="15.75" customHeight="1">
      <c r="B481" s="104"/>
    </row>
    <row r="482" spans="2:2" ht="15.75" customHeight="1">
      <c r="B482" s="104"/>
    </row>
    <row r="483" spans="2:2" ht="15.75" customHeight="1">
      <c r="B483" s="104"/>
    </row>
    <row r="484" spans="2:2" ht="15.75" customHeight="1">
      <c r="B484" s="104"/>
    </row>
    <row r="485" spans="2:2" ht="15.75" customHeight="1">
      <c r="B485" s="104"/>
    </row>
    <row r="486" spans="2:2" ht="15.75" customHeight="1">
      <c r="B486" s="104"/>
    </row>
    <row r="487" spans="2:2" ht="15.75" customHeight="1">
      <c r="B487" s="104"/>
    </row>
    <row r="488" spans="2:2" ht="15.75" customHeight="1">
      <c r="B488" s="104"/>
    </row>
    <row r="489" spans="2:2" ht="15.75" customHeight="1">
      <c r="B489" s="104"/>
    </row>
    <row r="490" spans="2:2" ht="15.75" customHeight="1">
      <c r="B490" s="104"/>
    </row>
    <row r="491" spans="2:2" ht="15.75" customHeight="1">
      <c r="B491" s="104"/>
    </row>
    <row r="492" spans="2:2" ht="15.75" customHeight="1">
      <c r="B492" s="104"/>
    </row>
    <row r="493" spans="2:2" ht="15.75" customHeight="1">
      <c r="B493" s="104"/>
    </row>
    <row r="494" spans="2:2" ht="15.75" customHeight="1">
      <c r="B494" s="104"/>
    </row>
    <row r="495" spans="2:2" ht="15.75" customHeight="1">
      <c r="B495" s="104"/>
    </row>
    <row r="496" spans="2:2" ht="15.75" customHeight="1">
      <c r="B496" s="104"/>
    </row>
    <row r="497" spans="2:2" ht="15.75" customHeight="1">
      <c r="B497" s="104"/>
    </row>
    <row r="498" spans="2:2" ht="15.75" customHeight="1">
      <c r="B498" s="104"/>
    </row>
    <row r="499" spans="2:2" ht="15.75" customHeight="1">
      <c r="B499" s="104"/>
    </row>
    <row r="500" spans="2:2" ht="15.75" customHeight="1">
      <c r="B500" s="104"/>
    </row>
    <row r="501" spans="2:2" ht="15.75" customHeight="1">
      <c r="B501" s="104"/>
    </row>
    <row r="502" spans="2:2" ht="15.75" customHeight="1">
      <c r="B502" s="104"/>
    </row>
    <row r="503" spans="2:2" ht="15.75" customHeight="1">
      <c r="B503" s="104"/>
    </row>
    <row r="504" spans="2:2" ht="15.75" customHeight="1">
      <c r="B504" s="104"/>
    </row>
    <row r="505" spans="2:2" ht="15.75" customHeight="1">
      <c r="B505" s="104"/>
    </row>
    <row r="506" spans="2:2" ht="15.75" customHeight="1">
      <c r="B506" s="104"/>
    </row>
    <row r="507" spans="2:2" ht="15.75" customHeight="1">
      <c r="B507" s="104"/>
    </row>
    <row r="508" spans="2:2" ht="15.75" customHeight="1">
      <c r="B508" s="104"/>
    </row>
    <row r="509" spans="2:2" ht="15.75" customHeight="1">
      <c r="B509" s="104"/>
    </row>
    <row r="510" spans="2:2" ht="15.75" customHeight="1">
      <c r="B510" s="104"/>
    </row>
    <row r="511" spans="2:2" ht="15.75" customHeight="1">
      <c r="B511" s="104"/>
    </row>
    <row r="512" spans="2:2" ht="15.75" customHeight="1">
      <c r="B512" s="104"/>
    </row>
    <row r="513" spans="2:2" ht="15.75" customHeight="1">
      <c r="B513" s="104"/>
    </row>
    <row r="514" spans="2:2" ht="15.75" customHeight="1">
      <c r="B514" s="104"/>
    </row>
    <row r="515" spans="2:2" ht="15.75" customHeight="1">
      <c r="B515" s="104"/>
    </row>
    <row r="516" spans="2:2" ht="15.75" customHeight="1">
      <c r="B516" s="104"/>
    </row>
    <row r="517" spans="2:2" ht="15.75" customHeight="1">
      <c r="B517" s="104"/>
    </row>
    <row r="518" spans="2:2" ht="15.75" customHeight="1">
      <c r="B518" s="104"/>
    </row>
    <row r="519" spans="2:2" ht="15.75" customHeight="1">
      <c r="B519" s="104"/>
    </row>
    <row r="520" spans="2:2" ht="15.75" customHeight="1">
      <c r="B520" s="104"/>
    </row>
    <row r="521" spans="2:2" ht="15.75" customHeight="1">
      <c r="B521" s="104"/>
    </row>
    <row r="522" spans="2:2" ht="15.75" customHeight="1">
      <c r="B522" s="104"/>
    </row>
    <row r="523" spans="2:2" ht="15.75" customHeight="1">
      <c r="B523" s="104"/>
    </row>
    <row r="524" spans="2:2" ht="15.75" customHeight="1">
      <c r="B524" s="104"/>
    </row>
    <row r="525" spans="2:2" ht="15.75" customHeight="1">
      <c r="B525" s="104"/>
    </row>
    <row r="526" spans="2:2" ht="15.75" customHeight="1">
      <c r="B526" s="104"/>
    </row>
    <row r="527" spans="2:2" ht="15.75" customHeight="1">
      <c r="B527" s="104"/>
    </row>
    <row r="528" spans="2:2" ht="15.75" customHeight="1">
      <c r="B528" s="104"/>
    </row>
    <row r="529" spans="2:2" ht="15.75" customHeight="1">
      <c r="B529" s="104"/>
    </row>
    <row r="530" spans="2:2" ht="15.75" customHeight="1">
      <c r="B530" s="104"/>
    </row>
    <row r="531" spans="2:2" ht="15.75" customHeight="1">
      <c r="B531" s="104"/>
    </row>
    <row r="532" spans="2:2" ht="15.75" customHeight="1">
      <c r="B532" s="104"/>
    </row>
    <row r="533" spans="2:2" ht="15.75" customHeight="1">
      <c r="B533" s="104"/>
    </row>
    <row r="534" spans="2:2" ht="15.75" customHeight="1">
      <c r="B534" s="104"/>
    </row>
    <row r="535" spans="2:2" ht="15.75" customHeight="1">
      <c r="B535" s="104"/>
    </row>
    <row r="536" spans="2:2" ht="15.75" customHeight="1">
      <c r="B536" s="104"/>
    </row>
    <row r="537" spans="2:2" ht="15.75" customHeight="1">
      <c r="B537" s="104"/>
    </row>
    <row r="538" spans="2:2" ht="15.75" customHeight="1">
      <c r="B538" s="104"/>
    </row>
    <row r="539" spans="2:2" ht="15.75" customHeight="1">
      <c r="B539" s="104"/>
    </row>
    <row r="540" spans="2:2" ht="15.75" customHeight="1">
      <c r="B540" s="104"/>
    </row>
    <row r="541" spans="2:2" ht="15.75" customHeight="1">
      <c r="B541" s="104"/>
    </row>
    <row r="542" spans="2:2" ht="15.75" customHeight="1">
      <c r="B542" s="104"/>
    </row>
    <row r="543" spans="2:2" ht="15.75" customHeight="1">
      <c r="B543" s="104"/>
    </row>
    <row r="544" spans="2:2" ht="15.75" customHeight="1">
      <c r="B544" s="104"/>
    </row>
    <row r="545" spans="2:2" ht="15.75" customHeight="1">
      <c r="B545" s="104"/>
    </row>
    <row r="546" spans="2:2" ht="15.75" customHeight="1">
      <c r="B546" s="104"/>
    </row>
    <row r="547" spans="2:2" ht="15.75" customHeight="1">
      <c r="B547" s="104"/>
    </row>
    <row r="548" spans="2:2" ht="15.75" customHeight="1">
      <c r="B548" s="104"/>
    </row>
    <row r="549" spans="2:2" ht="15.75" customHeight="1">
      <c r="B549" s="104"/>
    </row>
    <row r="550" spans="2:2" ht="15.75" customHeight="1">
      <c r="B550" s="104"/>
    </row>
    <row r="551" spans="2:2" ht="15.75" customHeight="1">
      <c r="B551" s="104"/>
    </row>
    <row r="552" spans="2:2" ht="15.75" customHeight="1">
      <c r="B552" s="104"/>
    </row>
    <row r="553" spans="2:2" ht="15.75" customHeight="1">
      <c r="B553" s="104"/>
    </row>
    <row r="554" spans="2:2" ht="15.75" customHeight="1">
      <c r="B554" s="104"/>
    </row>
    <row r="555" spans="2:2" ht="15.75" customHeight="1">
      <c r="B555" s="104"/>
    </row>
    <row r="556" spans="2:2" ht="15.75" customHeight="1">
      <c r="B556" s="104"/>
    </row>
    <row r="557" spans="2:2" ht="15.75" customHeight="1">
      <c r="B557" s="104"/>
    </row>
    <row r="558" spans="2:2" ht="15.75" customHeight="1">
      <c r="B558" s="104"/>
    </row>
    <row r="559" spans="2:2" ht="15.75" customHeight="1">
      <c r="B559" s="104"/>
    </row>
    <row r="560" spans="2:2" ht="15.75" customHeight="1">
      <c r="B560" s="104"/>
    </row>
    <row r="561" spans="2:2" ht="15.75" customHeight="1">
      <c r="B561" s="104"/>
    </row>
    <row r="562" spans="2:2" ht="15.75" customHeight="1">
      <c r="B562" s="104"/>
    </row>
    <row r="563" spans="2:2" ht="15.75" customHeight="1">
      <c r="B563" s="104"/>
    </row>
    <row r="564" spans="2:2" ht="15.75" customHeight="1">
      <c r="B564" s="104"/>
    </row>
    <row r="565" spans="2:2" ht="15.75" customHeight="1">
      <c r="B565" s="104"/>
    </row>
    <row r="566" spans="2:2" ht="15.75" customHeight="1">
      <c r="B566" s="104"/>
    </row>
    <row r="567" spans="2:2" ht="15.75" customHeight="1">
      <c r="B567" s="104"/>
    </row>
    <row r="568" spans="2:2" ht="15.75" customHeight="1">
      <c r="B568" s="104"/>
    </row>
    <row r="569" spans="2:2" ht="15.75" customHeight="1">
      <c r="B569" s="104"/>
    </row>
    <row r="570" spans="2:2" ht="15.75" customHeight="1">
      <c r="B570" s="104"/>
    </row>
    <row r="571" spans="2:2" ht="15.75" customHeight="1">
      <c r="B571" s="104"/>
    </row>
    <row r="572" spans="2:2" ht="15.75" customHeight="1">
      <c r="B572" s="104"/>
    </row>
    <row r="573" spans="2:2" ht="15.75" customHeight="1">
      <c r="B573" s="104"/>
    </row>
    <row r="574" spans="2:2" ht="15.75" customHeight="1">
      <c r="B574" s="104"/>
    </row>
    <row r="575" spans="2:2" ht="15.75" customHeight="1">
      <c r="B575" s="104"/>
    </row>
    <row r="576" spans="2:2" ht="15.75" customHeight="1">
      <c r="B576" s="104"/>
    </row>
    <row r="577" spans="2:2" ht="15.75" customHeight="1">
      <c r="B577" s="104"/>
    </row>
    <row r="578" spans="2:2" ht="15.75" customHeight="1">
      <c r="B578" s="104"/>
    </row>
    <row r="579" spans="2:2" ht="15.75" customHeight="1">
      <c r="B579" s="104"/>
    </row>
    <row r="580" spans="2:2" ht="15.75" customHeight="1">
      <c r="B580" s="104"/>
    </row>
    <row r="581" spans="2:2" ht="15.75" customHeight="1">
      <c r="B581" s="104"/>
    </row>
    <row r="582" spans="2:2" ht="15.75" customHeight="1">
      <c r="B582" s="104"/>
    </row>
    <row r="583" spans="2:2" ht="15.75" customHeight="1">
      <c r="B583" s="104"/>
    </row>
    <row r="584" spans="2:2" ht="15.75" customHeight="1">
      <c r="B584" s="104"/>
    </row>
    <row r="585" spans="2:2" ht="15.75" customHeight="1">
      <c r="B585" s="104"/>
    </row>
    <row r="586" spans="2:2" ht="15.75" customHeight="1">
      <c r="B586" s="104"/>
    </row>
    <row r="587" spans="2:2" ht="15.75" customHeight="1">
      <c r="B587" s="104"/>
    </row>
    <row r="588" spans="2:2" ht="15.75" customHeight="1">
      <c r="B588" s="104"/>
    </row>
    <row r="589" spans="2:2" ht="15.75" customHeight="1">
      <c r="B589" s="104"/>
    </row>
    <row r="590" spans="2:2" ht="15.75" customHeight="1">
      <c r="B590" s="104"/>
    </row>
    <row r="591" spans="2:2" ht="15.75" customHeight="1">
      <c r="B591" s="104"/>
    </row>
    <row r="592" spans="2:2" ht="15.75" customHeight="1">
      <c r="B592" s="104"/>
    </row>
    <row r="593" spans="2:2" ht="15.75" customHeight="1">
      <c r="B593" s="104"/>
    </row>
    <row r="594" spans="2:2" ht="15.75" customHeight="1">
      <c r="B594" s="104"/>
    </row>
    <row r="595" spans="2:2" ht="15.75" customHeight="1">
      <c r="B595" s="104"/>
    </row>
    <row r="596" spans="2:2" ht="15.75" customHeight="1">
      <c r="B596" s="104"/>
    </row>
    <row r="597" spans="2:2" ht="15.75" customHeight="1">
      <c r="B597" s="104"/>
    </row>
    <row r="598" spans="2:2" ht="15.75" customHeight="1">
      <c r="B598" s="104"/>
    </row>
    <row r="599" spans="2:2" ht="15.75" customHeight="1">
      <c r="B599" s="104"/>
    </row>
    <row r="600" spans="2:2" ht="15.75" customHeight="1">
      <c r="B600" s="104"/>
    </row>
    <row r="601" spans="2:2" ht="15.75" customHeight="1">
      <c r="B601" s="104"/>
    </row>
    <row r="602" spans="2:2" ht="15.75" customHeight="1">
      <c r="B602" s="104"/>
    </row>
    <row r="603" spans="2:2" ht="15.75" customHeight="1">
      <c r="B603" s="104"/>
    </row>
    <row r="604" spans="2:2" ht="15.75" customHeight="1">
      <c r="B604" s="104"/>
    </row>
    <row r="605" spans="2:2" ht="15.75" customHeight="1">
      <c r="B605" s="104"/>
    </row>
    <row r="606" spans="2:2" ht="15.75" customHeight="1">
      <c r="B606" s="104"/>
    </row>
    <row r="607" spans="2:2" ht="15.75" customHeight="1">
      <c r="B607" s="104"/>
    </row>
    <row r="608" spans="2:2" ht="15.75" customHeight="1">
      <c r="B608" s="104"/>
    </row>
    <row r="609" spans="2:2" ht="15.75" customHeight="1">
      <c r="B609" s="104"/>
    </row>
    <row r="610" spans="2:2" ht="15.75" customHeight="1">
      <c r="B610" s="104"/>
    </row>
    <row r="611" spans="2:2" ht="15.75" customHeight="1">
      <c r="B611" s="104"/>
    </row>
    <row r="612" spans="2:2" ht="15.75" customHeight="1">
      <c r="B612" s="104"/>
    </row>
    <row r="613" spans="2:2" ht="15.75" customHeight="1">
      <c r="B613" s="104"/>
    </row>
    <row r="614" spans="2:2" ht="15.75" customHeight="1">
      <c r="B614" s="104"/>
    </row>
    <row r="615" spans="2:2" ht="15.75" customHeight="1">
      <c r="B615" s="104"/>
    </row>
    <row r="616" spans="2:2" ht="15.75" customHeight="1">
      <c r="B616" s="104"/>
    </row>
    <row r="617" spans="2:2" ht="15.75" customHeight="1">
      <c r="B617" s="104"/>
    </row>
    <row r="618" spans="2:2" ht="15.75" customHeight="1">
      <c r="B618" s="104"/>
    </row>
    <row r="619" spans="2:2" ht="15.75" customHeight="1">
      <c r="B619" s="104"/>
    </row>
    <row r="620" spans="2:2" ht="15.75" customHeight="1">
      <c r="B620" s="104"/>
    </row>
    <row r="621" spans="2:2" ht="15.75" customHeight="1">
      <c r="B621" s="104"/>
    </row>
    <row r="622" spans="2:2" ht="15.75" customHeight="1">
      <c r="B622" s="104"/>
    </row>
    <row r="623" spans="2:2" ht="15.75" customHeight="1">
      <c r="B623" s="104"/>
    </row>
    <row r="624" spans="2:2" ht="15.75" customHeight="1">
      <c r="B624" s="104"/>
    </row>
    <row r="625" spans="2:2" ht="15.75" customHeight="1">
      <c r="B625" s="104"/>
    </row>
    <row r="626" spans="2:2" ht="15.75" customHeight="1">
      <c r="B626" s="104"/>
    </row>
    <row r="627" spans="2:2" ht="15.75" customHeight="1">
      <c r="B627" s="104"/>
    </row>
    <row r="628" spans="2:2" ht="15.75" customHeight="1">
      <c r="B628" s="104"/>
    </row>
    <row r="629" spans="2:2" ht="15.75" customHeight="1">
      <c r="B629" s="104"/>
    </row>
    <row r="630" spans="2:2" ht="15.75" customHeight="1">
      <c r="B630" s="104"/>
    </row>
    <row r="631" spans="2:2" ht="15.75" customHeight="1">
      <c r="B631" s="104"/>
    </row>
    <row r="632" spans="2:2" ht="15.75" customHeight="1">
      <c r="B632" s="104"/>
    </row>
    <row r="633" spans="2:2" ht="15.75" customHeight="1">
      <c r="B633" s="104"/>
    </row>
    <row r="634" spans="2:2" ht="15.75" customHeight="1">
      <c r="B634" s="104"/>
    </row>
    <row r="635" spans="2:2" ht="15.75" customHeight="1">
      <c r="B635" s="104"/>
    </row>
    <row r="636" spans="2:2" ht="15.75" customHeight="1">
      <c r="B636" s="104"/>
    </row>
    <row r="637" spans="2:2" ht="15.75" customHeight="1">
      <c r="B637" s="104"/>
    </row>
    <row r="638" spans="2:2" ht="15.75" customHeight="1">
      <c r="B638" s="104"/>
    </row>
    <row r="639" spans="2:2" ht="15.75" customHeight="1">
      <c r="B639" s="104"/>
    </row>
    <row r="640" spans="2:2" ht="15.75" customHeight="1">
      <c r="B640" s="104"/>
    </row>
    <row r="641" spans="2:2" ht="15.75" customHeight="1">
      <c r="B641" s="104"/>
    </row>
    <row r="642" spans="2:2" ht="15.75" customHeight="1">
      <c r="B642" s="104"/>
    </row>
    <row r="643" spans="2:2" ht="15.75" customHeight="1">
      <c r="B643" s="104"/>
    </row>
    <row r="644" spans="2:2" ht="15.75" customHeight="1">
      <c r="B644" s="104"/>
    </row>
    <row r="645" spans="2:2" ht="15.75" customHeight="1">
      <c r="B645" s="104"/>
    </row>
    <row r="646" spans="2:2" ht="15.75" customHeight="1">
      <c r="B646" s="104"/>
    </row>
    <row r="647" spans="2:2" ht="15.75" customHeight="1">
      <c r="B647" s="104"/>
    </row>
    <row r="648" spans="2:2" ht="15.75" customHeight="1">
      <c r="B648" s="104"/>
    </row>
    <row r="649" spans="2:2" ht="15.75" customHeight="1">
      <c r="B649" s="104"/>
    </row>
    <row r="650" spans="2:2" ht="15.75" customHeight="1">
      <c r="B650" s="104"/>
    </row>
    <row r="651" spans="2:2" ht="15.75" customHeight="1">
      <c r="B651" s="104"/>
    </row>
    <row r="652" spans="2:2" ht="15.75" customHeight="1">
      <c r="B652" s="104"/>
    </row>
    <row r="653" spans="2:2" ht="15.75" customHeight="1">
      <c r="B653" s="104"/>
    </row>
    <row r="654" spans="2:2" ht="15.75" customHeight="1">
      <c r="B654" s="104"/>
    </row>
    <row r="655" spans="2:2" ht="15.75" customHeight="1">
      <c r="B655" s="104"/>
    </row>
    <row r="656" spans="2:2" ht="15.75" customHeight="1">
      <c r="B656" s="104"/>
    </row>
    <row r="657" spans="2:2" ht="15.75" customHeight="1">
      <c r="B657" s="104"/>
    </row>
    <row r="658" spans="2:2" ht="15.75" customHeight="1">
      <c r="B658" s="104"/>
    </row>
    <row r="659" spans="2:2" ht="15.75" customHeight="1">
      <c r="B659" s="104"/>
    </row>
    <row r="660" spans="2:2" ht="15.75" customHeight="1">
      <c r="B660" s="104"/>
    </row>
    <row r="661" spans="2:2" ht="15.75" customHeight="1">
      <c r="B661" s="104"/>
    </row>
    <row r="662" spans="2:2" ht="15.75" customHeight="1">
      <c r="B662" s="104"/>
    </row>
    <row r="663" spans="2:2" ht="15.75" customHeight="1">
      <c r="B663" s="104"/>
    </row>
    <row r="664" spans="2:2" ht="15.75" customHeight="1">
      <c r="B664" s="104"/>
    </row>
    <row r="665" spans="2:2" ht="15.75" customHeight="1">
      <c r="B665" s="104"/>
    </row>
    <row r="666" spans="2:2" ht="15.75" customHeight="1">
      <c r="B666" s="104"/>
    </row>
    <row r="667" spans="2:2" ht="15.75" customHeight="1">
      <c r="B667" s="104"/>
    </row>
    <row r="668" spans="2:2" ht="15.75" customHeight="1">
      <c r="B668" s="104"/>
    </row>
    <row r="669" spans="2:2" ht="15.75" customHeight="1">
      <c r="B669" s="104"/>
    </row>
    <row r="670" spans="2:2" ht="15.75" customHeight="1">
      <c r="B670" s="104"/>
    </row>
    <row r="671" spans="2:2" ht="15.75" customHeight="1">
      <c r="B671" s="104"/>
    </row>
    <row r="672" spans="2:2" ht="15.75" customHeight="1">
      <c r="B672" s="104"/>
    </row>
    <row r="673" spans="2:2" ht="15.75" customHeight="1">
      <c r="B673" s="104"/>
    </row>
    <row r="674" spans="2:2" ht="15.75" customHeight="1">
      <c r="B674" s="104"/>
    </row>
    <row r="675" spans="2:2" ht="15.75" customHeight="1">
      <c r="B675" s="104"/>
    </row>
    <row r="676" spans="2:2" ht="15.75" customHeight="1">
      <c r="B676" s="104"/>
    </row>
    <row r="677" spans="2:2" ht="15.75" customHeight="1">
      <c r="B677" s="104"/>
    </row>
    <row r="678" spans="2:2" ht="15.75" customHeight="1">
      <c r="B678" s="104"/>
    </row>
    <row r="679" spans="2:2" ht="15.75" customHeight="1">
      <c r="B679" s="104"/>
    </row>
    <row r="680" spans="2:2" ht="15.75" customHeight="1">
      <c r="B680" s="104"/>
    </row>
    <row r="681" spans="2:2" ht="15.75" customHeight="1">
      <c r="B681" s="104"/>
    </row>
    <row r="682" spans="2:2" ht="15.75" customHeight="1">
      <c r="B682" s="104"/>
    </row>
    <row r="683" spans="2:2" ht="15.75" customHeight="1">
      <c r="B683" s="104"/>
    </row>
    <row r="684" spans="2:2" ht="15.75" customHeight="1">
      <c r="B684" s="104"/>
    </row>
    <row r="685" spans="2:2" ht="15.75" customHeight="1">
      <c r="B685" s="104"/>
    </row>
    <row r="686" spans="2:2" ht="15.75" customHeight="1">
      <c r="B686" s="104"/>
    </row>
    <row r="687" spans="2:2" ht="15.75" customHeight="1">
      <c r="B687" s="104"/>
    </row>
    <row r="688" spans="2:2" ht="15.75" customHeight="1">
      <c r="B688" s="104"/>
    </row>
    <row r="689" spans="2:2" ht="15.75" customHeight="1">
      <c r="B689" s="104"/>
    </row>
    <row r="690" spans="2:2" ht="15.75" customHeight="1">
      <c r="B690" s="104"/>
    </row>
    <row r="691" spans="2:2" ht="15.75" customHeight="1">
      <c r="B691" s="104"/>
    </row>
    <row r="692" spans="2:2" ht="15.75" customHeight="1">
      <c r="B692" s="104"/>
    </row>
    <row r="693" spans="2:2" ht="15.75" customHeight="1">
      <c r="B693" s="104"/>
    </row>
    <row r="694" spans="2:2" ht="15.75" customHeight="1">
      <c r="B694" s="104"/>
    </row>
    <row r="695" spans="2:2" ht="15.75" customHeight="1">
      <c r="B695" s="104"/>
    </row>
    <row r="696" spans="2:2" ht="15.75" customHeight="1">
      <c r="B696" s="104"/>
    </row>
    <row r="697" spans="2:2" ht="15.75" customHeight="1">
      <c r="B697" s="104"/>
    </row>
    <row r="698" spans="2:2" ht="15.75" customHeight="1">
      <c r="B698" s="104"/>
    </row>
    <row r="699" spans="2:2" ht="15.75" customHeight="1">
      <c r="B699" s="104"/>
    </row>
    <row r="700" spans="2:2" ht="15.75" customHeight="1">
      <c r="B700" s="104"/>
    </row>
    <row r="701" spans="2:2" ht="15.75" customHeight="1">
      <c r="B701" s="104"/>
    </row>
    <row r="702" spans="2:2" ht="15.75" customHeight="1">
      <c r="B702" s="104"/>
    </row>
    <row r="703" spans="2:2" ht="15.75" customHeight="1">
      <c r="B703" s="104"/>
    </row>
    <row r="704" spans="2:2" ht="15.75" customHeight="1">
      <c r="B704" s="104"/>
    </row>
    <row r="705" spans="2:2" ht="15.75" customHeight="1">
      <c r="B705" s="104"/>
    </row>
    <row r="706" spans="2:2" ht="15.75" customHeight="1">
      <c r="B706" s="104"/>
    </row>
    <row r="707" spans="2:2" ht="15.75" customHeight="1">
      <c r="B707" s="104"/>
    </row>
    <row r="708" spans="2:2" ht="15.75" customHeight="1">
      <c r="B708" s="104"/>
    </row>
    <row r="709" spans="2:2" ht="15.75" customHeight="1">
      <c r="B709" s="104"/>
    </row>
    <row r="710" spans="2:2" ht="15.75" customHeight="1">
      <c r="B710" s="104"/>
    </row>
    <row r="711" spans="2:2" ht="15.75" customHeight="1">
      <c r="B711" s="104"/>
    </row>
    <row r="712" spans="2:2" ht="15.75" customHeight="1">
      <c r="B712" s="104"/>
    </row>
    <row r="713" spans="2:2" ht="15.75" customHeight="1">
      <c r="B713" s="104"/>
    </row>
    <row r="714" spans="2:2" ht="15.75" customHeight="1">
      <c r="B714" s="104"/>
    </row>
    <row r="715" spans="2:2" ht="15.75" customHeight="1">
      <c r="B715" s="104"/>
    </row>
    <row r="716" spans="2:2" ht="15.75" customHeight="1">
      <c r="B716" s="104"/>
    </row>
    <row r="717" spans="2:2" ht="15.75" customHeight="1">
      <c r="B717" s="104"/>
    </row>
    <row r="718" spans="2:2" ht="15.75" customHeight="1">
      <c r="B718" s="104"/>
    </row>
    <row r="719" spans="2:2" ht="15.75" customHeight="1">
      <c r="B719" s="104"/>
    </row>
    <row r="720" spans="2:2" ht="15.75" customHeight="1">
      <c r="B720" s="104"/>
    </row>
    <row r="721" spans="2:2" ht="15.75" customHeight="1">
      <c r="B721" s="104"/>
    </row>
    <row r="722" spans="2:2" ht="15.75" customHeight="1">
      <c r="B722" s="104"/>
    </row>
    <row r="723" spans="2:2" ht="15.75" customHeight="1">
      <c r="B723" s="104"/>
    </row>
    <row r="724" spans="2:2" ht="15.75" customHeight="1">
      <c r="B724" s="104"/>
    </row>
    <row r="725" spans="2:2" ht="15.75" customHeight="1">
      <c r="B725" s="104"/>
    </row>
    <row r="726" spans="2:2" ht="15.75" customHeight="1">
      <c r="B726" s="104"/>
    </row>
    <row r="727" spans="2:2" ht="15.75" customHeight="1">
      <c r="B727" s="104"/>
    </row>
    <row r="728" spans="2:2" ht="15.75" customHeight="1">
      <c r="B728" s="104"/>
    </row>
    <row r="729" spans="2:2" ht="15.75" customHeight="1">
      <c r="B729" s="104"/>
    </row>
    <row r="730" spans="2:2" ht="15.75" customHeight="1">
      <c r="B730" s="104"/>
    </row>
    <row r="731" spans="2:2" ht="15.75" customHeight="1">
      <c r="B731" s="104"/>
    </row>
    <row r="732" spans="2:2" ht="15.75" customHeight="1">
      <c r="B732" s="104"/>
    </row>
    <row r="733" spans="2:2" ht="15.75" customHeight="1">
      <c r="B733" s="104"/>
    </row>
    <row r="734" spans="2:2" ht="15.75" customHeight="1">
      <c r="B734" s="104"/>
    </row>
    <row r="735" spans="2:2" ht="15.75" customHeight="1">
      <c r="B735" s="104"/>
    </row>
    <row r="736" spans="2:2" ht="15.75" customHeight="1">
      <c r="B736" s="104"/>
    </row>
    <row r="737" spans="2:2" ht="15.75" customHeight="1">
      <c r="B737" s="104"/>
    </row>
    <row r="738" spans="2:2" ht="15.75" customHeight="1">
      <c r="B738" s="104"/>
    </row>
    <row r="739" spans="2:2" ht="15.75" customHeight="1">
      <c r="B739" s="104"/>
    </row>
    <row r="740" spans="2:2" ht="15.75" customHeight="1">
      <c r="B740" s="104"/>
    </row>
    <row r="741" spans="2:2" ht="15.75" customHeight="1">
      <c r="B741" s="104"/>
    </row>
    <row r="742" spans="2:2" ht="15.75" customHeight="1">
      <c r="B742" s="104"/>
    </row>
    <row r="743" spans="2:2" ht="15.75" customHeight="1">
      <c r="B743" s="104"/>
    </row>
    <row r="744" spans="2:2" ht="15.75" customHeight="1">
      <c r="B744" s="104"/>
    </row>
    <row r="745" spans="2:2" ht="15.75" customHeight="1">
      <c r="B745" s="104"/>
    </row>
    <row r="746" spans="2:2" ht="15.75" customHeight="1">
      <c r="B746" s="104"/>
    </row>
    <row r="747" spans="2:2" ht="15.75" customHeight="1">
      <c r="B747" s="104"/>
    </row>
    <row r="748" spans="2:2" ht="15.75" customHeight="1">
      <c r="B748" s="104"/>
    </row>
    <row r="749" spans="2:2" ht="15.75" customHeight="1">
      <c r="B749" s="104"/>
    </row>
    <row r="750" spans="2:2" ht="15.75" customHeight="1">
      <c r="B750" s="104"/>
    </row>
    <row r="751" spans="2:2" ht="15.75" customHeight="1">
      <c r="B751" s="104"/>
    </row>
    <row r="752" spans="2:2" ht="15.75" customHeight="1">
      <c r="B752" s="104"/>
    </row>
    <row r="753" spans="2:2" ht="15.75" customHeight="1">
      <c r="B753" s="104"/>
    </row>
    <row r="754" spans="2:2" ht="15.75" customHeight="1">
      <c r="B754" s="104"/>
    </row>
    <row r="755" spans="2:2" ht="15.75" customHeight="1">
      <c r="B755" s="104"/>
    </row>
    <row r="756" spans="2:2" ht="15.75" customHeight="1">
      <c r="B756" s="104"/>
    </row>
    <row r="757" spans="2:2" ht="15.75" customHeight="1">
      <c r="B757" s="104"/>
    </row>
    <row r="758" spans="2:2" ht="15.75" customHeight="1">
      <c r="B758" s="104"/>
    </row>
    <row r="759" spans="2:2" ht="15.75" customHeight="1">
      <c r="B759" s="104"/>
    </row>
    <row r="760" spans="2:2" ht="15.75" customHeight="1">
      <c r="B760" s="104"/>
    </row>
    <row r="761" spans="2:2" ht="15.75" customHeight="1">
      <c r="B761" s="104"/>
    </row>
    <row r="762" spans="2:2" ht="15.75" customHeight="1">
      <c r="B762" s="104"/>
    </row>
    <row r="763" spans="2:2" ht="15.75" customHeight="1">
      <c r="B763" s="104"/>
    </row>
    <row r="764" spans="2:2" ht="15.75" customHeight="1">
      <c r="B764" s="104"/>
    </row>
    <row r="765" spans="2:2" ht="15.75" customHeight="1">
      <c r="B765" s="104"/>
    </row>
    <row r="766" spans="2:2" ht="15.75" customHeight="1">
      <c r="B766" s="104"/>
    </row>
    <row r="767" spans="2:2" ht="15.75" customHeight="1">
      <c r="B767" s="104"/>
    </row>
    <row r="768" spans="2:2" ht="15.75" customHeight="1">
      <c r="B768" s="104"/>
    </row>
    <row r="769" spans="2:2" ht="15.75" customHeight="1">
      <c r="B769" s="104"/>
    </row>
    <row r="770" spans="2:2" ht="15.75" customHeight="1">
      <c r="B770" s="104"/>
    </row>
    <row r="771" spans="2:2" ht="15.75" customHeight="1">
      <c r="B771" s="104"/>
    </row>
    <row r="772" spans="2:2" ht="15.75" customHeight="1">
      <c r="B772" s="104"/>
    </row>
    <row r="773" spans="2:2" ht="15.75" customHeight="1">
      <c r="B773" s="104"/>
    </row>
    <row r="774" spans="2:2" ht="15.75" customHeight="1">
      <c r="B774" s="104"/>
    </row>
    <row r="775" spans="2:2" ht="15.75" customHeight="1">
      <c r="B775" s="104"/>
    </row>
    <row r="776" spans="2:2" ht="15.75" customHeight="1">
      <c r="B776" s="104"/>
    </row>
    <row r="777" spans="2:2" ht="15.75" customHeight="1">
      <c r="B777" s="104"/>
    </row>
    <row r="778" spans="2:2" ht="15.75" customHeight="1">
      <c r="B778" s="104"/>
    </row>
    <row r="779" spans="2:2" ht="15.75" customHeight="1">
      <c r="B779" s="104"/>
    </row>
    <row r="780" spans="2:2" ht="15.75" customHeight="1">
      <c r="B780" s="104"/>
    </row>
    <row r="781" spans="2:2" ht="15.75" customHeight="1">
      <c r="B781" s="104"/>
    </row>
    <row r="782" spans="2:2" ht="15.75" customHeight="1">
      <c r="B782" s="104"/>
    </row>
    <row r="783" spans="2:2" ht="15.75" customHeight="1">
      <c r="B783" s="104"/>
    </row>
    <row r="784" spans="2:2" ht="15.75" customHeight="1">
      <c r="B784" s="104"/>
    </row>
    <row r="785" spans="2:2" ht="15.75" customHeight="1">
      <c r="B785" s="104"/>
    </row>
    <row r="786" spans="2:2" ht="15.75" customHeight="1">
      <c r="B786" s="104"/>
    </row>
    <row r="787" spans="2:2" ht="15.75" customHeight="1">
      <c r="B787" s="104"/>
    </row>
    <row r="788" spans="2:2" ht="15.75" customHeight="1">
      <c r="B788" s="104"/>
    </row>
    <row r="789" spans="2:2" ht="15.75" customHeight="1">
      <c r="B789" s="104"/>
    </row>
    <row r="790" spans="2:2" ht="15.75" customHeight="1">
      <c r="B790" s="104"/>
    </row>
    <row r="791" spans="2:2" ht="15.75" customHeight="1">
      <c r="B791" s="104"/>
    </row>
    <row r="792" spans="2:2" ht="15.75" customHeight="1">
      <c r="B792" s="104"/>
    </row>
    <row r="793" spans="2:2" ht="15.75" customHeight="1">
      <c r="B793" s="104"/>
    </row>
    <row r="794" spans="2:2" ht="15.75" customHeight="1">
      <c r="B794" s="104"/>
    </row>
    <row r="795" spans="2:2" ht="15.75" customHeight="1">
      <c r="B795" s="104"/>
    </row>
    <row r="796" spans="2:2" ht="15.75" customHeight="1">
      <c r="B796" s="104"/>
    </row>
    <row r="797" spans="2:2" ht="15.75" customHeight="1">
      <c r="B797" s="104"/>
    </row>
    <row r="798" spans="2:2" ht="15.75" customHeight="1">
      <c r="B798" s="104"/>
    </row>
    <row r="799" spans="2:2" ht="15.75" customHeight="1">
      <c r="B799" s="104"/>
    </row>
    <row r="800" spans="2:2" ht="15.75" customHeight="1">
      <c r="B800" s="104"/>
    </row>
    <row r="801" spans="2:2" ht="15.75" customHeight="1">
      <c r="B801" s="104"/>
    </row>
    <row r="802" spans="2:2" ht="15.75" customHeight="1">
      <c r="B802" s="104"/>
    </row>
    <row r="803" spans="2:2" ht="15.75" customHeight="1">
      <c r="B803" s="104"/>
    </row>
    <row r="804" spans="2:2" ht="15.75" customHeight="1">
      <c r="B804" s="104"/>
    </row>
    <row r="805" spans="2:2" ht="15.75" customHeight="1">
      <c r="B805" s="104"/>
    </row>
    <row r="806" spans="2:2" ht="15.75" customHeight="1">
      <c r="B806" s="104"/>
    </row>
    <row r="807" spans="2:2" ht="15.75" customHeight="1">
      <c r="B807" s="104"/>
    </row>
    <row r="808" spans="2:2" ht="15.75" customHeight="1">
      <c r="B808" s="104"/>
    </row>
    <row r="809" spans="2:2" ht="15.75" customHeight="1">
      <c r="B809" s="104"/>
    </row>
    <row r="810" spans="2:2" ht="15.75" customHeight="1">
      <c r="B810" s="104"/>
    </row>
    <row r="811" spans="2:2" ht="15.75" customHeight="1">
      <c r="B811" s="104"/>
    </row>
    <row r="812" spans="2:2" ht="15.75" customHeight="1">
      <c r="B812" s="104"/>
    </row>
    <row r="813" spans="2:2" ht="15.75" customHeight="1">
      <c r="B813" s="104"/>
    </row>
    <row r="814" spans="2:2" ht="15.75" customHeight="1">
      <c r="B814" s="104"/>
    </row>
    <row r="815" spans="2:2" ht="15.75" customHeight="1">
      <c r="B815" s="104"/>
    </row>
    <row r="816" spans="2:2" ht="15.75" customHeight="1">
      <c r="B816" s="104"/>
    </row>
    <row r="817" spans="2:2" ht="15.75" customHeight="1">
      <c r="B817" s="104"/>
    </row>
    <row r="818" spans="2:2" ht="15.75" customHeight="1">
      <c r="B818" s="104"/>
    </row>
    <row r="819" spans="2:2" ht="15.75" customHeight="1">
      <c r="B819" s="104"/>
    </row>
    <row r="820" spans="2:2" ht="15.75" customHeight="1">
      <c r="B820" s="104"/>
    </row>
    <row r="821" spans="2:2" ht="15.75" customHeight="1">
      <c r="B821" s="104"/>
    </row>
    <row r="822" spans="2:2" ht="15.75" customHeight="1">
      <c r="B822" s="104"/>
    </row>
    <row r="823" spans="2:2" ht="15.75" customHeight="1">
      <c r="B823" s="104"/>
    </row>
    <row r="824" spans="2:2" ht="15.75" customHeight="1">
      <c r="B824" s="104"/>
    </row>
    <row r="825" spans="2:2" ht="15.75" customHeight="1">
      <c r="B825" s="104"/>
    </row>
    <row r="826" spans="2:2" ht="15.75" customHeight="1">
      <c r="B826" s="104"/>
    </row>
    <row r="827" spans="2:2" ht="15.75" customHeight="1">
      <c r="B827" s="104"/>
    </row>
    <row r="828" spans="2:2" ht="15.75" customHeight="1">
      <c r="B828" s="104"/>
    </row>
    <row r="829" spans="2:2" ht="15.75" customHeight="1">
      <c r="B829" s="104"/>
    </row>
    <row r="830" spans="2:2" ht="15.75" customHeight="1">
      <c r="B830" s="104"/>
    </row>
    <row r="831" spans="2:2" ht="15.75" customHeight="1">
      <c r="B831" s="104"/>
    </row>
    <row r="832" spans="2:2" ht="15.75" customHeight="1">
      <c r="B832" s="104"/>
    </row>
    <row r="833" spans="2:2" ht="15.75" customHeight="1">
      <c r="B833" s="104"/>
    </row>
    <row r="834" spans="2:2" ht="15.75" customHeight="1">
      <c r="B834" s="104"/>
    </row>
    <row r="835" spans="2:2" ht="15.75" customHeight="1">
      <c r="B835" s="104"/>
    </row>
    <row r="836" spans="2:2" ht="15.75" customHeight="1">
      <c r="B836" s="104"/>
    </row>
    <row r="837" spans="2:2" ht="15.75" customHeight="1">
      <c r="B837" s="104"/>
    </row>
    <row r="838" spans="2:2" ht="15.75" customHeight="1">
      <c r="B838" s="104"/>
    </row>
    <row r="839" spans="2:2" ht="15.75" customHeight="1">
      <c r="B839" s="104"/>
    </row>
    <row r="840" spans="2:2" ht="15.75" customHeight="1">
      <c r="B840" s="104"/>
    </row>
    <row r="841" spans="2:2" ht="15.75" customHeight="1">
      <c r="B841" s="104"/>
    </row>
    <row r="842" spans="2:2" ht="15.75" customHeight="1">
      <c r="B842" s="104"/>
    </row>
    <row r="843" spans="2:2" ht="15.75" customHeight="1">
      <c r="B843" s="104"/>
    </row>
    <row r="844" spans="2:2" ht="15.75" customHeight="1">
      <c r="B844" s="104"/>
    </row>
    <row r="845" spans="2:2" ht="15.75" customHeight="1">
      <c r="B845" s="104"/>
    </row>
    <row r="846" spans="2:2" ht="15.75" customHeight="1">
      <c r="B846" s="104"/>
    </row>
    <row r="847" spans="2:2" ht="15.75" customHeight="1">
      <c r="B847" s="104"/>
    </row>
    <row r="848" spans="2:2" ht="15.75" customHeight="1">
      <c r="B848" s="104"/>
    </row>
    <row r="849" spans="2:2" ht="15.75" customHeight="1">
      <c r="B849" s="104"/>
    </row>
    <row r="850" spans="2:2" ht="15.75" customHeight="1">
      <c r="B850" s="104"/>
    </row>
    <row r="851" spans="2:2" ht="15.75" customHeight="1">
      <c r="B851" s="104"/>
    </row>
    <row r="852" spans="2:2" ht="15.75" customHeight="1">
      <c r="B852" s="104"/>
    </row>
    <row r="853" spans="2:2" ht="15.75" customHeight="1">
      <c r="B853" s="104"/>
    </row>
    <row r="854" spans="2:2" ht="15.75" customHeight="1">
      <c r="B854" s="104"/>
    </row>
    <row r="855" spans="2:2" ht="15.75" customHeight="1">
      <c r="B855" s="104"/>
    </row>
    <row r="856" spans="2:2" ht="15.75" customHeight="1">
      <c r="B856" s="104"/>
    </row>
    <row r="857" spans="2:2" ht="15.75" customHeight="1">
      <c r="B857" s="104"/>
    </row>
    <row r="858" spans="2:2" ht="15.75" customHeight="1">
      <c r="B858" s="104"/>
    </row>
    <row r="859" spans="2:2" ht="15.75" customHeight="1">
      <c r="B859" s="104"/>
    </row>
    <row r="860" spans="2:2" ht="15.75" customHeight="1">
      <c r="B860" s="104"/>
    </row>
    <row r="861" spans="2:2" ht="15.75" customHeight="1">
      <c r="B861" s="104"/>
    </row>
    <row r="862" spans="2:2" ht="15.75" customHeight="1">
      <c r="B862" s="104"/>
    </row>
    <row r="863" spans="2:2" ht="15.75" customHeight="1">
      <c r="B863" s="104"/>
    </row>
    <row r="864" spans="2:2" ht="15.75" customHeight="1">
      <c r="B864" s="104"/>
    </row>
    <row r="865" spans="2:2" ht="15.75" customHeight="1">
      <c r="B865" s="104"/>
    </row>
    <row r="866" spans="2:2" ht="15.75" customHeight="1">
      <c r="B866" s="104"/>
    </row>
    <row r="867" spans="2:2" ht="15.75" customHeight="1">
      <c r="B867" s="104"/>
    </row>
    <row r="868" spans="2:2" ht="15.75" customHeight="1">
      <c r="B868" s="104"/>
    </row>
    <row r="869" spans="2:2" ht="15.75" customHeight="1">
      <c r="B869" s="104"/>
    </row>
    <row r="870" spans="2:2" ht="15.75" customHeight="1">
      <c r="B870" s="104"/>
    </row>
    <row r="871" spans="2:2" ht="15.75" customHeight="1">
      <c r="B871" s="104"/>
    </row>
    <row r="872" spans="2:2" ht="15.75" customHeight="1">
      <c r="B872" s="104"/>
    </row>
    <row r="873" spans="2:2" ht="15.75" customHeight="1">
      <c r="B873" s="104"/>
    </row>
    <row r="874" spans="2:2" ht="15.75" customHeight="1">
      <c r="B874" s="104"/>
    </row>
    <row r="875" spans="2:2" ht="15.75" customHeight="1">
      <c r="B875" s="104"/>
    </row>
    <row r="876" spans="2:2" ht="15.75" customHeight="1">
      <c r="B876" s="104"/>
    </row>
    <row r="877" spans="2:2" ht="15.75" customHeight="1">
      <c r="B877" s="104"/>
    </row>
    <row r="878" spans="2:2" ht="15.75" customHeight="1">
      <c r="B878" s="104"/>
    </row>
    <row r="879" spans="2:2" ht="15.75" customHeight="1">
      <c r="B879" s="104"/>
    </row>
    <row r="880" spans="2:2" ht="15.75" customHeight="1">
      <c r="B880" s="104"/>
    </row>
    <row r="881" spans="2:2" ht="15.75" customHeight="1">
      <c r="B881" s="104"/>
    </row>
    <row r="882" spans="2:2" ht="15.75" customHeight="1">
      <c r="B882" s="104"/>
    </row>
    <row r="883" spans="2:2" ht="15.75" customHeight="1">
      <c r="B883" s="104"/>
    </row>
    <row r="884" spans="2:2" ht="15.75" customHeight="1">
      <c r="B884" s="104"/>
    </row>
    <row r="885" spans="2:2" ht="15.75" customHeight="1">
      <c r="B885" s="104"/>
    </row>
    <row r="886" spans="2:2" ht="15.75" customHeight="1">
      <c r="B886" s="104"/>
    </row>
    <row r="887" spans="2:2" ht="15.75" customHeight="1">
      <c r="B887" s="104"/>
    </row>
    <row r="888" spans="2:2" ht="15.75" customHeight="1">
      <c r="B888" s="104"/>
    </row>
    <row r="889" spans="2:2" ht="15.75" customHeight="1">
      <c r="B889" s="104"/>
    </row>
    <row r="890" spans="2:2" ht="15.75" customHeight="1">
      <c r="B890" s="104"/>
    </row>
    <row r="891" spans="2:2" ht="15.75" customHeight="1">
      <c r="B891" s="104"/>
    </row>
    <row r="892" spans="2:2" ht="15.75" customHeight="1">
      <c r="B892" s="104"/>
    </row>
    <row r="893" spans="2:2" ht="15.75" customHeight="1">
      <c r="B893" s="104"/>
    </row>
    <row r="894" spans="2:2" ht="15.75" customHeight="1">
      <c r="B894" s="104"/>
    </row>
    <row r="895" spans="2:2" ht="15.75" customHeight="1">
      <c r="B895" s="104"/>
    </row>
    <row r="896" spans="2:2" ht="15.75" customHeight="1">
      <c r="B896" s="104"/>
    </row>
    <row r="897" spans="2:2" ht="15.75" customHeight="1">
      <c r="B897" s="104"/>
    </row>
    <row r="898" spans="2:2" ht="15.75" customHeight="1">
      <c r="B898" s="104"/>
    </row>
    <row r="899" spans="2:2" ht="15.75" customHeight="1">
      <c r="B899" s="104"/>
    </row>
    <row r="900" spans="2:2" ht="15.75" customHeight="1">
      <c r="B900" s="104"/>
    </row>
    <row r="901" spans="2:2" ht="15.75" customHeight="1">
      <c r="B901" s="104"/>
    </row>
    <row r="902" spans="2:2" ht="15.75" customHeight="1">
      <c r="B902" s="104"/>
    </row>
    <row r="903" spans="2:2" ht="15.75" customHeight="1">
      <c r="B903" s="104"/>
    </row>
    <row r="904" spans="2:2" ht="15.75" customHeight="1">
      <c r="B904" s="104"/>
    </row>
    <row r="905" spans="2:2" ht="15.75" customHeight="1">
      <c r="B905" s="104"/>
    </row>
    <row r="906" spans="2:2" ht="15.75" customHeight="1">
      <c r="B906" s="104"/>
    </row>
    <row r="907" spans="2:2" ht="15.75" customHeight="1">
      <c r="B907" s="104"/>
    </row>
    <row r="908" spans="2:2" ht="15.75" customHeight="1">
      <c r="B908" s="104"/>
    </row>
    <row r="909" spans="2:2" ht="15.75" customHeight="1">
      <c r="B909" s="104"/>
    </row>
    <row r="910" spans="2:2" ht="15.75" customHeight="1">
      <c r="B910" s="104"/>
    </row>
    <row r="911" spans="2:2" ht="15.75" customHeight="1">
      <c r="B911" s="104"/>
    </row>
    <row r="912" spans="2:2" ht="15.75" customHeight="1">
      <c r="B912" s="104"/>
    </row>
    <row r="913" spans="2:2" ht="15.75" customHeight="1">
      <c r="B913" s="104"/>
    </row>
    <row r="914" spans="2:2" ht="15.75" customHeight="1">
      <c r="B914" s="104"/>
    </row>
    <row r="915" spans="2:2" ht="15.75" customHeight="1">
      <c r="B915" s="104"/>
    </row>
    <row r="916" spans="2:2" ht="15.75" customHeight="1">
      <c r="B916" s="104"/>
    </row>
    <row r="917" spans="2:2" ht="15.75" customHeight="1">
      <c r="B917" s="104"/>
    </row>
    <row r="918" spans="2:2" ht="15.75" customHeight="1">
      <c r="B918" s="104"/>
    </row>
    <row r="919" spans="2:2" ht="15.75" customHeight="1">
      <c r="B919" s="104"/>
    </row>
    <row r="920" spans="2:2" ht="15.75" customHeight="1">
      <c r="B920" s="104"/>
    </row>
    <row r="921" spans="2:2" ht="15.75" customHeight="1">
      <c r="B921" s="104"/>
    </row>
    <row r="922" spans="2:2" ht="15.75" customHeight="1">
      <c r="B922" s="104"/>
    </row>
    <row r="923" spans="2:2" ht="15.75" customHeight="1">
      <c r="B923" s="104"/>
    </row>
    <row r="924" spans="2:2" ht="15.75" customHeight="1">
      <c r="B924" s="104"/>
    </row>
    <row r="925" spans="2:2" ht="15.75" customHeight="1">
      <c r="B925" s="104"/>
    </row>
    <row r="926" spans="2:2" ht="15.75" customHeight="1">
      <c r="B926" s="104"/>
    </row>
    <row r="927" spans="2:2" ht="15.75" customHeight="1">
      <c r="B927" s="104"/>
    </row>
    <row r="928" spans="2:2" ht="15.75" customHeight="1">
      <c r="B928" s="104"/>
    </row>
    <row r="929" spans="2:2" ht="15.75" customHeight="1">
      <c r="B929" s="104"/>
    </row>
    <row r="930" spans="2:2" ht="15.75" customHeight="1">
      <c r="B930" s="104"/>
    </row>
    <row r="931" spans="2:2" ht="15.75" customHeight="1">
      <c r="B931" s="104"/>
    </row>
    <row r="932" spans="2:2" ht="15.75" customHeight="1">
      <c r="B932" s="104"/>
    </row>
    <row r="933" spans="2:2" ht="15.75" customHeight="1">
      <c r="B933" s="104"/>
    </row>
    <row r="934" spans="2:2" ht="15.75" customHeight="1">
      <c r="B934" s="104"/>
    </row>
    <row r="935" spans="2:2" ht="15.75" customHeight="1">
      <c r="B935" s="104"/>
    </row>
    <row r="936" spans="2:2" ht="15.75" customHeight="1">
      <c r="B936" s="104"/>
    </row>
    <row r="937" spans="2:2" ht="15.75" customHeight="1">
      <c r="B937" s="104"/>
    </row>
    <row r="938" spans="2:2" ht="15.75" customHeight="1">
      <c r="B938" s="104"/>
    </row>
    <row r="939" spans="2:2" ht="15.75" customHeight="1">
      <c r="B939" s="104"/>
    </row>
    <row r="940" spans="2:2" ht="15.75" customHeight="1">
      <c r="B940" s="104"/>
    </row>
    <row r="941" spans="2:2" ht="15.75" customHeight="1">
      <c r="B941" s="104"/>
    </row>
    <row r="942" spans="2:2" ht="15.75" customHeight="1">
      <c r="B942" s="104"/>
    </row>
    <row r="943" spans="2:2" ht="15.75" customHeight="1">
      <c r="B943" s="104"/>
    </row>
    <row r="944" spans="2:2" ht="15.75" customHeight="1">
      <c r="B944" s="104"/>
    </row>
    <row r="945" spans="2:2" ht="15.75" customHeight="1">
      <c r="B945" s="104"/>
    </row>
    <row r="946" spans="2:2" ht="15.75" customHeight="1">
      <c r="B946" s="104"/>
    </row>
    <row r="947" spans="2:2" ht="15.75" customHeight="1">
      <c r="B947" s="104"/>
    </row>
    <row r="948" spans="2:2" ht="15.75" customHeight="1">
      <c r="B948" s="104"/>
    </row>
    <row r="949" spans="2:2" ht="15.75" customHeight="1">
      <c r="B949" s="104"/>
    </row>
    <row r="950" spans="2:2" ht="15.75" customHeight="1">
      <c r="B950" s="104"/>
    </row>
    <row r="951" spans="2:2" ht="15.75" customHeight="1">
      <c r="B951" s="104"/>
    </row>
    <row r="952" spans="2:2" ht="15.75" customHeight="1">
      <c r="B952" s="104"/>
    </row>
    <row r="953" spans="2:2" ht="15.75" customHeight="1">
      <c r="B953" s="104"/>
    </row>
    <row r="954" spans="2:2" ht="15.75" customHeight="1">
      <c r="B954" s="104"/>
    </row>
    <row r="955" spans="2:2" ht="15.75" customHeight="1">
      <c r="B955" s="104"/>
    </row>
    <row r="956" spans="2:2" ht="15.75" customHeight="1">
      <c r="B956" s="104"/>
    </row>
    <row r="957" spans="2:2" ht="15.75" customHeight="1">
      <c r="B957" s="104"/>
    </row>
    <row r="958" spans="2:2" ht="15.75" customHeight="1">
      <c r="B958" s="104"/>
    </row>
    <row r="959" spans="2:2" ht="15.75" customHeight="1">
      <c r="B959" s="104"/>
    </row>
    <row r="960" spans="2:2" ht="15.75" customHeight="1">
      <c r="B960" s="104"/>
    </row>
    <row r="961" spans="2:2" ht="15.75" customHeight="1">
      <c r="B961" s="104"/>
    </row>
    <row r="962" spans="2:2" ht="15.75" customHeight="1">
      <c r="B962" s="104"/>
    </row>
    <row r="963" spans="2:2" ht="15.75" customHeight="1">
      <c r="B963" s="104"/>
    </row>
    <row r="964" spans="2:2" ht="15.75" customHeight="1">
      <c r="B964" s="104"/>
    </row>
    <row r="965" spans="2:2" ht="15.75" customHeight="1">
      <c r="B965" s="104"/>
    </row>
    <row r="966" spans="2:2" ht="15.75" customHeight="1">
      <c r="B966" s="104"/>
    </row>
    <row r="967" spans="2:2" ht="15.75" customHeight="1">
      <c r="B967" s="104"/>
    </row>
    <row r="968" spans="2:2" ht="15.75" customHeight="1">
      <c r="B968" s="104"/>
    </row>
    <row r="969" spans="2:2" ht="15.75" customHeight="1">
      <c r="B969" s="104"/>
    </row>
    <row r="970" spans="2:2" ht="15.75" customHeight="1">
      <c r="B970" s="104"/>
    </row>
    <row r="971" spans="2:2" ht="15.75" customHeight="1">
      <c r="B971" s="104"/>
    </row>
    <row r="972" spans="2:2" ht="15.75" customHeight="1">
      <c r="B972" s="104"/>
    </row>
    <row r="973" spans="2:2" ht="15.75" customHeight="1">
      <c r="B973" s="104"/>
    </row>
    <row r="974" spans="2:2" ht="15.75" customHeight="1">
      <c r="B974" s="104"/>
    </row>
    <row r="975" spans="2:2" ht="15.75" customHeight="1">
      <c r="B975" s="104"/>
    </row>
    <row r="976" spans="2:2" ht="15.75" customHeight="1">
      <c r="B976" s="104"/>
    </row>
    <row r="977" spans="2:2" ht="15.75" customHeight="1">
      <c r="B977" s="104"/>
    </row>
    <row r="978" spans="2:2" ht="15.75" customHeight="1">
      <c r="B978" s="104"/>
    </row>
    <row r="979" spans="2:2" ht="15.75" customHeight="1">
      <c r="B979" s="104"/>
    </row>
    <row r="980" spans="2:2" ht="15.75" customHeight="1">
      <c r="B980" s="104"/>
    </row>
    <row r="981" spans="2:2" ht="15.75" customHeight="1">
      <c r="B981" s="104"/>
    </row>
    <row r="982" spans="2:2" ht="15.75" customHeight="1">
      <c r="B982" s="104"/>
    </row>
    <row r="983" spans="2:2" ht="15.75" customHeight="1">
      <c r="B983" s="104"/>
    </row>
    <row r="984" spans="2:2" ht="15.75" customHeight="1">
      <c r="B984" s="104"/>
    </row>
    <row r="985" spans="2:2" ht="15.75" customHeight="1">
      <c r="B985" s="104"/>
    </row>
    <row r="986" spans="2:2" ht="15.75" customHeight="1">
      <c r="B986" s="104"/>
    </row>
    <row r="987" spans="2:2" ht="15.75" customHeight="1">
      <c r="B987" s="104"/>
    </row>
    <row r="988" spans="2:2" ht="15.75" customHeight="1">
      <c r="B988" s="104"/>
    </row>
    <row r="989" spans="2:2" ht="15.75" customHeight="1">
      <c r="B989" s="104"/>
    </row>
    <row r="990" spans="2:2" ht="15.75" customHeight="1">
      <c r="B990" s="104"/>
    </row>
    <row r="991" spans="2:2" ht="15.75" customHeight="1">
      <c r="B991" s="104"/>
    </row>
    <row r="992" spans="2:2" ht="15.75" customHeight="1">
      <c r="B992" s="104"/>
    </row>
    <row r="993" spans="2:2" ht="15.75" customHeight="1">
      <c r="B993" s="104"/>
    </row>
    <row r="994" spans="2:2" ht="15.75" customHeight="1">
      <c r="B994" s="104"/>
    </row>
    <row r="995" spans="2:2" ht="15.75" customHeight="1">
      <c r="B995" s="104"/>
    </row>
    <row r="996" spans="2:2" ht="15.75" customHeight="1">
      <c r="B996" s="104"/>
    </row>
    <row r="997" spans="2:2" ht="15.75" customHeight="1">
      <c r="B997" s="104"/>
    </row>
    <row r="998" spans="2:2" ht="15.75" customHeight="1">
      <c r="B998" s="104"/>
    </row>
    <row r="999" spans="2:2" ht="15.75" customHeight="1">
      <c r="B999" s="104"/>
    </row>
    <row r="1000" spans="2:2" ht="15.75" customHeight="1">
      <c r="B1000" s="104"/>
    </row>
  </sheetData>
  <dataValidations count="1">
    <dataValidation type="list" allowBlank="1" showErrorMessage="1" sqref="B2:B1000" xr:uid="{00000000-0002-0000-1100-000000000000}">
      <formula1>"In Progress,Completed,Unprocessed"</formula1>
    </dataValidation>
  </dataValidation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Please Add to Box</vt:lpstr>
      <vt:lpstr>Recovered_Sheet1</vt:lpstr>
      <vt:lpstr>Rasoa Simiyu</vt:lpstr>
      <vt:lpstr>John Otieno</vt:lpstr>
      <vt:lpstr>Q&amp;A</vt:lpstr>
      <vt:lpstr>Annotator 1</vt:lpstr>
      <vt:lpstr>Annotator 2</vt:lpstr>
      <vt:lpstr>Annotator 3</vt:lpstr>
      <vt:lpstr>Feedback</vt:lpstr>
      <vt:lpstr>qa team training</vt:lpstr>
      <vt:lpstr>Latest Feedback 23</vt:lpstr>
      <vt:lpstr>Client Feedback (Recovery)</vt:lpstr>
      <vt:lpstr>Latest Astraea Feedback (22)</vt:lpstr>
      <vt:lpstr>Cement Plants Processed Per Day</vt:lpstr>
      <vt:lpstr>CSV templates</vt:lpstr>
      <vt:lpstr>Latest Astraea Feedback (22) - </vt:lpstr>
      <vt:lpstr>Throughput Dashboard</vt:lpstr>
      <vt:lpstr>Latest Feedback 23 -1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Courtney Whalen</cp:lastModifiedBy>
  <dcterms:created xsi:type="dcterms:W3CDTF">2021-02-12T15:07:38Z</dcterms:created>
  <dcterms:modified xsi:type="dcterms:W3CDTF">2021-02-17T18:58:11Z</dcterms:modified>
</cp:coreProperties>
</file>