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/Dropbox/j2020/Nimbios/AutoPhos/"/>
    </mc:Choice>
  </mc:AlternateContent>
  <xr:revisionPtr revIDLastSave="0" documentId="13_ncr:1_{3C9CC7D9-7FAE-F34E-90AC-B747B106AEF8}" xr6:coauthVersionLast="45" xr6:coauthVersionMax="45" xr10:uidLastSave="{00000000-0000-0000-0000-000000000000}"/>
  <bookViews>
    <workbookView xWindow="400" yWindow="460" windowWidth="27640" windowHeight="15940" activeTab="1" xr2:uid="{9E013858-80C7-6040-8FDD-48692C24B88D}"/>
  </bookViews>
  <sheets>
    <sheet name="Original" sheetId="1" r:id="rId1"/>
    <sheet name="Scale 1e4 D=100" sheetId="3" r:id="rId2"/>
    <sheet name="Scale 1e4 D=20" sheetId="5" r:id="rId3"/>
    <sheet name="Scale 1e4 D=10" sheetId="4" r:id="rId4"/>
    <sheet name="Scale 1e3 D=10" sheetId="6" r:id="rId5"/>
    <sheet name="Scale 1e3 D=100" sheetId="7" r:id="rId6"/>
    <sheet name="Scale 1e3 D=1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8" l="1"/>
  <c r="G17" i="8"/>
  <c r="E9" i="8"/>
  <c r="E10" i="8" s="1"/>
  <c r="E7" i="8"/>
  <c r="I19" i="8" s="1"/>
  <c r="F3" i="8"/>
  <c r="F2" i="8"/>
  <c r="G19" i="7"/>
  <c r="G17" i="7"/>
  <c r="E9" i="7"/>
  <c r="E10" i="7" s="1"/>
  <c r="E7" i="7"/>
  <c r="I19" i="7" s="1"/>
  <c r="F3" i="7"/>
  <c r="F2" i="7"/>
  <c r="G19" i="6"/>
  <c r="G17" i="6"/>
  <c r="E9" i="6"/>
  <c r="E10" i="6" s="1"/>
  <c r="E7" i="6"/>
  <c r="I19" i="6" s="1"/>
  <c r="F3" i="6"/>
  <c r="F2" i="6"/>
  <c r="G19" i="5"/>
  <c r="G17" i="5"/>
  <c r="E9" i="5"/>
  <c r="E10" i="5" s="1"/>
  <c r="E7" i="5"/>
  <c r="I19" i="5" s="1"/>
  <c r="J19" i="5" s="1"/>
  <c r="F3" i="5"/>
  <c r="F2" i="5"/>
  <c r="G19" i="4"/>
  <c r="G17" i="4"/>
  <c r="E9" i="4"/>
  <c r="E10" i="4" s="1"/>
  <c r="E7" i="4"/>
  <c r="I19" i="4" s="1"/>
  <c r="J19" i="4" s="1"/>
  <c r="F3" i="4"/>
  <c r="F2" i="4"/>
  <c r="J19" i="3"/>
  <c r="J17" i="3"/>
  <c r="I19" i="3"/>
  <c r="I17" i="3"/>
  <c r="G19" i="3"/>
  <c r="G17" i="3"/>
  <c r="E9" i="3"/>
  <c r="E10" i="3" s="1"/>
  <c r="E7" i="3"/>
  <c r="F3" i="3"/>
  <c r="F2" i="3"/>
  <c r="F3" i="1"/>
  <c r="F2" i="1"/>
  <c r="E10" i="1"/>
  <c r="E9" i="1"/>
  <c r="G19" i="1"/>
  <c r="G17" i="1"/>
  <c r="I17" i="8" l="1"/>
  <c r="J17" i="8" s="1"/>
  <c r="J19" i="8"/>
  <c r="I17" i="7"/>
  <c r="J17" i="7" s="1"/>
  <c r="J19" i="7"/>
  <c r="J19" i="6"/>
  <c r="I17" i="6"/>
  <c r="J17" i="6" s="1"/>
  <c r="I17" i="5"/>
  <c r="J17" i="5"/>
  <c r="I17" i="4"/>
  <c r="J17" i="4" s="1"/>
</calcChain>
</file>

<file path=xl/sharedStrings.xml><?xml version="1.0" encoding="utf-8"?>
<sst xmlns="http://schemas.openxmlformats.org/spreadsheetml/2006/main" count="214" uniqueCount="30">
  <si>
    <t>P</t>
  </si>
  <si>
    <t>A.Ap-&gt;Ap+Ap</t>
  </si>
  <si>
    <t>s-1</t>
  </si>
  <si>
    <t>Ap+P-&gt;Ap.P</t>
  </si>
  <si>
    <t>Ap.P-&gt;P+Au</t>
  </si>
  <si>
    <t>A-&gt;Ap</t>
  </si>
  <si>
    <t>Total Conc</t>
  </si>
  <si>
    <t>KT/total A</t>
  </si>
  <si>
    <t>Copies</t>
  </si>
  <si>
    <t>Conc (uM)</t>
  </si>
  <si>
    <t>Diffusion (um2/s)</t>
  </si>
  <si>
    <t>V (um3)</t>
  </si>
  <si>
    <t>L (um)</t>
  </si>
  <si>
    <t>D_A</t>
  </si>
  <si>
    <t>D_P</t>
  </si>
  <si>
    <t>D_tot</t>
  </si>
  <si>
    <t>L (nm)</t>
  </si>
  <si>
    <t>Reaction</t>
  </si>
  <si>
    <t>k</t>
  </si>
  <si>
    <t>units</t>
  </si>
  <si>
    <t>A+Ap-&gt;A.Ap</t>
  </si>
  <si>
    <t>M-1s-1</t>
  </si>
  <si>
    <t>k_on (nm3/us)</t>
  </si>
  <si>
    <t>Macroscopic</t>
  </si>
  <si>
    <t>k_a</t>
  </si>
  <si>
    <t>Sigma (nm)</t>
  </si>
  <si>
    <t>Dtot (nm2/us)</t>
  </si>
  <si>
    <t>Microscopic</t>
  </si>
  <si>
    <t>Scale Rates from original by:</t>
  </si>
  <si>
    <t>k_a (nm3/us)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</si>
</sst>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Fill="1"/>
    <xf numFmtId="2" fontId="0" fillId="0" borderId="0" xfId="0" applyNumberFormat="1" applyFill="1"/>
    <xf numFmtId="11" fontId="0" fillId="0" borderId="0" xfId="0" applyNumberFormat="1" applyFill="1"/>
    <xf numFmtId="0" fontId="1" fillId="0" borderId="0" xfId="0" applyFont="1" applyFill="1"/>
    <xf numFmtId="0" fontId="0" fillId="0" borderId="0" xfId="0" applyFont="1"/>
    <xf numFmtId="11" fontId="0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E962-E955-9B48-8BCB-08E996B3E1F9}">
  <dimension ref="C1:AC59"/>
  <sheetViews>
    <sheetView workbookViewId="0">
      <selection activeCell="F14" sqref="F14"/>
    </sheetView>
  </sheetViews>
  <sheetFormatPr baseColWidth="10" defaultRowHeight="16" x14ac:dyDescent="0.2"/>
  <cols>
    <col min="4" max="4" width="23.5" customWidth="1"/>
    <col min="5" max="5" width="12.6640625" bestFit="1" customWidth="1"/>
    <col min="7" max="7" width="15.1640625" customWidth="1"/>
    <col min="15" max="15" width="12.1640625" bestFit="1" customWidth="1"/>
    <col min="17" max="17" width="11.1640625" bestFit="1" customWidth="1"/>
  </cols>
  <sheetData>
    <row r="1" spans="3:29" x14ac:dyDescent="0.2">
      <c r="E1" s="3" t="s">
        <v>8</v>
      </c>
      <c r="F1" s="3" t="s">
        <v>9</v>
      </c>
    </row>
    <row r="2" spans="3:29" x14ac:dyDescent="0.2">
      <c r="C2" s="3" t="s">
        <v>6</v>
      </c>
      <c r="D2" s="3" t="s">
        <v>7</v>
      </c>
      <c r="E2">
        <v>108</v>
      </c>
      <c r="F2" s="1">
        <f>E2/$E$8/602</f>
        <v>59.800664451827245</v>
      </c>
      <c r="I2" s="3"/>
      <c r="J2" s="1"/>
      <c r="L2" s="1"/>
    </row>
    <row r="3" spans="3:29" x14ac:dyDescent="0.2">
      <c r="D3" s="3" t="s">
        <v>0</v>
      </c>
      <c r="E3">
        <v>9</v>
      </c>
      <c r="F3" s="1">
        <f>E3/$E$8/602</f>
        <v>4.9833887043189371</v>
      </c>
      <c r="I3" s="3"/>
      <c r="AA3" s="1"/>
      <c r="AC3" s="1"/>
    </row>
    <row r="4" spans="3:29" x14ac:dyDescent="0.2">
      <c r="E4" s="3"/>
      <c r="F4" s="3"/>
      <c r="G4" s="3"/>
      <c r="H4" s="3"/>
      <c r="I4" s="3"/>
      <c r="L4" s="1"/>
    </row>
    <row r="5" spans="3:29" x14ac:dyDescent="0.2">
      <c r="D5" s="3"/>
      <c r="E5" s="8"/>
      <c r="F5" s="3"/>
      <c r="AC5" s="1"/>
    </row>
    <row r="6" spans="3:29" x14ac:dyDescent="0.2">
      <c r="D6" s="3"/>
      <c r="E6" s="8"/>
      <c r="G6" s="1"/>
    </row>
    <row r="7" spans="3:29" x14ac:dyDescent="0.2">
      <c r="D7" s="3"/>
      <c r="E7" s="9"/>
      <c r="X7" s="1"/>
    </row>
    <row r="8" spans="3:29" x14ac:dyDescent="0.2">
      <c r="D8" s="3" t="s">
        <v>11</v>
      </c>
      <c r="E8" s="1">
        <v>3.0000000000000001E-3</v>
      </c>
      <c r="G8" s="1"/>
      <c r="X8" s="1"/>
    </row>
    <row r="9" spans="3:29" x14ac:dyDescent="0.2">
      <c r="D9" s="3" t="s">
        <v>12</v>
      </c>
      <c r="E9" s="1">
        <f>E8^(1/3)</f>
        <v>0.14422495703074081</v>
      </c>
      <c r="V9" s="1"/>
      <c r="X9" s="1"/>
    </row>
    <row r="10" spans="3:29" x14ac:dyDescent="0.2">
      <c r="D10" s="3" t="s">
        <v>16</v>
      </c>
      <c r="E10" s="1">
        <f>E9*1000</f>
        <v>144.22495703074082</v>
      </c>
      <c r="H10" s="1"/>
      <c r="J10" s="1"/>
      <c r="X10" s="1"/>
    </row>
    <row r="11" spans="3:29" x14ac:dyDescent="0.2">
      <c r="J11" s="1"/>
      <c r="V11" s="1"/>
      <c r="Y11" s="1"/>
      <c r="AA11" s="1"/>
    </row>
    <row r="12" spans="3:29" x14ac:dyDescent="0.2">
      <c r="I12" s="1"/>
      <c r="V12" s="1"/>
      <c r="AA12" s="1"/>
    </row>
    <row r="13" spans="3:29" x14ac:dyDescent="0.2">
      <c r="V13" s="1"/>
      <c r="Z13" s="1"/>
    </row>
    <row r="14" spans="3:29" x14ac:dyDescent="0.2">
      <c r="D14" s="4"/>
      <c r="E14" s="4"/>
      <c r="F14" s="4"/>
      <c r="G14" s="4"/>
    </row>
    <row r="15" spans="3:29" x14ac:dyDescent="0.2">
      <c r="D15" s="4"/>
      <c r="E15" s="4"/>
      <c r="F15" s="4"/>
      <c r="G15" s="4"/>
      <c r="X15" s="1"/>
      <c r="Z15" s="1"/>
    </row>
    <row r="16" spans="3:29" x14ac:dyDescent="0.2">
      <c r="D16" s="3" t="s">
        <v>17</v>
      </c>
      <c r="E16" s="3" t="s">
        <v>18</v>
      </c>
      <c r="F16" s="3" t="s">
        <v>19</v>
      </c>
      <c r="G16" s="3" t="s">
        <v>22</v>
      </c>
      <c r="X16" s="1"/>
      <c r="Z16" s="1"/>
    </row>
    <row r="17" spans="3:12" x14ac:dyDescent="0.2">
      <c r="C17">
        <v>1</v>
      </c>
      <c r="D17" s="3" t="s">
        <v>20</v>
      </c>
      <c r="E17">
        <v>1000</v>
      </c>
      <c r="F17" t="s">
        <v>21</v>
      </c>
      <c r="G17">
        <f>E17/0.602/1000000</f>
        <v>1.6611295681063123E-3</v>
      </c>
    </row>
    <row r="18" spans="3:12" x14ac:dyDescent="0.2">
      <c r="C18">
        <v>2</v>
      </c>
      <c r="D18" s="3" t="s">
        <v>1</v>
      </c>
      <c r="E18" s="1">
        <v>0.02</v>
      </c>
      <c r="F18" t="s">
        <v>2</v>
      </c>
    </row>
    <row r="19" spans="3:12" x14ac:dyDescent="0.2">
      <c r="C19">
        <v>3</v>
      </c>
      <c r="D19" s="3" t="s">
        <v>3</v>
      </c>
      <c r="E19" s="1">
        <v>80000</v>
      </c>
      <c r="F19" t="s">
        <v>21</v>
      </c>
      <c r="G19">
        <f>E19/0.602/1000000</f>
        <v>0.13289036544850497</v>
      </c>
    </row>
    <row r="20" spans="3:12" x14ac:dyDescent="0.2">
      <c r="C20">
        <v>4</v>
      </c>
      <c r="D20" s="3" t="s">
        <v>4</v>
      </c>
      <c r="E20" s="1">
        <v>5.3900000000000003E-2</v>
      </c>
      <c r="F20" t="s">
        <v>2</v>
      </c>
    </row>
    <row r="21" spans="3:12" x14ac:dyDescent="0.2">
      <c r="C21">
        <v>5</v>
      </c>
      <c r="D21" s="3" t="s">
        <v>5</v>
      </c>
      <c r="E21" s="1">
        <v>2.1199999999999999E-3</v>
      </c>
      <c r="F21" t="s">
        <v>2</v>
      </c>
      <c r="H21" s="1"/>
      <c r="J21" s="1"/>
    </row>
    <row r="22" spans="3:12" x14ac:dyDescent="0.2">
      <c r="D22" s="4"/>
      <c r="E22" s="4"/>
      <c r="F22" s="4"/>
      <c r="G22" s="4"/>
    </row>
    <row r="23" spans="3:12" x14ac:dyDescent="0.2">
      <c r="D23" s="4"/>
      <c r="E23" s="4"/>
      <c r="F23" s="4"/>
      <c r="G23" s="4"/>
    </row>
    <row r="24" spans="3:12" x14ac:dyDescent="0.2">
      <c r="D24" s="4"/>
      <c r="E24" s="4"/>
      <c r="F24" s="4"/>
      <c r="G24" s="4"/>
    </row>
    <row r="25" spans="3:12" x14ac:dyDescent="0.2">
      <c r="D25" s="4"/>
      <c r="E25" s="4"/>
      <c r="F25" s="4"/>
      <c r="G25" s="4"/>
    </row>
    <row r="26" spans="3:12" x14ac:dyDescent="0.2">
      <c r="D26" s="4"/>
      <c r="E26" s="5"/>
      <c r="F26" s="4"/>
      <c r="G26" s="6"/>
      <c r="I26" s="1"/>
      <c r="L26" s="1"/>
    </row>
    <row r="27" spans="3:12" x14ac:dyDescent="0.2">
      <c r="D27" s="4"/>
      <c r="E27" s="5"/>
      <c r="F27" s="4"/>
      <c r="G27" s="4"/>
    </row>
    <row r="28" spans="3:12" x14ac:dyDescent="0.2">
      <c r="D28" s="4"/>
      <c r="E28" s="5"/>
      <c r="F28" s="4"/>
      <c r="G28" s="6"/>
      <c r="I28" s="1"/>
      <c r="L28" s="1"/>
    </row>
    <row r="29" spans="3:12" x14ac:dyDescent="0.2">
      <c r="D29" s="4"/>
      <c r="E29" s="5"/>
      <c r="F29" s="4"/>
      <c r="G29" s="4"/>
    </row>
    <row r="30" spans="3:12" x14ac:dyDescent="0.2">
      <c r="D30" s="4"/>
      <c r="E30" s="5"/>
      <c r="F30" s="4"/>
      <c r="G30" s="4"/>
    </row>
    <row r="32" spans="3:12" x14ac:dyDescent="0.2">
      <c r="E32" s="2"/>
      <c r="G32" s="1"/>
    </row>
    <row r="33" spans="5:13" x14ac:dyDescent="0.2">
      <c r="E33" s="2"/>
      <c r="G33" s="1"/>
    </row>
    <row r="38" spans="5:13" x14ac:dyDescent="0.2">
      <c r="K38" s="1"/>
      <c r="M38" s="1"/>
    </row>
    <row r="40" spans="5:13" x14ac:dyDescent="0.2">
      <c r="M40" s="1"/>
    </row>
    <row r="42" spans="5:13" x14ac:dyDescent="0.2">
      <c r="F42" s="1"/>
      <c r="H42" s="1"/>
    </row>
    <row r="43" spans="5:13" x14ac:dyDescent="0.2">
      <c r="F43" s="1"/>
    </row>
    <row r="44" spans="5:13" x14ac:dyDescent="0.2">
      <c r="F44" s="1"/>
      <c r="H44" s="2"/>
    </row>
    <row r="45" spans="5:13" x14ac:dyDescent="0.2">
      <c r="F45" s="1"/>
    </row>
    <row r="46" spans="5:13" x14ac:dyDescent="0.2">
      <c r="F46" s="1"/>
      <c r="I46" s="1"/>
      <c r="K46" s="1"/>
    </row>
    <row r="47" spans="5:13" x14ac:dyDescent="0.2">
      <c r="K47" s="1"/>
    </row>
    <row r="52" spans="5:12" x14ac:dyDescent="0.2">
      <c r="E52" s="2"/>
      <c r="G52" s="1"/>
      <c r="I52" s="1"/>
      <c r="L52" s="1"/>
    </row>
    <row r="53" spans="5:12" x14ac:dyDescent="0.2">
      <c r="E53" s="2"/>
    </row>
    <row r="54" spans="5:12" x14ac:dyDescent="0.2">
      <c r="E54" s="2"/>
      <c r="G54" s="2"/>
      <c r="I54" s="1"/>
      <c r="L54" s="1"/>
    </row>
    <row r="55" spans="5:12" x14ac:dyDescent="0.2">
      <c r="E55" s="2"/>
    </row>
    <row r="56" spans="5:12" x14ac:dyDescent="0.2">
      <c r="E56" s="2"/>
    </row>
    <row r="58" spans="5:12" x14ac:dyDescent="0.2">
      <c r="E58" s="2"/>
      <c r="G58" s="1"/>
    </row>
    <row r="59" spans="5:12" x14ac:dyDescent="0.2">
      <c r="E59" s="2"/>
      <c r="G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7C8D-B703-EE4A-B33D-B31B32A876FB}">
  <dimension ref="C1:AC59"/>
  <sheetViews>
    <sheetView tabSelected="1" workbookViewId="0">
      <selection activeCell="J16" sqref="J16"/>
    </sheetView>
  </sheetViews>
  <sheetFormatPr baseColWidth="10" defaultRowHeight="16" x14ac:dyDescent="0.2"/>
  <cols>
    <col min="4" max="4" width="23.5" customWidth="1"/>
    <col min="5" max="5" width="12.6640625" bestFit="1" customWidth="1"/>
    <col min="7" max="7" width="15.1640625" customWidth="1"/>
    <col min="9" max="9" width="12.6640625" customWidth="1"/>
    <col min="10" max="10" width="14.6640625" customWidth="1"/>
    <col min="15" max="15" width="12.1640625" bestFit="1" customWidth="1"/>
    <col min="17" max="17" width="11.1640625" bestFit="1" customWidth="1"/>
  </cols>
  <sheetData>
    <row r="1" spans="3:29" x14ac:dyDescent="0.2">
      <c r="E1" s="3" t="s">
        <v>8</v>
      </c>
      <c r="F1" s="3" t="s">
        <v>9</v>
      </c>
    </row>
    <row r="2" spans="3:29" x14ac:dyDescent="0.2">
      <c r="C2" s="3" t="s">
        <v>6</v>
      </c>
      <c r="D2" s="3" t="s">
        <v>7</v>
      </c>
      <c r="E2">
        <v>108</v>
      </c>
      <c r="F2" s="1">
        <f>E2/$E$8/602</f>
        <v>59.800664451827245</v>
      </c>
      <c r="I2" s="3"/>
      <c r="J2" s="1"/>
      <c r="L2" s="1"/>
    </row>
    <row r="3" spans="3:29" x14ac:dyDescent="0.2">
      <c r="D3" s="3" t="s">
        <v>0</v>
      </c>
      <c r="E3">
        <v>9</v>
      </c>
      <c r="F3" s="1">
        <f>E3/$E$8/602</f>
        <v>4.9833887043189371</v>
      </c>
      <c r="I3" s="3"/>
      <c r="AA3" s="1"/>
      <c r="AC3" s="1"/>
    </row>
    <row r="4" spans="3:29" x14ac:dyDescent="0.2">
      <c r="E4" s="3" t="s">
        <v>10</v>
      </c>
      <c r="F4" s="3"/>
      <c r="G4" s="3"/>
      <c r="H4" s="3"/>
      <c r="I4" s="3"/>
      <c r="L4" s="1"/>
    </row>
    <row r="5" spans="3:29" x14ac:dyDescent="0.2">
      <c r="D5" s="3" t="s">
        <v>13</v>
      </c>
      <c r="E5" s="8">
        <v>100</v>
      </c>
      <c r="F5" s="3"/>
      <c r="AC5" s="1"/>
    </row>
    <row r="6" spans="3:29" x14ac:dyDescent="0.2">
      <c r="D6" s="3" t="s">
        <v>14</v>
      </c>
      <c r="E6" s="8">
        <v>100</v>
      </c>
      <c r="G6" s="1"/>
    </row>
    <row r="7" spans="3:29" x14ac:dyDescent="0.2">
      <c r="D7" s="3" t="s">
        <v>15</v>
      </c>
      <c r="E7" s="9">
        <f>E5+E6</f>
        <v>200</v>
      </c>
      <c r="X7" s="1"/>
    </row>
    <row r="8" spans="3:29" x14ac:dyDescent="0.2">
      <c r="D8" s="3" t="s">
        <v>11</v>
      </c>
      <c r="E8" s="1">
        <v>3.0000000000000001E-3</v>
      </c>
      <c r="G8" s="1"/>
      <c r="X8" s="1"/>
    </row>
    <row r="9" spans="3:29" x14ac:dyDescent="0.2">
      <c r="D9" s="3" t="s">
        <v>12</v>
      </c>
      <c r="E9" s="1">
        <f>E8^(1/3)</f>
        <v>0.14422495703074081</v>
      </c>
      <c r="V9" s="1"/>
      <c r="X9" s="1"/>
    </row>
    <row r="10" spans="3:29" x14ac:dyDescent="0.2">
      <c r="D10" s="3" t="s">
        <v>16</v>
      </c>
      <c r="E10" s="1">
        <f>E9*1000</f>
        <v>144.22495703074082</v>
      </c>
      <c r="H10" s="1"/>
      <c r="J10" s="1"/>
      <c r="X10" s="1"/>
    </row>
    <row r="11" spans="3:29" x14ac:dyDescent="0.2">
      <c r="J11" s="1"/>
      <c r="V11" s="1"/>
      <c r="Y11" s="1"/>
      <c r="AA11" s="1"/>
    </row>
    <row r="12" spans="3:29" x14ac:dyDescent="0.2">
      <c r="I12" s="1"/>
      <c r="V12" s="1"/>
      <c r="AA12" s="1"/>
    </row>
    <row r="13" spans="3:29" x14ac:dyDescent="0.2">
      <c r="V13" s="1"/>
      <c r="Z13" s="1"/>
    </row>
    <row r="14" spans="3:29" x14ac:dyDescent="0.2">
      <c r="D14" s="7" t="s">
        <v>28</v>
      </c>
      <c r="E14" s="6">
        <v>10000</v>
      </c>
      <c r="F14" s="4"/>
      <c r="G14" s="4"/>
    </row>
    <row r="15" spans="3:29" x14ac:dyDescent="0.2">
      <c r="D15" s="4"/>
      <c r="E15" s="13" t="s">
        <v>23</v>
      </c>
      <c r="F15" s="13"/>
      <c r="G15" s="13"/>
      <c r="H15" s="12" t="s">
        <v>27</v>
      </c>
      <c r="I15" s="12"/>
      <c r="J15" s="12"/>
      <c r="X15" s="1"/>
      <c r="Z15" s="1"/>
    </row>
    <row r="16" spans="3:29" x14ac:dyDescent="0.2">
      <c r="D16" s="3" t="s">
        <v>17</v>
      </c>
      <c r="E16" s="10" t="s">
        <v>18</v>
      </c>
      <c r="F16" s="10" t="s">
        <v>19</v>
      </c>
      <c r="G16" s="10" t="s">
        <v>22</v>
      </c>
      <c r="H16" s="11" t="s">
        <v>25</v>
      </c>
      <c r="I16" s="11" t="s">
        <v>26</v>
      </c>
      <c r="J16" s="11" t="s">
        <v>29</v>
      </c>
      <c r="X16" s="1"/>
      <c r="Z16" s="1"/>
    </row>
    <row r="17" spans="3:12" x14ac:dyDescent="0.2">
      <c r="C17">
        <v>1</v>
      </c>
      <c r="D17" s="3" t="s">
        <v>20</v>
      </c>
      <c r="E17" s="1">
        <v>10000000</v>
      </c>
      <c r="F17" t="s">
        <v>21</v>
      </c>
      <c r="G17">
        <f>E17/0.602/1000000</f>
        <v>16.611295681063122</v>
      </c>
      <c r="H17">
        <v>1</v>
      </c>
      <c r="I17" s="1">
        <f>E7</f>
        <v>200</v>
      </c>
      <c r="J17" s="1">
        <f>(1/G17-1/(4*PI()*H17*I17))^(-1)</f>
        <v>16.721817270601981</v>
      </c>
    </row>
    <row r="18" spans="3:12" x14ac:dyDescent="0.2">
      <c r="C18">
        <v>2</v>
      </c>
      <c r="D18" s="3" t="s">
        <v>1</v>
      </c>
      <c r="E18" s="1">
        <v>200</v>
      </c>
      <c r="F18" t="s">
        <v>2</v>
      </c>
    </row>
    <row r="19" spans="3:12" x14ac:dyDescent="0.2">
      <c r="C19">
        <v>3</v>
      </c>
      <c r="D19" s="3" t="s">
        <v>3</v>
      </c>
      <c r="E19" s="1">
        <v>800000000</v>
      </c>
      <c r="F19" t="s">
        <v>21</v>
      </c>
      <c r="G19">
        <f>E19/0.602/1000000</f>
        <v>1328.9036544850499</v>
      </c>
      <c r="H19">
        <v>1</v>
      </c>
      <c r="I19" s="1">
        <f>E7</f>
        <v>200</v>
      </c>
      <c r="J19" s="1">
        <f>(1/G19-1/(4*PI()*H19*I19))^(-1)</f>
        <v>2819.978423775055</v>
      </c>
    </row>
    <row r="20" spans="3:12" x14ac:dyDescent="0.2">
      <c r="C20">
        <v>4</v>
      </c>
      <c r="D20" s="3" t="s">
        <v>4</v>
      </c>
      <c r="E20" s="1">
        <v>539</v>
      </c>
      <c r="F20" t="s">
        <v>2</v>
      </c>
    </row>
    <row r="21" spans="3:12" x14ac:dyDescent="0.2">
      <c r="C21">
        <v>5</v>
      </c>
      <c r="D21" s="3" t="s">
        <v>5</v>
      </c>
      <c r="E21" s="1">
        <v>21.2</v>
      </c>
      <c r="F21" t="s">
        <v>2</v>
      </c>
      <c r="H21" s="1"/>
      <c r="J21" s="1"/>
    </row>
    <row r="22" spans="3:12" x14ac:dyDescent="0.2">
      <c r="D22" s="4"/>
      <c r="E22" s="4"/>
      <c r="F22" s="4"/>
      <c r="G22" s="4"/>
    </row>
    <row r="23" spans="3:12" x14ac:dyDescent="0.2">
      <c r="D23" s="4"/>
      <c r="E23" s="4"/>
      <c r="F23" s="4"/>
      <c r="G23" s="4"/>
    </row>
    <row r="24" spans="3:12" x14ac:dyDescent="0.2">
      <c r="D24" s="4"/>
      <c r="E24" s="4"/>
      <c r="F24" s="4"/>
      <c r="G24" s="4"/>
    </row>
    <row r="25" spans="3:12" x14ac:dyDescent="0.2">
      <c r="D25" s="4"/>
      <c r="E25" s="4"/>
      <c r="F25" s="4"/>
      <c r="G25" s="4"/>
    </row>
    <row r="26" spans="3:12" x14ac:dyDescent="0.2">
      <c r="D26" s="4"/>
      <c r="E26" s="5"/>
      <c r="F26" s="4"/>
      <c r="G26" s="6"/>
      <c r="I26" s="1"/>
      <c r="L26" s="1"/>
    </row>
    <row r="27" spans="3:12" x14ac:dyDescent="0.2">
      <c r="D27" s="4"/>
      <c r="E27" s="5"/>
      <c r="F27" s="4"/>
      <c r="G27" s="4"/>
    </row>
    <row r="28" spans="3:12" x14ac:dyDescent="0.2">
      <c r="D28" s="4"/>
      <c r="E28" s="5"/>
      <c r="F28" s="4"/>
      <c r="G28" s="6"/>
      <c r="I28" s="1"/>
      <c r="L28" s="1"/>
    </row>
    <row r="29" spans="3:12" x14ac:dyDescent="0.2">
      <c r="D29" s="4"/>
      <c r="E29" s="5"/>
      <c r="F29" s="4"/>
      <c r="G29" s="4"/>
    </row>
    <row r="30" spans="3:12" x14ac:dyDescent="0.2">
      <c r="D30" s="4"/>
      <c r="E30" s="5"/>
      <c r="F30" s="4"/>
      <c r="G30" s="4"/>
    </row>
    <row r="32" spans="3:12" x14ac:dyDescent="0.2">
      <c r="E32" s="2"/>
      <c r="G32" s="1"/>
    </row>
    <row r="33" spans="5:13" x14ac:dyDescent="0.2">
      <c r="E33" s="2"/>
      <c r="G33" s="1"/>
    </row>
    <row r="38" spans="5:13" x14ac:dyDescent="0.2">
      <c r="K38" s="1"/>
      <c r="M38" s="1"/>
    </row>
    <row r="40" spans="5:13" x14ac:dyDescent="0.2">
      <c r="M40" s="1"/>
    </row>
    <row r="42" spans="5:13" x14ac:dyDescent="0.2">
      <c r="F42" s="1"/>
      <c r="H42" s="1"/>
    </row>
    <row r="43" spans="5:13" x14ac:dyDescent="0.2">
      <c r="F43" s="1"/>
    </row>
    <row r="44" spans="5:13" x14ac:dyDescent="0.2">
      <c r="F44" s="1"/>
      <c r="H44" s="2"/>
    </row>
    <row r="45" spans="5:13" x14ac:dyDescent="0.2">
      <c r="F45" s="1"/>
    </row>
    <row r="46" spans="5:13" x14ac:dyDescent="0.2">
      <c r="F46" s="1"/>
      <c r="I46" s="1"/>
      <c r="K46" s="1"/>
    </row>
    <row r="47" spans="5:13" x14ac:dyDescent="0.2">
      <c r="K47" s="1"/>
    </row>
    <row r="52" spans="5:12" x14ac:dyDescent="0.2">
      <c r="E52" s="2"/>
      <c r="G52" s="1"/>
      <c r="I52" s="1"/>
      <c r="L52" s="1"/>
    </row>
    <row r="53" spans="5:12" x14ac:dyDescent="0.2">
      <c r="E53" s="2"/>
    </row>
    <row r="54" spans="5:12" x14ac:dyDescent="0.2">
      <c r="E54" s="2"/>
      <c r="G54" s="2"/>
      <c r="I54" s="1"/>
      <c r="L54" s="1"/>
    </row>
    <row r="55" spans="5:12" x14ac:dyDescent="0.2">
      <c r="E55" s="2"/>
    </row>
    <row r="56" spans="5:12" x14ac:dyDescent="0.2">
      <c r="E56" s="2"/>
    </row>
    <row r="58" spans="5:12" x14ac:dyDescent="0.2">
      <c r="E58" s="2"/>
      <c r="G58" s="1"/>
    </row>
    <row r="59" spans="5:12" x14ac:dyDescent="0.2">
      <c r="E59" s="2"/>
      <c r="G59" s="1"/>
    </row>
  </sheetData>
  <mergeCells count="2">
    <mergeCell ref="E15:G15"/>
    <mergeCell ref="H15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B176-EDAE-B143-930D-DBA188EB3945}">
  <dimension ref="C1:AC59"/>
  <sheetViews>
    <sheetView workbookViewId="0">
      <selection activeCell="E21" sqref="E21"/>
    </sheetView>
  </sheetViews>
  <sheetFormatPr baseColWidth="10" defaultRowHeight="16" x14ac:dyDescent="0.2"/>
  <cols>
    <col min="4" max="4" width="23.5" customWidth="1"/>
    <col min="5" max="5" width="12.6640625" bestFit="1" customWidth="1"/>
    <col min="7" max="7" width="15.1640625" customWidth="1"/>
    <col min="15" max="15" width="12.1640625" bestFit="1" customWidth="1"/>
    <col min="17" max="17" width="11.1640625" bestFit="1" customWidth="1"/>
  </cols>
  <sheetData>
    <row r="1" spans="3:29" x14ac:dyDescent="0.2">
      <c r="E1" s="3" t="s">
        <v>8</v>
      </c>
      <c r="F1" s="3" t="s">
        <v>9</v>
      </c>
    </row>
    <row r="2" spans="3:29" x14ac:dyDescent="0.2">
      <c r="C2" s="3" t="s">
        <v>6</v>
      </c>
      <c r="D2" s="3" t="s">
        <v>7</v>
      </c>
      <c r="E2">
        <v>108</v>
      </c>
      <c r="F2" s="1">
        <f>E2/$E$8/602</f>
        <v>59.800664451827245</v>
      </c>
      <c r="I2" s="3"/>
      <c r="J2" s="1"/>
      <c r="L2" s="1"/>
    </row>
    <row r="3" spans="3:29" x14ac:dyDescent="0.2">
      <c r="D3" s="3" t="s">
        <v>0</v>
      </c>
      <c r="E3">
        <v>9</v>
      </c>
      <c r="F3" s="1">
        <f>E3/$E$8/602</f>
        <v>4.9833887043189371</v>
      </c>
      <c r="I3" s="3"/>
      <c r="AA3" s="1"/>
      <c r="AC3" s="1"/>
    </row>
    <row r="4" spans="3:29" x14ac:dyDescent="0.2">
      <c r="E4" s="3" t="s">
        <v>10</v>
      </c>
      <c r="F4" s="3"/>
      <c r="G4" s="3"/>
      <c r="H4" s="3"/>
      <c r="I4" s="3"/>
      <c r="L4" s="1"/>
    </row>
    <row r="5" spans="3:29" x14ac:dyDescent="0.2">
      <c r="D5" s="3" t="s">
        <v>13</v>
      </c>
      <c r="E5" s="8">
        <v>20</v>
      </c>
      <c r="F5" s="3"/>
      <c r="AC5" s="1"/>
    </row>
    <row r="6" spans="3:29" x14ac:dyDescent="0.2">
      <c r="D6" s="3" t="s">
        <v>14</v>
      </c>
      <c r="E6" s="8">
        <v>20</v>
      </c>
      <c r="G6" s="1"/>
    </row>
    <row r="7" spans="3:29" x14ac:dyDescent="0.2">
      <c r="D7" s="3" t="s">
        <v>15</v>
      </c>
      <c r="E7" s="9">
        <f>E5+E6</f>
        <v>40</v>
      </c>
      <c r="X7" s="1"/>
    </row>
    <row r="8" spans="3:29" x14ac:dyDescent="0.2">
      <c r="D8" s="3" t="s">
        <v>11</v>
      </c>
      <c r="E8" s="1">
        <v>3.0000000000000001E-3</v>
      </c>
      <c r="G8" s="1"/>
      <c r="X8" s="1"/>
    </row>
    <row r="9" spans="3:29" x14ac:dyDescent="0.2">
      <c r="D9" s="3" t="s">
        <v>12</v>
      </c>
      <c r="E9" s="1">
        <f>E8^(1/3)</f>
        <v>0.14422495703074081</v>
      </c>
      <c r="V9" s="1"/>
      <c r="X9" s="1"/>
    </row>
    <row r="10" spans="3:29" x14ac:dyDescent="0.2">
      <c r="D10" s="3" t="s">
        <v>16</v>
      </c>
      <c r="E10" s="1">
        <f>E9*1000</f>
        <v>144.22495703074082</v>
      </c>
      <c r="H10" s="1"/>
      <c r="J10" s="1"/>
      <c r="X10" s="1"/>
    </row>
    <row r="11" spans="3:29" x14ac:dyDescent="0.2">
      <c r="J11" s="1"/>
      <c r="V11" s="1"/>
      <c r="Y11" s="1"/>
      <c r="AA11" s="1"/>
    </row>
    <row r="12" spans="3:29" x14ac:dyDescent="0.2">
      <c r="I12" s="1"/>
      <c r="V12" s="1"/>
      <c r="AA12" s="1"/>
    </row>
    <row r="13" spans="3:29" x14ac:dyDescent="0.2">
      <c r="V13" s="1"/>
      <c r="Z13" s="1"/>
    </row>
    <row r="14" spans="3:29" x14ac:dyDescent="0.2">
      <c r="D14" s="7" t="s">
        <v>28</v>
      </c>
      <c r="E14" s="6">
        <v>10000</v>
      </c>
      <c r="F14" s="4"/>
      <c r="G14" s="4"/>
    </row>
    <row r="15" spans="3:29" x14ac:dyDescent="0.2">
      <c r="D15" s="4"/>
      <c r="E15" s="13" t="s">
        <v>23</v>
      </c>
      <c r="F15" s="13"/>
      <c r="G15" s="13"/>
      <c r="H15" s="12" t="s">
        <v>27</v>
      </c>
      <c r="I15" s="12"/>
      <c r="J15" s="12"/>
      <c r="X15" s="1"/>
      <c r="Z15" s="1"/>
    </row>
    <row r="16" spans="3:29" x14ac:dyDescent="0.2">
      <c r="D16" s="3" t="s">
        <v>17</v>
      </c>
      <c r="E16" s="10" t="s">
        <v>18</v>
      </c>
      <c r="F16" s="10" t="s">
        <v>19</v>
      </c>
      <c r="G16" s="10" t="s">
        <v>22</v>
      </c>
      <c r="H16" s="11" t="s">
        <v>25</v>
      </c>
      <c r="I16" s="11" t="s">
        <v>26</v>
      </c>
      <c r="J16" s="11" t="s">
        <v>24</v>
      </c>
      <c r="X16" s="1"/>
      <c r="Z16" s="1"/>
    </row>
    <row r="17" spans="3:12" x14ac:dyDescent="0.2">
      <c r="C17">
        <v>1</v>
      </c>
      <c r="D17" s="3" t="s">
        <v>20</v>
      </c>
      <c r="E17" s="1">
        <v>10000000</v>
      </c>
      <c r="F17" t="s">
        <v>21</v>
      </c>
      <c r="G17">
        <f>E17/0.602/1000000</f>
        <v>16.611295681063122</v>
      </c>
      <c r="H17">
        <v>1</v>
      </c>
      <c r="I17" s="1">
        <f>E7</f>
        <v>40</v>
      </c>
      <c r="J17" s="1">
        <f>(1/G17-1/(4*PI()*H17*I17))^(-1)</f>
        <v>17.179012619568603</v>
      </c>
    </row>
    <row r="18" spans="3:12" x14ac:dyDescent="0.2">
      <c r="C18">
        <v>2</v>
      </c>
      <c r="D18" s="3" t="s">
        <v>1</v>
      </c>
      <c r="E18" s="1">
        <v>200</v>
      </c>
      <c r="F18" t="s">
        <v>2</v>
      </c>
    </row>
    <row r="19" spans="3:12" x14ac:dyDescent="0.2">
      <c r="C19">
        <v>3</v>
      </c>
      <c r="D19" s="3" t="s">
        <v>3</v>
      </c>
      <c r="E19" s="1">
        <v>800000000</v>
      </c>
      <c r="F19" t="s">
        <v>21</v>
      </c>
      <c r="G19">
        <f>E19/0.602/1000000</f>
        <v>1328.9036544850499</v>
      </c>
      <c r="H19">
        <v>4</v>
      </c>
      <c r="I19" s="1">
        <f>E7</f>
        <v>40</v>
      </c>
      <c r="J19" s="1">
        <f>(1/G19-1/(4*PI()*H19*I19))^(-1)</f>
        <v>3919.4044577637442</v>
      </c>
    </row>
    <row r="20" spans="3:12" x14ac:dyDescent="0.2">
      <c r="C20">
        <v>4</v>
      </c>
      <c r="D20" s="3" t="s">
        <v>4</v>
      </c>
      <c r="E20" s="1">
        <v>539</v>
      </c>
      <c r="F20" t="s">
        <v>2</v>
      </c>
    </row>
    <row r="21" spans="3:12" x14ac:dyDescent="0.2">
      <c r="C21">
        <v>5</v>
      </c>
      <c r="D21" s="3" t="s">
        <v>5</v>
      </c>
      <c r="E21" s="1">
        <v>21.2</v>
      </c>
      <c r="F21" t="s">
        <v>2</v>
      </c>
      <c r="H21" s="1"/>
      <c r="J21" s="1"/>
    </row>
    <row r="22" spans="3:12" x14ac:dyDescent="0.2">
      <c r="D22" s="4"/>
      <c r="E22" s="4"/>
      <c r="F22" s="4"/>
      <c r="G22" s="4"/>
    </row>
    <row r="23" spans="3:12" x14ac:dyDescent="0.2">
      <c r="D23" s="4"/>
      <c r="E23" s="4"/>
      <c r="F23" s="4"/>
      <c r="G23" s="4"/>
    </row>
    <row r="24" spans="3:12" x14ac:dyDescent="0.2">
      <c r="D24" s="4"/>
      <c r="E24" s="4"/>
      <c r="F24" s="4"/>
      <c r="G24" s="4"/>
    </row>
    <row r="25" spans="3:12" x14ac:dyDescent="0.2">
      <c r="D25" s="4"/>
      <c r="E25" s="4"/>
      <c r="F25" s="4"/>
      <c r="G25" s="4"/>
    </row>
    <row r="26" spans="3:12" x14ac:dyDescent="0.2">
      <c r="D26" s="4"/>
      <c r="E26" s="5"/>
      <c r="F26" s="4"/>
      <c r="G26" s="6"/>
      <c r="I26" s="1"/>
      <c r="L26" s="1"/>
    </row>
    <row r="27" spans="3:12" x14ac:dyDescent="0.2">
      <c r="D27" s="4"/>
      <c r="E27" s="5"/>
      <c r="F27" s="4"/>
      <c r="G27" s="4"/>
    </row>
    <row r="28" spans="3:12" x14ac:dyDescent="0.2">
      <c r="D28" s="4"/>
      <c r="E28" s="5"/>
      <c r="F28" s="4"/>
      <c r="G28" s="6"/>
      <c r="I28" s="1"/>
      <c r="L28" s="1"/>
    </row>
    <row r="29" spans="3:12" x14ac:dyDescent="0.2">
      <c r="D29" s="4"/>
      <c r="E29" s="5"/>
      <c r="F29" s="4"/>
      <c r="G29" s="4"/>
    </row>
    <row r="30" spans="3:12" x14ac:dyDescent="0.2">
      <c r="D30" s="4"/>
      <c r="E30" s="5"/>
      <c r="F30" s="4"/>
      <c r="G30" s="4"/>
    </row>
    <row r="32" spans="3:12" x14ac:dyDescent="0.2">
      <c r="E32" s="2"/>
      <c r="G32" s="1"/>
    </row>
    <row r="33" spans="5:13" x14ac:dyDescent="0.2">
      <c r="E33" s="2"/>
      <c r="G33" s="1"/>
    </row>
    <row r="38" spans="5:13" x14ac:dyDescent="0.2">
      <c r="K38" s="1"/>
      <c r="M38" s="1"/>
    </row>
    <row r="40" spans="5:13" x14ac:dyDescent="0.2">
      <c r="M40" s="1"/>
    </row>
    <row r="42" spans="5:13" x14ac:dyDescent="0.2">
      <c r="F42" s="1"/>
      <c r="H42" s="1"/>
    </row>
    <row r="43" spans="5:13" x14ac:dyDescent="0.2">
      <c r="F43" s="1"/>
    </row>
    <row r="44" spans="5:13" x14ac:dyDescent="0.2">
      <c r="F44" s="1"/>
      <c r="H44" s="2"/>
    </row>
    <row r="45" spans="5:13" x14ac:dyDescent="0.2">
      <c r="F45" s="1"/>
    </row>
    <row r="46" spans="5:13" x14ac:dyDescent="0.2">
      <c r="F46" s="1"/>
      <c r="I46" s="1"/>
      <c r="K46" s="1"/>
    </row>
    <row r="47" spans="5:13" x14ac:dyDescent="0.2">
      <c r="K47" s="1"/>
    </row>
    <row r="52" spans="5:12" x14ac:dyDescent="0.2">
      <c r="E52" s="2"/>
      <c r="G52" s="1"/>
      <c r="I52" s="1"/>
      <c r="L52" s="1"/>
    </row>
    <row r="53" spans="5:12" x14ac:dyDescent="0.2">
      <c r="E53" s="2"/>
    </row>
    <row r="54" spans="5:12" x14ac:dyDescent="0.2">
      <c r="E54" s="2"/>
      <c r="G54" s="2"/>
      <c r="I54" s="1"/>
      <c r="L54" s="1"/>
    </row>
    <row r="55" spans="5:12" x14ac:dyDescent="0.2">
      <c r="E55" s="2"/>
    </row>
    <row r="56" spans="5:12" x14ac:dyDescent="0.2">
      <c r="E56" s="2"/>
    </row>
    <row r="58" spans="5:12" x14ac:dyDescent="0.2">
      <c r="E58" s="2"/>
      <c r="G58" s="1"/>
    </row>
    <row r="59" spans="5:12" x14ac:dyDescent="0.2">
      <c r="E59" s="2"/>
      <c r="G59" s="1"/>
    </row>
  </sheetData>
  <mergeCells count="2">
    <mergeCell ref="E15:G15"/>
    <mergeCell ref="H15:J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8D8F-5001-E64D-A737-11680D964150}">
  <dimension ref="C1:AC59"/>
  <sheetViews>
    <sheetView workbookViewId="0">
      <selection activeCell="E21" sqref="E21"/>
    </sheetView>
  </sheetViews>
  <sheetFormatPr baseColWidth="10" defaultRowHeight="16" x14ac:dyDescent="0.2"/>
  <cols>
    <col min="4" max="4" width="23.5" customWidth="1"/>
    <col min="5" max="5" width="12.6640625" bestFit="1" customWidth="1"/>
    <col min="7" max="7" width="15.1640625" customWidth="1"/>
    <col min="15" max="15" width="12.1640625" bestFit="1" customWidth="1"/>
    <col min="17" max="17" width="11.1640625" bestFit="1" customWidth="1"/>
  </cols>
  <sheetData>
    <row r="1" spans="3:29" x14ac:dyDescent="0.2">
      <c r="E1" s="3" t="s">
        <v>8</v>
      </c>
      <c r="F1" s="3" t="s">
        <v>9</v>
      </c>
    </row>
    <row r="2" spans="3:29" x14ac:dyDescent="0.2">
      <c r="C2" s="3" t="s">
        <v>6</v>
      </c>
      <c r="D2" s="3" t="s">
        <v>7</v>
      </c>
      <c r="E2">
        <v>108</v>
      </c>
      <c r="F2" s="1">
        <f>E2/$E$8/602</f>
        <v>59.800664451827245</v>
      </c>
      <c r="I2" s="3"/>
      <c r="J2" s="1"/>
      <c r="L2" s="1"/>
    </row>
    <row r="3" spans="3:29" x14ac:dyDescent="0.2">
      <c r="D3" s="3" t="s">
        <v>0</v>
      </c>
      <c r="E3">
        <v>9</v>
      </c>
      <c r="F3" s="1">
        <f>E3/$E$8/602</f>
        <v>4.9833887043189371</v>
      </c>
      <c r="I3" s="3"/>
      <c r="AA3" s="1"/>
      <c r="AC3" s="1"/>
    </row>
    <row r="4" spans="3:29" x14ac:dyDescent="0.2">
      <c r="E4" s="3" t="s">
        <v>10</v>
      </c>
      <c r="F4" s="3"/>
      <c r="G4" s="3"/>
      <c r="H4" s="3"/>
      <c r="I4" s="3"/>
      <c r="L4" s="1"/>
    </row>
    <row r="5" spans="3:29" x14ac:dyDescent="0.2">
      <c r="D5" s="3" t="s">
        <v>13</v>
      </c>
      <c r="E5" s="8">
        <v>10</v>
      </c>
      <c r="F5" s="3"/>
      <c r="AC5" s="1"/>
    </row>
    <row r="6" spans="3:29" x14ac:dyDescent="0.2">
      <c r="D6" s="3" t="s">
        <v>14</v>
      </c>
      <c r="E6" s="8">
        <v>10</v>
      </c>
      <c r="G6" s="1"/>
    </row>
    <row r="7" spans="3:29" x14ac:dyDescent="0.2">
      <c r="D7" s="3" t="s">
        <v>15</v>
      </c>
      <c r="E7" s="9">
        <f>E5+E6</f>
        <v>20</v>
      </c>
      <c r="X7" s="1"/>
    </row>
    <row r="8" spans="3:29" x14ac:dyDescent="0.2">
      <c r="D8" s="3" t="s">
        <v>11</v>
      </c>
      <c r="E8" s="1">
        <v>3.0000000000000001E-3</v>
      </c>
      <c r="G8" s="1"/>
      <c r="X8" s="1"/>
    </row>
    <row r="9" spans="3:29" x14ac:dyDescent="0.2">
      <c r="D9" s="3" t="s">
        <v>12</v>
      </c>
      <c r="E9" s="1">
        <f>E8^(1/3)</f>
        <v>0.14422495703074081</v>
      </c>
      <c r="V9" s="1"/>
      <c r="X9" s="1"/>
    </row>
    <row r="10" spans="3:29" x14ac:dyDescent="0.2">
      <c r="D10" s="3" t="s">
        <v>16</v>
      </c>
      <c r="E10" s="1">
        <f>E9*1000</f>
        <v>144.22495703074082</v>
      </c>
      <c r="H10" s="1"/>
      <c r="J10" s="1"/>
      <c r="X10" s="1"/>
    </row>
    <row r="11" spans="3:29" x14ac:dyDescent="0.2">
      <c r="J11" s="1"/>
      <c r="V11" s="1"/>
      <c r="Y11" s="1"/>
      <c r="AA11" s="1"/>
    </row>
    <row r="12" spans="3:29" x14ac:dyDescent="0.2">
      <c r="I12" s="1"/>
      <c r="V12" s="1"/>
      <c r="AA12" s="1"/>
    </row>
    <row r="13" spans="3:29" x14ac:dyDescent="0.2">
      <c r="V13" s="1"/>
      <c r="Z13" s="1"/>
    </row>
    <row r="14" spans="3:29" x14ac:dyDescent="0.2">
      <c r="D14" s="7" t="s">
        <v>28</v>
      </c>
      <c r="E14" s="6">
        <v>10000</v>
      </c>
      <c r="F14" s="4"/>
      <c r="G14" s="4"/>
    </row>
    <row r="15" spans="3:29" x14ac:dyDescent="0.2">
      <c r="D15" s="4"/>
      <c r="E15" s="13" t="s">
        <v>23</v>
      </c>
      <c r="F15" s="13"/>
      <c r="G15" s="13"/>
      <c r="H15" s="12" t="s">
        <v>27</v>
      </c>
      <c r="I15" s="12"/>
      <c r="J15" s="12"/>
      <c r="X15" s="1"/>
      <c r="Z15" s="1"/>
    </row>
    <row r="16" spans="3:29" x14ac:dyDescent="0.2">
      <c r="D16" s="3" t="s">
        <v>17</v>
      </c>
      <c r="E16" s="10" t="s">
        <v>18</v>
      </c>
      <c r="F16" s="10" t="s">
        <v>19</v>
      </c>
      <c r="G16" s="10" t="s">
        <v>22</v>
      </c>
      <c r="H16" s="11" t="s">
        <v>25</v>
      </c>
      <c r="I16" s="11" t="s">
        <v>26</v>
      </c>
      <c r="J16" s="11" t="s">
        <v>24</v>
      </c>
      <c r="X16" s="1"/>
      <c r="Z16" s="1"/>
    </row>
    <row r="17" spans="3:12" x14ac:dyDescent="0.2">
      <c r="C17">
        <v>1</v>
      </c>
      <c r="D17" s="3" t="s">
        <v>20</v>
      </c>
      <c r="E17" s="1">
        <v>10000000</v>
      </c>
      <c r="F17" t="s">
        <v>21</v>
      </c>
      <c r="G17">
        <f>E17/0.602/1000000</f>
        <v>16.611295681063122</v>
      </c>
      <c r="H17">
        <v>1</v>
      </c>
      <c r="I17" s="1">
        <f>E7</f>
        <v>20</v>
      </c>
      <c r="J17" s="1">
        <f>(1/G17-1/(4*PI()*H17*I17))^(-1)</f>
        <v>17.786907940645435</v>
      </c>
    </row>
    <row r="18" spans="3:12" x14ac:dyDescent="0.2">
      <c r="C18">
        <v>2</v>
      </c>
      <c r="D18" s="3" t="s">
        <v>1</v>
      </c>
      <c r="E18" s="1">
        <v>200</v>
      </c>
      <c r="F18" t="s">
        <v>2</v>
      </c>
    </row>
    <row r="19" spans="3:12" x14ac:dyDescent="0.2">
      <c r="C19">
        <v>3</v>
      </c>
      <c r="D19" s="3" t="s">
        <v>3</v>
      </c>
      <c r="E19" s="1">
        <v>800000000</v>
      </c>
      <c r="F19" t="s">
        <v>21</v>
      </c>
      <c r="G19">
        <f>E19/0.602/1000000</f>
        <v>1328.9036544850499</v>
      </c>
      <c r="H19">
        <v>6</v>
      </c>
      <c r="I19" s="1">
        <f>E7</f>
        <v>20</v>
      </c>
      <c r="J19" s="1">
        <f>(1/G19-1/(4*PI()*H19*I19))^(-1)</f>
        <v>11191.39021306573</v>
      </c>
    </row>
    <row r="20" spans="3:12" x14ac:dyDescent="0.2">
      <c r="C20">
        <v>4</v>
      </c>
      <c r="D20" s="3" t="s">
        <v>4</v>
      </c>
      <c r="E20" s="1">
        <v>539</v>
      </c>
      <c r="F20" t="s">
        <v>2</v>
      </c>
    </row>
    <row r="21" spans="3:12" x14ac:dyDescent="0.2">
      <c r="C21">
        <v>5</v>
      </c>
      <c r="D21" s="3" t="s">
        <v>5</v>
      </c>
      <c r="E21" s="1">
        <v>21.2</v>
      </c>
      <c r="F21" t="s">
        <v>2</v>
      </c>
      <c r="H21" s="1"/>
      <c r="J21" s="1"/>
    </row>
    <row r="22" spans="3:12" x14ac:dyDescent="0.2">
      <c r="D22" s="4"/>
      <c r="E22" s="4"/>
      <c r="F22" s="4"/>
      <c r="G22" s="4"/>
    </row>
    <row r="23" spans="3:12" x14ac:dyDescent="0.2">
      <c r="D23" s="4"/>
      <c r="E23" s="4"/>
      <c r="F23" s="4"/>
      <c r="G23" s="4"/>
    </row>
    <row r="24" spans="3:12" x14ac:dyDescent="0.2">
      <c r="D24" s="4"/>
      <c r="E24" s="4"/>
      <c r="F24" s="4"/>
      <c r="G24" s="4"/>
    </row>
    <row r="25" spans="3:12" x14ac:dyDescent="0.2">
      <c r="D25" s="4"/>
      <c r="E25" s="4"/>
      <c r="F25" s="4"/>
      <c r="G25" s="4"/>
    </row>
    <row r="26" spans="3:12" x14ac:dyDescent="0.2">
      <c r="D26" s="4"/>
      <c r="E26" s="5"/>
      <c r="F26" s="4"/>
      <c r="G26" s="6"/>
      <c r="I26" s="1"/>
      <c r="L26" s="1"/>
    </row>
    <row r="27" spans="3:12" x14ac:dyDescent="0.2">
      <c r="D27" s="4"/>
      <c r="E27" s="5"/>
      <c r="F27" s="4"/>
      <c r="G27" s="4"/>
    </row>
    <row r="28" spans="3:12" x14ac:dyDescent="0.2">
      <c r="D28" s="4"/>
      <c r="E28" s="5"/>
      <c r="F28" s="4"/>
      <c r="G28" s="6"/>
      <c r="I28" s="1"/>
      <c r="L28" s="1"/>
    </row>
    <row r="29" spans="3:12" x14ac:dyDescent="0.2">
      <c r="D29" s="4"/>
      <c r="E29" s="5"/>
      <c r="F29" s="4"/>
      <c r="G29" s="4"/>
    </row>
    <row r="30" spans="3:12" x14ac:dyDescent="0.2">
      <c r="D30" s="4"/>
      <c r="E30" s="5"/>
      <c r="F30" s="4"/>
      <c r="G30" s="4"/>
    </row>
    <row r="32" spans="3:12" x14ac:dyDescent="0.2">
      <c r="E32" s="2"/>
      <c r="G32" s="1"/>
    </row>
    <row r="33" spans="5:13" x14ac:dyDescent="0.2">
      <c r="E33" s="2"/>
      <c r="G33" s="1"/>
    </row>
    <row r="38" spans="5:13" x14ac:dyDescent="0.2">
      <c r="K38" s="1"/>
      <c r="M38" s="1"/>
    </row>
    <row r="40" spans="5:13" x14ac:dyDescent="0.2">
      <c r="M40" s="1"/>
    </row>
    <row r="42" spans="5:13" x14ac:dyDescent="0.2">
      <c r="F42" s="1"/>
      <c r="H42" s="1"/>
    </row>
    <row r="43" spans="5:13" x14ac:dyDescent="0.2">
      <c r="F43" s="1"/>
    </row>
    <row r="44" spans="5:13" x14ac:dyDescent="0.2">
      <c r="F44" s="1"/>
      <c r="H44" s="2"/>
    </row>
    <row r="45" spans="5:13" x14ac:dyDescent="0.2">
      <c r="F45" s="1"/>
    </row>
    <row r="46" spans="5:13" x14ac:dyDescent="0.2">
      <c r="F46" s="1"/>
      <c r="I46" s="1"/>
      <c r="K46" s="1"/>
    </row>
    <row r="47" spans="5:13" x14ac:dyDescent="0.2">
      <c r="K47" s="1"/>
    </row>
    <row r="52" spans="5:12" x14ac:dyDescent="0.2">
      <c r="E52" s="2"/>
      <c r="G52" s="1"/>
      <c r="I52" s="1"/>
      <c r="L52" s="1"/>
    </row>
    <row r="53" spans="5:12" x14ac:dyDescent="0.2">
      <c r="E53" s="2"/>
    </row>
    <row r="54" spans="5:12" x14ac:dyDescent="0.2">
      <c r="E54" s="2"/>
      <c r="G54" s="2"/>
      <c r="I54" s="1"/>
      <c r="L54" s="1"/>
    </row>
    <row r="55" spans="5:12" x14ac:dyDescent="0.2">
      <c r="E55" s="2"/>
    </row>
    <row r="56" spans="5:12" x14ac:dyDescent="0.2">
      <c r="E56" s="2"/>
    </row>
    <row r="58" spans="5:12" x14ac:dyDescent="0.2">
      <c r="E58" s="2"/>
      <c r="G58" s="1"/>
    </row>
    <row r="59" spans="5:12" x14ac:dyDescent="0.2">
      <c r="E59" s="2"/>
      <c r="G59" s="1"/>
    </row>
  </sheetData>
  <mergeCells count="2">
    <mergeCell ref="E15:G15"/>
    <mergeCell ref="H15:J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89C9-2FA6-0F4E-AECD-39A221334FA8}">
  <dimension ref="C1:AC59"/>
  <sheetViews>
    <sheetView workbookViewId="0">
      <selection activeCell="G20" sqref="G20"/>
    </sheetView>
  </sheetViews>
  <sheetFormatPr baseColWidth="10" defaultRowHeight="16" x14ac:dyDescent="0.2"/>
  <cols>
    <col min="4" max="4" width="23.5" customWidth="1"/>
    <col min="5" max="5" width="12.6640625" bestFit="1" customWidth="1"/>
    <col min="7" max="7" width="15.1640625" customWidth="1"/>
    <col min="15" max="15" width="12.1640625" bestFit="1" customWidth="1"/>
    <col min="17" max="17" width="11.1640625" bestFit="1" customWidth="1"/>
  </cols>
  <sheetData>
    <row r="1" spans="3:29" x14ac:dyDescent="0.2">
      <c r="E1" s="3" t="s">
        <v>8</v>
      </c>
      <c r="F1" s="3" t="s">
        <v>9</v>
      </c>
    </row>
    <row r="2" spans="3:29" x14ac:dyDescent="0.2">
      <c r="C2" s="3" t="s">
        <v>6</v>
      </c>
      <c r="D2" s="3" t="s">
        <v>7</v>
      </c>
      <c r="E2">
        <v>108</v>
      </c>
      <c r="F2" s="1">
        <f>E2/$E$8/602</f>
        <v>59.800664451827245</v>
      </c>
      <c r="I2" s="3"/>
      <c r="J2" s="1"/>
      <c r="L2" s="1"/>
    </row>
    <row r="3" spans="3:29" x14ac:dyDescent="0.2">
      <c r="D3" s="3" t="s">
        <v>0</v>
      </c>
      <c r="E3">
        <v>9</v>
      </c>
      <c r="F3" s="1">
        <f>E3/$E$8/602</f>
        <v>4.9833887043189371</v>
      </c>
      <c r="I3" s="3"/>
      <c r="AA3" s="1"/>
      <c r="AC3" s="1"/>
    </row>
    <row r="4" spans="3:29" x14ac:dyDescent="0.2">
      <c r="E4" s="3" t="s">
        <v>10</v>
      </c>
      <c r="F4" s="3"/>
      <c r="G4" s="3"/>
      <c r="H4" s="3"/>
      <c r="I4" s="3"/>
      <c r="L4" s="1"/>
    </row>
    <row r="5" spans="3:29" x14ac:dyDescent="0.2">
      <c r="D5" s="3" t="s">
        <v>13</v>
      </c>
      <c r="E5" s="8">
        <v>10</v>
      </c>
      <c r="F5" s="3"/>
      <c r="AC5" s="1"/>
    </row>
    <row r="6" spans="3:29" x14ac:dyDescent="0.2">
      <c r="D6" s="3" t="s">
        <v>14</v>
      </c>
      <c r="E6" s="8">
        <v>10</v>
      </c>
      <c r="G6" s="1"/>
    </row>
    <row r="7" spans="3:29" x14ac:dyDescent="0.2">
      <c r="D7" s="3" t="s">
        <v>15</v>
      </c>
      <c r="E7" s="9">
        <f>E5+E6</f>
        <v>20</v>
      </c>
      <c r="X7" s="1"/>
    </row>
    <row r="8" spans="3:29" x14ac:dyDescent="0.2">
      <c r="D8" s="3" t="s">
        <v>11</v>
      </c>
      <c r="E8" s="1">
        <v>3.0000000000000001E-3</v>
      </c>
      <c r="G8" s="1"/>
      <c r="X8" s="1"/>
    </row>
    <row r="9" spans="3:29" x14ac:dyDescent="0.2">
      <c r="D9" s="3" t="s">
        <v>12</v>
      </c>
      <c r="E9" s="1">
        <f>E8^(1/3)</f>
        <v>0.14422495703074081</v>
      </c>
      <c r="V9" s="1"/>
      <c r="X9" s="1"/>
    </row>
    <row r="10" spans="3:29" x14ac:dyDescent="0.2">
      <c r="D10" s="3" t="s">
        <v>16</v>
      </c>
      <c r="E10" s="1">
        <f>E9*1000</f>
        <v>144.22495703074082</v>
      </c>
      <c r="H10" s="1"/>
      <c r="J10" s="1"/>
      <c r="X10" s="1"/>
    </row>
    <row r="11" spans="3:29" x14ac:dyDescent="0.2">
      <c r="J11" s="1"/>
      <c r="V11" s="1"/>
      <c r="Y11" s="1"/>
      <c r="AA11" s="1"/>
    </row>
    <row r="12" spans="3:29" x14ac:dyDescent="0.2">
      <c r="I12" s="1"/>
      <c r="V12" s="1"/>
      <c r="AA12" s="1"/>
    </row>
    <row r="13" spans="3:29" x14ac:dyDescent="0.2">
      <c r="V13" s="1"/>
      <c r="Z13" s="1"/>
    </row>
    <row r="14" spans="3:29" x14ac:dyDescent="0.2">
      <c r="D14" s="7" t="s">
        <v>28</v>
      </c>
      <c r="E14" s="6">
        <v>10000</v>
      </c>
      <c r="F14" s="4"/>
      <c r="G14" s="4"/>
    </row>
    <row r="15" spans="3:29" x14ac:dyDescent="0.2">
      <c r="D15" s="4"/>
      <c r="E15" s="13" t="s">
        <v>23</v>
      </c>
      <c r="F15" s="13"/>
      <c r="G15" s="13"/>
      <c r="H15" s="12" t="s">
        <v>27</v>
      </c>
      <c r="I15" s="12"/>
      <c r="J15" s="12"/>
      <c r="X15" s="1"/>
      <c r="Z15" s="1"/>
    </row>
    <row r="16" spans="3:29" x14ac:dyDescent="0.2">
      <c r="D16" s="3" t="s">
        <v>17</v>
      </c>
      <c r="E16" s="10" t="s">
        <v>18</v>
      </c>
      <c r="F16" s="10" t="s">
        <v>19</v>
      </c>
      <c r="G16" s="10" t="s">
        <v>22</v>
      </c>
      <c r="H16" s="11" t="s">
        <v>25</v>
      </c>
      <c r="I16" s="11" t="s">
        <v>26</v>
      </c>
      <c r="J16" s="11" t="s">
        <v>24</v>
      </c>
      <c r="X16" s="1"/>
      <c r="Z16" s="1"/>
    </row>
    <row r="17" spans="3:12" x14ac:dyDescent="0.2">
      <c r="C17">
        <v>1</v>
      </c>
      <c r="D17" s="3" t="s">
        <v>20</v>
      </c>
      <c r="E17" s="1">
        <v>1000000</v>
      </c>
      <c r="F17" t="s">
        <v>21</v>
      </c>
      <c r="G17">
        <f>E17/0.602/1000000</f>
        <v>1.6611295681063123</v>
      </c>
      <c r="H17">
        <v>1</v>
      </c>
      <c r="I17" s="1">
        <f>E7</f>
        <v>20</v>
      </c>
      <c r="J17" s="1">
        <f>(1/G17-1/(4*PI()*H17*I17))^(-1)</f>
        <v>1.6721817270601984</v>
      </c>
    </row>
    <row r="18" spans="3:12" x14ac:dyDescent="0.2">
      <c r="C18">
        <v>2</v>
      </c>
      <c r="D18" s="3" t="s">
        <v>1</v>
      </c>
      <c r="E18" s="1">
        <v>20</v>
      </c>
      <c r="F18" t="s">
        <v>2</v>
      </c>
    </row>
    <row r="19" spans="3:12" x14ac:dyDescent="0.2">
      <c r="C19">
        <v>3</v>
      </c>
      <c r="D19" s="3" t="s">
        <v>3</v>
      </c>
      <c r="E19" s="1">
        <v>80000000</v>
      </c>
      <c r="F19" t="s">
        <v>21</v>
      </c>
      <c r="G19">
        <f>E19/0.602/1000000</f>
        <v>132.89036544850498</v>
      </c>
      <c r="H19">
        <v>1</v>
      </c>
      <c r="I19" s="1">
        <f>E7</f>
        <v>20</v>
      </c>
      <c r="J19" s="1">
        <f>(1/G19-1/(4*PI()*H19*I19))^(-1)</f>
        <v>281.99784237750549</v>
      </c>
    </row>
    <row r="20" spans="3:12" x14ac:dyDescent="0.2">
      <c r="C20">
        <v>4</v>
      </c>
      <c r="D20" s="3" t="s">
        <v>4</v>
      </c>
      <c r="E20" s="1">
        <v>53.9</v>
      </c>
      <c r="F20" t="s">
        <v>2</v>
      </c>
    </row>
    <row r="21" spans="3:12" x14ac:dyDescent="0.2">
      <c r="C21">
        <v>5</v>
      </c>
      <c r="D21" s="3" t="s">
        <v>5</v>
      </c>
      <c r="E21" s="1">
        <v>2.12</v>
      </c>
      <c r="F21" t="s">
        <v>2</v>
      </c>
      <c r="H21" s="1"/>
      <c r="J21" s="1"/>
    </row>
    <row r="22" spans="3:12" x14ac:dyDescent="0.2">
      <c r="D22" s="4"/>
      <c r="E22" s="4"/>
      <c r="F22" s="4"/>
      <c r="G22" s="4"/>
    </row>
    <row r="23" spans="3:12" x14ac:dyDescent="0.2">
      <c r="D23" s="4"/>
      <c r="E23" s="4"/>
      <c r="F23" s="4"/>
      <c r="G23" s="4"/>
    </row>
    <row r="24" spans="3:12" x14ac:dyDescent="0.2">
      <c r="D24" s="4"/>
      <c r="E24" s="4"/>
      <c r="F24" s="4"/>
      <c r="G24" s="4"/>
    </row>
    <row r="25" spans="3:12" x14ac:dyDescent="0.2">
      <c r="D25" s="4"/>
      <c r="E25" s="4"/>
      <c r="F25" s="4"/>
      <c r="G25" s="4"/>
    </row>
    <row r="26" spans="3:12" x14ac:dyDescent="0.2">
      <c r="D26" s="4"/>
      <c r="E26" s="5"/>
      <c r="F26" s="4"/>
      <c r="G26" s="6"/>
      <c r="I26" s="1"/>
      <c r="L26" s="1"/>
    </row>
    <row r="27" spans="3:12" x14ac:dyDescent="0.2">
      <c r="D27" s="4"/>
      <c r="E27" s="5"/>
      <c r="F27" s="4"/>
      <c r="G27" s="4"/>
    </row>
    <row r="28" spans="3:12" x14ac:dyDescent="0.2">
      <c r="D28" s="4"/>
      <c r="E28" s="5"/>
      <c r="F28" s="4"/>
      <c r="G28" s="6"/>
      <c r="I28" s="1"/>
      <c r="L28" s="1"/>
    </row>
    <row r="29" spans="3:12" x14ac:dyDescent="0.2">
      <c r="D29" s="4"/>
      <c r="E29" s="5"/>
      <c r="F29" s="4"/>
      <c r="G29" s="4"/>
    </row>
    <row r="30" spans="3:12" x14ac:dyDescent="0.2">
      <c r="D30" s="4"/>
      <c r="E30" s="5"/>
      <c r="F30" s="4"/>
      <c r="G30" s="4"/>
    </row>
    <row r="32" spans="3:12" x14ac:dyDescent="0.2">
      <c r="E32" s="2"/>
      <c r="G32" s="1"/>
    </row>
    <row r="33" spans="5:13" x14ac:dyDescent="0.2">
      <c r="E33" s="2"/>
      <c r="G33" s="1"/>
    </row>
    <row r="38" spans="5:13" x14ac:dyDescent="0.2">
      <c r="K38" s="1"/>
      <c r="M38" s="1"/>
    </row>
    <row r="40" spans="5:13" x14ac:dyDescent="0.2">
      <c r="M40" s="1"/>
    </row>
    <row r="42" spans="5:13" x14ac:dyDescent="0.2">
      <c r="F42" s="1"/>
      <c r="H42" s="1"/>
    </row>
    <row r="43" spans="5:13" x14ac:dyDescent="0.2">
      <c r="F43" s="1"/>
    </row>
    <row r="44" spans="5:13" x14ac:dyDescent="0.2">
      <c r="F44" s="1"/>
      <c r="H44" s="2"/>
    </row>
    <row r="45" spans="5:13" x14ac:dyDescent="0.2">
      <c r="F45" s="1"/>
    </row>
    <row r="46" spans="5:13" x14ac:dyDescent="0.2">
      <c r="F46" s="1"/>
      <c r="I46" s="1"/>
      <c r="K46" s="1"/>
    </row>
    <row r="47" spans="5:13" x14ac:dyDescent="0.2">
      <c r="K47" s="1"/>
    </row>
    <row r="52" spans="5:12" x14ac:dyDescent="0.2">
      <c r="E52" s="2"/>
      <c r="G52" s="1"/>
      <c r="I52" s="1"/>
      <c r="L52" s="1"/>
    </row>
    <row r="53" spans="5:12" x14ac:dyDescent="0.2">
      <c r="E53" s="2"/>
    </row>
    <row r="54" spans="5:12" x14ac:dyDescent="0.2">
      <c r="E54" s="2"/>
      <c r="G54" s="2"/>
      <c r="I54" s="1"/>
      <c r="L54" s="1"/>
    </row>
    <row r="55" spans="5:12" x14ac:dyDescent="0.2">
      <c r="E55" s="2"/>
    </row>
    <row r="56" spans="5:12" x14ac:dyDescent="0.2">
      <c r="E56" s="2"/>
    </row>
    <row r="58" spans="5:12" x14ac:dyDescent="0.2">
      <c r="E58" s="2"/>
      <c r="G58" s="1"/>
    </row>
    <row r="59" spans="5:12" x14ac:dyDescent="0.2">
      <c r="E59" s="2"/>
      <c r="G59" s="1"/>
    </row>
  </sheetData>
  <mergeCells count="2">
    <mergeCell ref="E15:G15"/>
    <mergeCell ref="H15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F242-FA13-5948-B3ED-D03B347E4091}">
  <dimension ref="C1:AC59"/>
  <sheetViews>
    <sheetView workbookViewId="0">
      <selection activeCell="E16" sqref="E16"/>
    </sheetView>
  </sheetViews>
  <sheetFormatPr baseColWidth="10" defaultRowHeight="16" x14ac:dyDescent="0.2"/>
  <cols>
    <col min="4" max="4" width="23.5" customWidth="1"/>
    <col min="5" max="5" width="12.6640625" bestFit="1" customWidth="1"/>
    <col min="7" max="7" width="15.1640625" customWidth="1"/>
    <col min="15" max="15" width="12.1640625" bestFit="1" customWidth="1"/>
    <col min="17" max="17" width="11.1640625" bestFit="1" customWidth="1"/>
  </cols>
  <sheetData>
    <row r="1" spans="3:29" x14ac:dyDescent="0.2">
      <c r="E1" s="3" t="s">
        <v>8</v>
      </c>
      <c r="F1" s="3" t="s">
        <v>9</v>
      </c>
    </row>
    <row r="2" spans="3:29" x14ac:dyDescent="0.2">
      <c r="C2" s="3" t="s">
        <v>6</v>
      </c>
      <c r="D2" s="3" t="s">
        <v>7</v>
      </c>
      <c r="E2">
        <v>108</v>
      </c>
      <c r="F2" s="1">
        <f>E2/$E$8/602</f>
        <v>59.800664451827245</v>
      </c>
      <c r="I2" s="3"/>
      <c r="J2" s="1"/>
      <c r="L2" s="1"/>
    </row>
    <row r="3" spans="3:29" x14ac:dyDescent="0.2">
      <c r="D3" s="3" t="s">
        <v>0</v>
      </c>
      <c r="E3">
        <v>9</v>
      </c>
      <c r="F3" s="1">
        <f>E3/$E$8/602</f>
        <v>4.9833887043189371</v>
      </c>
      <c r="I3" s="3"/>
      <c r="AA3" s="1"/>
      <c r="AC3" s="1"/>
    </row>
    <row r="4" spans="3:29" x14ac:dyDescent="0.2">
      <c r="E4" s="3" t="s">
        <v>10</v>
      </c>
      <c r="F4" s="3"/>
      <c r="G4" s="3"/>
      <c r="H4" s="3"/>
      <c r="I4" s="3"/>
      <c r="L4" s="1"/>
    </row>
    <row r="5" spans="3:29" x14ac:dyDescent="0.2">
      <c r="D5" s="3" t="s">
        <v>13</v>
      </c>
      <c r="E5" s="8">
        <v>100</v>
      </c>
      <c r="F5" s="3"/>
      <c r="AC5" s="1"/>
    </row>
    <row r="6" spans="3:29" x14ac:dyDescent="0.2">
      <c r="D6" s="3" t="s">
        <v>14</v>
      </c>
      <c r="E6" s="8">
        <v>100</v>
      </c>
      <c r="G6" s="1"/>
    </row>
    <row r="7" spans="3:29" x14ac:dyDescent="0.2">
      <c r="D7" s="3" t="s">
        <v>15</v>
      </c>
      <c r="E7" s="9">
        <f>E5+E6</f>
        <v>200</v>
      </c>
      <c r="X7" s="1"/>
    </row>
    <row r="8" spans="3:29" x14ac:dyDescent="0.2">
      <c r="D8" s="3" t="s">
        <v>11</v>
      </c>
      <c r="E8" s="1">
        <v>3.0000000000000001E-3</v>
      </c>
      <c r="G8" s="1"/>
      <c r="X8" s="1"/>
    </row>
    <row r="9" spans="3:29" x14ac:dyDescent="0.2">
      <c r="D9" s="3" t="s">
        <v>12</v>
      </c>
      <c r="E9" s="1">
        <f>E8^(1/3)</f>
        <v>0.14422495703074081</v>
      </c>
      <c r="V9" s="1"/>
      <c r="X9" s="1"/>
    </row>
    <row r="10" spans="3:29" x14ac:dyDescent="0.2">
      <c r="D10" s="3" t="s">
        <v>16</v>
      </c>
      <c r="E10" s="1">
        <f>E9*1000</f>
        <v>144.22495703074082</v>
      </c>
      <c r="H10" s="1"/>
      <c r="J10" s="1"/>
      <c r="X10" s="1"/>
    </row>
    <row r="11" spans="3:29" x14ac:dyDescent="0.2">
      <c r="J11" s="1"/>
      <c r="V11" s="1"/>
      <c r="Y11" s="1"/>
      <c r="AA11" s="1"/>
    </row>
    <row r="12" spans="3:29" x14ac:dyDescent="0.2">
      <c r="I12" s="1"/>
      <c r="V12" s="1"/>
      <c r="AA12" s="1"/>
    </row>
    <row r="13" spans="3:29" x14ac:dyDescent="0.2">
      <c r="V13" s="1"/>
      <c r="Z13" s="1"/>
    </row>
    <row r="14" spans="3:29" x14ac:dyDescent="0.2">
      <c r="D14" s="7" t="s">
        <v>28</v>
      </c>
      <c r="E14" s="6">
        <v>10000</v>
      </c>
      <c r="F14" s="4"/>
      <c r="G14" s="4"/>
    </row>
    <row r="15" spans="3:29" x14ac:dyDescent="0.2">
      <c r="D15" s="4"/>
      <c r="E15" s="13" t="s">
        <v>23</v>
      </c>
      <c r="F15" s="13"/>
      <c r="G15" s="13"/>
      <c r="H15" s="12" t="s">
        <v>27</v>
      </c>
      <c r="I15" s="12"/>
      <c r="J15" s="12"/>
      <c r="X15" s="1"/>
      <c r="Z15" s="1"/>
    </row>
    <row r="16" spans="3:29" x14ac:dyDescent="0.2">
      <c r="D16" s="3" t="s">
        <v>17</v>
      </c>
      <c r="E16" s="10" t="s">
        <v>18</v>
      </c>
      <c r="F16" s="10" t="s">
        <v>19</v>
      </c>
      <c r="G16" s="10" t="s">
        <v>22</v>
      </c>
      <c r="H16" s="11" t="s">
        <v>25</v>
      </c>
      <c r="I16" s="11" t="s">
        <v>26</v>
      </c>
      <c r="J16" s="11" t="s">
        <v>24</v>
      </c>
      <c r="X16" s="1"/>
      <c r="Z16" s="1"/>
    </row>
    <row r="17" spans="3:12" x14ac:dyDescent="0.2">
      <c r="C17">
        <v>1</v>
      </c>
      <c r="D17" s="3" t="s">
        <v>20</v>
      </c>
      <c r="E17" s="1">
        <v>1000000</v>
      </c>
      <c r="F17" t="s">
        <v>21</v>
      </c>
      <c r="G17">
        <f>E17/0.602/1000000</f>
        <v>1.6611295681063123</v>
      </c>
      <c r="H17">
        <v>1</v>
      </c>
      <c r="I17" s="1">
        <f>E7</f>
        <v>200</v>
      </c>
      <c r="J17" s="1">
        <f>(1/G17-1/(4*PI()*H17*I17))^(-1)</f>
        <v>1.6622282052965935</v>
      </c>
    </row>
    <row r="18" spans="3:12" x14ac:dyDescent="0.2">
      <c r="C18">
        <v>2</v>
      </c>
      <c r="D18" s="3" t="s">
        <v>1</v>
      </c>
      <c r="E18" s="1">
        <v>20</v>
      </c>
      <c r="F18" t="s">
        <v>2</v>
      </c>
    </row>
    <row r="19" spans="3:12" x14ac:dyDescent="0.2">
      <c r="C19">
        <v>3</v>
      </c>
      <c r="D19" s="3" t="s">
        <v>3</v>
      </c>
      <c r="E19" s="1">
        <v>80000000</v>
      </c>
      <c r="F19" t="s">
        <v>21</v>
      </c>
      <c r="G19">
        <f>E19/0.602/1000000</f>
        <v>132.89036544850498</v>
      </c>
      <c r="H19">
        <v>1</v>
      </c>
      <c r="I19" s="1">
        <f>E7</f>
        <v>200</v>
      </c>
      <c r="J19" s="1">
        <f>(1/G19-1/(4*PI()*H19*I19))^(-1)</f>
        <v>140.30927392238621</v>
      </c>
    </row>
    <row r="20" spans="3:12" x14ac:dyDescent="0.2">
      <c r="C20">
        <v>4</v>
      </c>
      <c r="D20" s="3" t="s">
        <v>4</v>
      </c>
      <c r="E20" s="1">
        <v>53.9</v>
      </c>
      <c r="F20" t="s">
        <v>2</v>
      </c>
    </row>
    <row r="21" spans="3:12" x14ac:dyDescent="0.2">
      <c r="C21">
        <v>5</v>
      </c>
      <c r="D21" s="3" t="s">
        <v>5</v>
      </c>
      <c r="E21" s="1">
        <v>2.12</v>
      </c>
      <c r="F21" t="s">
        <v>2</v>
      </c>
      <c r="H21" s="1"/>
      <c r="J21" s="1"/>
    </row>
    <row r="22" spans="3:12" x14ac:dyDescent="0.2">
      <c r="D22" s="4"/>
      <c r="E22" s="4"/>
      <c r="F22" s="4"/>
      <c r="G22" s="4"/>
    </row>
    <row r="23" spans="3:12" x14ac:dyDescent="0.2">
      <c r="D23" s="4"/>
      <c r="E23" s="4"/>
      <c r="F23" s="4"/>
      <c r="G23" s="4"/>
    </row>
    <row r="24" spans="3:12" x14ac:dyDescent="0.2">
      <c r="D24" s="4"/>
      <c r="E24" s="4"/>
      <c r="F24" s="4"/>
      <c r="G24" s="4"/>
    </row>
    <row r="25" spans="3:12" x14ac:dyDescent="0.2">
      <c r="D25" s="4"/>
      <c r="E25" s="4"/>
      <c r="F25" s="4"/>
      <c r="G25" s="4"/>
    </row>
    <row r="26" spans="3:12" x14ac:dyDescent="0.2">
      <c r="D26" s="4"/>
      <c r="E26" s="5"/>
      <c r="F26" s="4"/>
      <c r="G26" s="6"/>
      <c r="I26" s="1"/>
      <c r="L26" s="1"/>
    </row>
    <row r="27" spans="3:12" x14ac:dyDescent="0.2">
      <c r="D27" s="4"/>
      <c r="E27" s="5"/>
      <c r="F27" s="4"/>
      <c r="G27" s="4"/>
    </row>
    <row r="28" spans="3:12" x14ac:dyDescent="0.2">
      <c r="D28" s="4"/>
      <c r="E28" s="5"/>
      <c r="F28" s="4"/>
      <c r="G28" s="6"/>
      <c r="I28" s="1"/>
      <c r="L28" s="1"/>
    </row>
    <row r="29" spans="3:12" x14ac:dyDescent="0.2">
      <c r="D29" s="4"/>
      <c r="E29" s="5"/>
      <c r="F29" s="4"/>
      <c r="G29" s="4"/>
    </row>
    <row r="30" spans="3:12" x14ac:dyDescent="0.2">
      <c r="D30" s="4"/>
      <c r="E30" s="5"/>
      <c r="F30" s="4"/>
      <c r="G30" s="4"/>
    </row>
    <row r="32" spans="3:12" x14ac:dyDescent="0.2">
      <c r="E32" s="2"/>
      <c r="G32" s="1"/>
    </row>
    <row r="33" spans="5:13" x14ac:dyDescent="0.2">
      <c r="E33" s="2"/>
      <c r="G33" s="1"/>
    </row>
    <row r="38" spans="5:13" x14ac:dyDescent="0.2">
      <c r="K38" s="1"/>
      <c r="M38" s="1"/>
    </row>
    <row r="40" spans="5:13" x14ac:dyDescent="0.2">
      <c r="M40" s="1"/>
    </row>
    <row r="42" spans="5:13" x14ac:dyDescent="0.2">
      <c r="F42" s="1"/>
      <c r="H42" s="1"/>
    </row>
    <row r="43" spans="5:13" x14ac:dyDescent="0.2">
      <c r="F43" s="1"/>
    </row>
    <row r="44" spans="5:13" x14ac:dyDescent="0.2">
      <c r="F44" s="1"/>
      <c r="H44" s="2"/>
    </row>
    <row r="45" spans="5:13" x14ac:dyDescent="0.2">
      <c r="F45" s="1"/>
    </row>
    <row r="46" spans="5:13" x14ac:dyDescent="0.2">
      <c r="F46" s="1"/>
      <c r="I46" s="1"/>
      <c r="K46" s="1"/>
    </row>
    <row r="47" spans="5:13" x14ac:dyDescent="0.2">
      <c r="K47" s="1"/>
    </row>
    <row r="52" spans="5:12" x14ac:dyDescent="0.2">
      <c r="E52" s="2"/>
      <c r="G52" s="1"/>
      <c r="I52" s="1"/>
      <c r="L52" s="1"/>
    </row>
    <row r="53" spans="5:12" x14ac:dyDescent="0.2">
      <c r="E53" s="2"/>
    </row>
    <row r="54" spans="5:12" x14ac:dyDescent="0.2">
      <c r="E54" s="2"/>
      <c r="G54" s="2"/>
      <c r="I54" s="1"/>
      <c r="L54" s="1"/>
    </row>
    <row r="55" spans="5:12" x14ac:dyDescent="0.2">
      <c r="E55" s="2"/>
    </row>
    <row r="56" spans="5:12" x14ac:dyDescent="0.2">
      <c r="E56" s="2"/>
    </row>
    <row r="58" spans="5:12" x14ac:dyDescent="0.2">
      <c r="E58" s="2"/>
      <c r="G58" s="1"/>
    </row>
    <row r="59" spans="5:12" x14ac:dyDescent="0.2">
      <c r="E59" s="2"/>
      <c r="G59" s="1"/>
    </row>
  </sheetData>
  <mergeCells count="2">
    <mergeCell ref="E15:G15"/>
    <mergeCell ref="H15:J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2EA3-3D54-C64A-B797-626098925D1A}">
  <dimension ref="C1:AC59"/>
  <sheetViews>
    <sheetView workbookViewId="0">
      <selection activeCell="H20" sqref="H20"/>
    </sheetView>
  </sheetViews>
  <sheetFormatPr baseColWidth="10" defaultRowHeight="16" x14ac:dyDescent="0.2"/>
  <cols>
    <col min="4" max="4" width="23.5" customWidth="1"/>
    <col min="5" max="5" width="12.6640625" bestFit="1" customWidth="1"/>
    <col min="7" max="7" width="15.1640625" customWidth="1"/>
    <col min="15" max="15" width="12.1640625" bestFit="1" customWidth="1"/>
    <col min="17" max="17" width="11.1640625" bestFit="1" customWidth="1"/>
  </cols>
  <sheetData>
    <row r="1" spans="3:29" x14ac:dyDescent="0.2">
      <c r="E1" s="3" t="s">
        <v>8</v>
      </c>
      <c r="F1" s="3" t="s">
        <v>9</v>
      </c>
    </row>
    <row r="2" spans="3:29" x14ac:dyDescent="0.2">
      <c r="C2" s="3" t="s">
        <v>6</v>
      </c>
      <c r="D2" s="3" t="s">
        <v>7</v>
      </c>
      <c r="E2">
        <v>108</v>
      </c>
      <c r="F2" s="1">
        <f>E2/$E$8/602</f>
        <v>59.800664451827245</v>
      </c>
      <c r="I2" s="3"/>
      <c r="J2" s="1"/>
      <c r="L2" s="1"/>
    </row>
    <row r="3" spans="3:29" x14ac:dyDescent="0.2">
      <c r="D3" s="3" t="s">
        <v>0</v>
      </c>
      <c r="E3">
        <v>9</v>
      </c>
      <c r="F3" s="1">
        <f>E3/$E$8/602</f>
        <v>4.9833887043189371</v>
      </c>
      <c r="I3" s="3"/>
      <c r="AA3" s="1"/>
      <c r="AC3" s="1"/>
    </row>
    <row r="4" spans="3:29" x14ac:dyDescent="0.2">
      <c r="E4" s="3" t="s">
        <v>10</v>
      </c>
      <c r="F4" s="3"/>
      <c r="G4" s="3"/>
      <c r="H4" s="3"/>
      <c r="I4" s="3"/>
      <c r="L4" s="1"/>
    </row>
    <row r="5" spans="3:29" x14ac:dyDescent="0.2">
      <c r="D5" s="3" t="s">
        <v>13</v>
      </c>
      <c r="E5" s="8">
        <v>1</v>
      </c>
      <c r="F5" s="3"/>
      <c r="AC5" s="1"/>
    </row>
    <row r="6" spans="3:29" x14ac:dyDescent="0.2">
      <c r="D6" s="3" t="s">
        <v>14</v>
      </c>
      <c r="E6" s="8">
        <v>1</v>
      </c>
      <c r="G6" s="1"/>
    </row>
    <row r="7" spans="3:29" x14ac:dyDescent="0.2">
      <c r="D7" s="3" t="s">
        <v>15</v>
      </c>
      <c r="E7" s="9">
        <f>E5+E6</f>
        <v>2</v>
      </c>
      <c r="X7" s="1"/>
    </row>
    <row r="8" spans="3:29" x14ac:dyDescent="0.2">
      <c r="D8" s="3" t="s">
        <v>11</v>
      </c>
      <c r="E8" s="1">
        <v>3.0000000000000001E-3</v>
      </c>
      <c r="G8" s="1"/>
      <c r="X8" s="1"/>
    </row>
    <row r="9" spans="3:29" x14ac:dyDescent="0.2">
      <c r="D9" s="3" t="s">
        <v>12</v>
      </c>
      <c r="E9" s="1">
        <f>E8^(1/3)</f>
        <v>0.14422495703074081</v>
      </c>
      <c r="V9" s="1"/>
      <c r="X9" s="1"/>
    </row>
    <row r="10" spans="3:29" x14ac:dyDescent="0.2">
      <c r="D10" s="3" t="s">
        <v>16</v>
      </c>
      <c r="E10" s="1">
        <f>E9*1000</f>
        <v>144.22495703074082</v>
      </c>
      <c r="H10" s="1"/>
      <c r="J10" s="1"/>
      <c r="X10" s="1"/>
    </row>
    <row r="11" spans="3:29" x14ac:dyDescent="0.2">
      <c r="J11" s="1"/>
      <c r="V11" s="1"/>
      <c r="Y11" s="1"/>
      <c r="AA11" s="1"/>
    </row>
    <row r="12" spans="3:29" x14ac:dyDescent="0.2">
      <c r="I12" s="1"/>
      <c r="V12" s="1"/>
      <c r="AA12" s="1"/>
    </row>
    <row r="13" spans="3:29" x14ac:dyDescent="0.2">
      <c r="V13" s="1"/>
      <c r="Z13" s="1"/>
    </row>
    <row r="14" spans="3:29" x14ac:dyDescent="0.2">
      <c r="D14" s="7" t="s">
        <v>28</v>
      </c>
      <c r="E14" s="6">
        <v>10000</v>
      </c>
      <c r="F14" s="4"/>
      <c r="G14" s="4"/>
    </row>
    <row r="15" spans="3:29" x14ac:dyDescent="0.2">
      <c r="D15" s="4"/>
      <c r="E15" s="13" t="s">
        <v>23</v>
      </c>
      <c r="F15" s="13"/>
      <c r="G15" s="13"/>
      <c r="H15" s="12" t="s">
        <v>27</v>
      </c>
      <c r="I15" s="12"/>
      <c r="J15" s="12"/>
      <c r="X15" s="1"/>
      <c r="Z15" s="1"/>
    </row>
    <row r="16" spans="3:29" x14ac:dyDescent="0.2">
      <c r="D16" s="3" t="s">
        <v>17</v>
      </c>
      <c r="E16" s="10" t="s">
        <v>18</v>
      </c>
      <c r="F16" s="10" t="s">
        <v>19</v>
      </c>
      <c r="G16" s="10" t="s">
        <v>22</v>
      </c>
      <c r="H16" s="11" t="s">
        <v>25</v>
      </c>
      <c r="I16" s="11" t="s">
        <v>26</v>
      </c>
      <c r="J16" s="11" t="s">
        <v>24</v>
      </c>
      <c r="X16" s="1"/>
      <c r="Z16" s="1"/>
    </row>
    <row r="17" spans="3:12" x14ac:dyDescent="0.2">
      <c r="C17">
        <v>1</v>
      </c>
      <c r="D17" s="3" t="s">
        <v>20</v>
      </c>
      <c r="E17" s="1">
        <v>1000000</v>
      </c>
      <c r="F17" t="s">
        <v>21</v>
      </c>
      <c r="G17">
        <f>E17/0.602/1000000</f>
        <v>1.6611295681063123</v>
      </c>
      <c r="H17">
        <v>1</v>
      </c>
      <c r="I17" s="1">
        <f>E7</f>
        <v>2</v>
      </c>
      <c r="J17" s="1">
        <f>(1/G17-1/(4*PI()*H17*I17))^(-1)</f>
        <v>1.7786907940645433</v>
      </c>
    </row>
    <row r="18" spans="3:12" x14ac:dyDescent="0.2">
      <c r="C18">
        <v>2</v>
      </c>
      <c r="D18" s="3" t="s">
        <v>1</v>
      </c>
      <c r="E18" s="1">
        <v>20</v>
      </c>
      <c r="F18" t="s">
        <v>2</v>
      </c>
    </row>
    <row r="19" spans="3:12" x14ac:dyDescent="0.2">
      <c r="C19">
        <v>3</v>
      </c>
      <c r="D19" s="3" t="s">
        <v>3</v>
      </c>
      <c r="E19" s="1">
        <v>80000000</v>
      </c>
      <c r="F19" t="s">
        <v>21</v>
      </c>
      <c r="G19">
        <f>E19/0.602/1000000</f>
        <v>132.89036544850498</v>
      </c>
      <c r="H19">
        <v>6</v>
      </c>
      <c r="I19" s="1">
        <f>E7</f>
        <v>2</v>
      </c>
      <c r="J19" s="1">
        <f>(1/G19-1/(4*PI()*H19*I19))^(-1)</f>
        <v>1119.1390213065722</v>
      </c>
    </row>
    <row r="20" spans="3:12" x14ac:dyDescent="0.2">
      <c r="C20">
        <v>4</v>
      </c>
      <c r="D20" s="3" t="s">
        <v>4</v>
      </c>
      <c r="E20" s="1">
        <v>53.9</v>
      </c>
      <c r="F20" t="s">
        <v>2</v>
      </c>
    </row>
    <row r="21" spans="3:12" x14ac:dyDescent="0.2">
      <c r="C21">
        <v>5</v>
      </c>
      <c r="D21" s="3" t="s">
        <v>5</v>
      </c>
      <c r="E21" s="1">
        <v>2.12</v>
      </c>
      <c r="F21" t="s">
        <v>2</v>
      </c>
      <c r="H21" s="1"/>
      <c r="J21" s="1"/>
    </row>
    <row r="22" spans="3:12" x14ac:dyDescent="0.2">
      <c r="D22" s="4"/>
      <c r="E22" s="4"/>
      <c r="F22" s="4"/>
      <c r="G22" s="4"/>
    </row>
    <row r="23" spans="3:12" x14ac:dyDescent="0.2">
      <c r="D23" s="4"/>
      <c r="E23" s="4"/>
      <c r="F23" s="4"/>
      <c r="G23" s="4"/>
    </row>
    <row r="24" spans="3:12" x14ac:dyDescent="0.2">
      <c r="D24" s="4"/>
      <c r="E24" s="4"/>
      <c r="F24" s="4"/>
      <c r="G24" s="4"/>
    </row>
    <row r="25" spans="3:12" x14ac:dyDescent="0.2">
      <c r="D25" s="4"/>
      <c r="E25" s="4"/>
      <c r="F25" s="4"/>
      <c r="G25" s="4"/>
    </row>
    <row r="26" spans="3:12" x14ac:dyDescent="0.2">
      <c r="D26" s="4"/>
      <c r="E26" s="5"/>
      <c r="F26" s="4"/>
      <c r="G26" s="6"/>
      <c r="I26" s="1"/>
      <c r="L26" s="1"/>
    </row>
    <row r="27" spans="3:12" x14ac:dyDescent="0.2">
      <c r="D27" s="4"/>
      <c r="E27" s="5"/>
      <c r="F27" s="4"/>
      <c r="G27" s="4"/>
    </row>
    <row r="28" spans="3:12" x14ac:dyDescent="0.2">
      <c r="D28" s="4"/>
      <c r="E28" s="5"/>
      <c r="F28" s="4"/>
      <c r="G28" s="6"/>
      <c r="I28" s="1"/>
      <c r="L28" s="1"/>
    </row>
    <row r="29" spans="3:12" x14ac:dyDescent="0.2">
      <c r="D29" s="4"/>
      <c r="E29" s="5"/>
      <c r="F29" s="4"/>
      <c r="G29" s="4"/>
    </row>
    <row r="30" spans="3:12" x14ac:dyDescent="0.2">
      <c r="D30" s="4"/>
      <c r="E30" s="5"/>
      <c r="F30" s="4"/>
      <c r="G30" s="4"/>
    </row>
    <row r="32" spans="3:12" x14ac:dyDescent="0.2">
      <c r="E32" s="2"/>
      <c r="G32" s="1"/>
    </row>
    <row r="33" spans="5:13" x14ac:dyDescent="0.2">
      <c r="E33" s="2"/>
      <c r="G33" s="1"/>
    </row>
    <row r="38" spans="5:13" x14ac:dyDescent="0.2">
      <c r="K38" s="1"/>
      <c r="M38" s="1"/>
    </row>
    <row r="40" spans="5:13" x14ac:dyDescent="0.2">
      <c r="M40" s="1"/>
    </row>
    <row r="42" spans="5:13" x14ac:dyDescent="0.2">
      <c r="F42" s="1"/>
      <c r="H42" s="1"/>
    </row>
    <row r="43" spans="5:13" x14ac:dyDescent="0.2">
      <c r="F43" s="1"/>
    </row>
    <row r="44" spans="5:13" x14ac:dyDescent="0.2">
      <c r="F44" s="1"/>
      <c r="H44" s="2"/>
    </row>
    <row r="45" spans="5:13" x14ac:dyDescent="0.2">
      <c r="F45" s="1"/>
    </row>
    <row r="46" spans="5:13" x14ac:dyDescent="0.2">
      <c r="F46" s="1"/>
      <c r="I46" s="1"/>
      <c r="K46" s="1"/>
    </row>
    <row r="47" spans="5:13" x14ac:dyDescent="0.2">
      <c r="K47" s="1"/>
    </row>
    <row r="52" spans="5:12" x14ac:dyDescent="0.2">
      <c r="E52" s="2"/>
      <c r="G52" s="1"/>
      <c r="I52" s="1"/>
      <c r="L52" s="1"/>
    </row>
    <row r="53" spans="5:12" x14ac:dyDescent="0.2">
      <c r="E53" s="2"/>
    </row>
    <row r="54" spans="5:12" x14ac:dyDescent="0.2">
      <c r="E54" s="2"/>
      <c r="G54" s="2"/>
      <c r="I54" s="1"/>
      <c r="L54" s="1"/>
    </row>
    <row r="55" spans="5:12" x14ac:dyDescent="0.2">
      <c r="E55" s="2"/>
    </row>
    <row r="56" spans="5:12" x14ac:dyDescent="0.2">
      <c r="E56" s="2"/>
    </row>
    <row r="58" spans="5:12" x14ac:dyDescent="0.2">
      <c r="E58" s="2"/>
      <c r="G58" s="1"/>
    </row>
    <row r="59" spans="5:12" x14ac:dyDescent="0.2">
      <c r="E59" s="2"/>
      <c r="G59" s="1"/>
    </row>
  </sheetData>
  <mergeCells count="2">
    <mergeCell ref="E15:G15"/>
    <mergeCell ref="H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Scale 1e4 D=100</vt:lpstr>
      <vt:lpstr>Scale 1e4 D=20</vt:lpstr>
      <vt:lpstr>Scale 1e4 D=10</vt:lpstr>
      <vt:lpstr>Scale 1e3 D=10</vt:lpstr>
      <vt:lpstr>Scale 1e3 D=100</vt:lpstr>
      <vt:lpstr>Scale 1e3 D=1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2020-07-05T21:19:39Z</dcterms:created>
  <dcterms:modified xsi:type="dcterms:W3CDTF">2020-07-06T01:48:38Z</dcterms:modified>
</cp:coreProperties>
</file>