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brahim\Desktop\new msgs\"/>
    </mc:Choice>
  </mc:AlternateContent>
  <xr:revisionPtr revIDLastSave="0" documentId="13_ncr:1_{0F50DBDE-6D7F-423A-B1D6-D24FE720A22A}" xr6:coauthVersionLast="44" xr6:coauthVersionMax="44" xr10:uidLastSave="{00000000-0000-0000-0000-000000000000}"/>
  <bookViews>
    <workbookView xWindow="-108" yWindow="-108" windowWidth="23256" windowHeight="12720" tabRatio="932" firstSheet="1" activeTab="1" xr2:uid="{00000000-000D-0000-FFFF-FFFF00000000}"/>
  </bookViews>
  <sheets>
    <sheet name="KHA" sheetId="6" state="hidden" r:id="rId1"/>
    <sheet name="with Locs" sheetId="37" r:id="rId2"/>
    <sheet name="Sudan Denominators(access) 2019" sheetId="3" state="hidden" r:id="rId3"/>
  </sheets>
  <definedNames>
    <definedName name="_xlnm._FilterDatabase" localSheetId="1" hidden="1">'with Locs'!$A$1:$C$193</definedName>
    <definedName name="_xlnm.Print_Area" localSheetId="0">KHA!$A$1:$K$17</definedName>
    <definedName name="_xlnm.Print_Area" localSheetId="2">'Sudan Denominators(access) 2019'!$A$1:$S$45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37" l="1"/>
  <c r="C18" i="3" l="1"/>
  <c r="D4" i="3"/>
  <c r="G4" i="3"/>
  <c r="C4" i="3"/>
  <c r="C22" i="3" l="1"/>
  <c r="C23" i="3" l="1"/>
  <c r="C24" i="3" s="1"/>
  <c r="D18" i="3" l="1"/>
  <c r="D22" i="3" s="1"/>
  <c r="D23" i="3"/>
  <c r="D24" i="3" l="1"/>
  <c r="D1" i="3" l="1"/>
  <c r="H18" i="3" l="1"/>
  <c r="H23" i="3"/>
  <c r="K18" i="3" l="1"/>
  <c r="I18" i="3"/>
  <c r="E18" i="3"/>
  <c r="K23" i="3"/>
  <c r="I23" i="3" l="1"/>
  <c r="G18" i="3"/>
  <c r="G22" i="3" s="1"/>
  <c r="E23" i="3"/>
  <c r="J18" i="3"/>
  <c r="J23" i="3"/>
  <c r="F18" i="3" l="1"/>
  <c r="G23" i="3"/>
  <c r="G24" i="3" s="1"/>
  <c r="C11" i="6"/>
  <c r="D14" i="6"/>
  <c r="H14" i="6" s="1"/>
  <c r="D10" i="6"/>
  <c r="K10" i="6" s="1"/>
  <c r="D9" i="6"/>
  <c r="K9" i="6" s="1"/>
  <c r="D8" i="6"/>
  <c r="K8" i="6" s="1"/>
  <c r="D7" i="6"/>
  <c r="K7" i="6" s="1"/>
  <c r="D6" i="6"/>
  <c r="K6" i="6" s="1"/>
  <c r="D5" i="6"/>
  <c r="K5" i="6" s="1"/>
  <c r="D4" i="6"/>
  <c r="K4" i="6" s="1"/>
  <c r="H4" i="3" l="1"/>
  <c r="H22" i="3" s="1"/>
  <c r="H24" i="3" s="1"/>
  <c r="F23" i="3"/>
  <c r="K14" i="6"/>
  <c r="K11" i="6"/>
  <c r="E14" i="6"/>
  <c r="J14" i="6" s="1"/>
  <c r="I14" i="6"/>
  <c r="D11" i="6"/>
  <c r="H4" i="6"/>
  <c r="H5" i="6"/>
  <c r="H6" i="6"/>
  <c r="H7" i="6"/>
  <c r="H8" i="6"/>
  <c r="H9" i="6"/>
  <c r="H10" i="6"/>
  <c r="E4" i="6"/>
  <c r="I4" i="6"/>
  <c r="E5" i="6"/>
  <c r="I5" i="6"/>
  <c r="E6" i="6"/>
  <c r="I6" i="6"/>
  <c r="E7" i="6"/>
  <c r="I7" i="6"/>
  <c r="E8" i="6"/>
  <c r="I8" i="6"/>
  <c r="E9" i="6"/>
  <c r="I9" i="6"/>
  <c r="E10" i="6"/>
  <c r="I10" i="6"/>
  <c r="G14" i="6" l="1"/>
  <c r="F14" i="6" s="1"/>
  <c r="I4" i="3"/>
  <c r="I22" i="3" s="1"/>
  <c r="I24" i="3" s="1"/>
  <c r="K4" i="3"/>
  <c r="K22" i="3" s="1"/>
  <c r="K24" i="3" s="1"/>
  <c r="E11" i="6"/>
  <c r="I11" i="6"/>
  <c r="H11" i="6"/>
  <c r="G10" i="6"/>
  <c r="F10" i="6" s="1"/>
  <c r="J10" i="6"/>
  <c r="G9" i="6"/>
  <c r="F9" i="6" s="1"/>
  <c r="J9" i="6"/>
  <c r="G8" i="6"/>
  <c r="F8" i="6" s="1"/>
  <c r="J8" i="6"/>
  <c r="G7" i="6"/>
  <c r="F7" i="6" s="1"/>
  <c r="J7" i="6"/>
  <c r="G6" i="6"/>
  <c r="F6" i="6" s="1"/>
  <c r="J6" i="6"/>
  <c r="G5" i="6"/>
  <c r="F5" i="6" s="1"/>
  <c r="J5" i="6"/>
  <c r="G4" i="6"/>
  <c r="J4" i="6"/>
  <c r="F4" i="6"/>
  <c r="E4" i="3" l="1"/>
  <c r="E22" i="3" s="1"/>
  <c r="E24" i="3" s="1"/>
  <c r="F11" i="6"/>
  <c r="F4" i="3"/>
  <c r="F22" i="3" s="1"/>
  <c r="F24" i="3" s="1"/>
  <c r="G11" i="6"/>
  <c r="J4" i="3"/>
  <c r="J22" i="3" s="1"/>
  <c r="J24" i="3" s="1"/>
  <c r="J11" i="6"/>
</calcChain>
</file>

<file path=xl/sharedStrings.xml><?xml version="1.0" encoding="utf-8"?>
<sst xmlns="http://schemas.openxmlformats.org/spreadsheetml/2006/main" count="432" uniqueCount="232">
  <si>
    <t>State</t>
  </si>
  <si>
    <t>Locality</t>
  </si>
  <si>
    <t>Blue Nile</t>
  </si>
  <si>
    <t>El Damazin</t>
  </si>
  <si>
    <t>Tadamoon</t>
  </si>
  <si>
    <t>ElRosairs</t>
  </si>
  <si>
    <t>Baw</t>
  </si>
  <si>
    <t>Gaisan</t>
  </si>
  <si>
    <t>Total</t>
  </si>
  <si>
    <t>Khartoum</t>
  </si>
  <si>
    <t>Gebal Awleya</t>
  </si>
  <si>
    <t>Um Durman</t>
  </si>
  <si>
    <t>Karary</t>
  </si>
  <si>
    <t>Umbada</t>
  </si>
  <si>
    <t>Bahry</t>
  </si>
  <si>
    <t>Sharg Elneel</t>
  </si>
  <si>
    <t xml:space="preserve"> Madani</t>
  </si>
  <si>
    <t>South Gezira</t>
  </si>
  <si>
    <t>Alhasahisa</t>
  </si>
  <si>
    <t>ELKamleen</t>
  </si>
  <si>
    <t>East Gezira</t>
  </si>
  <si>
    <t>Umelgura</t>
  </si>
  <si>
    <t>Almanagil</t>
  </si>
  <si>
    <t>Dongola</t>
  </si>
  <si>
    <t>Egoled</t>
  </si>
  <si>
    <t>Marawi</t>
  </si>
  <si>
    <t>Eldaba</t>
  </si>
  <si>
    <t>Halafa</t>
  </si>
  <si>
    <t>Dalgo</t>
  </si>
  <si>
    <t>Alburgaig</t>
  </si>
  <si>
    <t>Elmatama</t>
  </si>
  <si>
    <t>Shandi</t>
  </si>
  <si>
    <t>Abu Hamad</t>
  </si>
  <si>
    <t>Berber</t>
  </si>
  <si>
    <t>Eldamer</t>
  </si>
  <si>
    <t>Atbara</t>
  </si>
  <si>
    <t>Elbohira</t>
  </si>
  <si>
    <t>Sennar</t>
  </si>
  <si>
    <t>East Sennar</t>
  </si>
  <si>
    <t>Singa</t>
  </si>
  <si>
    <t>AbuHugar</t>
  </si>
  <si>
    <t>Adali And Almazmom</t>
  </si>
  <si>
    <t>Alsooki</t>
  </si>
  <si>
    <t>Aldindir</t>
  </si>
  <si>
    <t>White Nile</t>
  </si>
  <si>
    <t>Kosti</t>
  </si>
  <si>
    <t>Tandalty</t>
  </si>
  <si>
    <t>Elsalam</t>
  </si>
  <si>
    <t>Rabak</t>
  </si>
  <si>
    <t>Elgabalain</t>
  </si>
  <si>
    <t>Eldueim</t>
  </si>
  <si>
    <t>Umrimta</t>
  </si>
  <si>
    <t>Elgetaina</t>
  </si>
  <si>
    <t>Gedaref</t>
  </si>
  <si>
    <t>MID Gedarif</t>
  </si>
  <si>
    <t xml:space="preserve">Elbotana </t>
  </si>
  <si>
    <t>Elfashaga</t>
  </si>
  <si>
    <t>Elrahad</t>
  </si>
  <si>
    <t>Gala alnahal</t>
  </si>
  <si>
    <t>Alfao</t>
  </si>
  <si>
    <t>East galabat</t>
  </si>
  <si>
    <t>Elmfaza</t>
  </si>
  <si>
    <t>Basunda</t>
  </si>
  <si>
    <t>Algirasha</t>
  </si>
  <si>
    <t>West galabat</t>
  </si>
  <si>
    <t>Portsudan</t>
  </si>
  <si>
    <t>Swakin</t>
  </si>
  <si>
    <t xml:space="preserve"> GanibOlaib</t>
  </si>
  <si>
    <t>Seinkat</t>
  </si>
  <si>
    <t>Haya</t>
  </si>
  <si>
    <t>Dordaib</t>
  </si>
  <si>
    <t>Toker</t>
  </si>
  <si>
    <t>Ageeg</t>
  </si>
  <si>
    <t xml:space="preserve">Gabait </t>
  </si>
  <si>
    <t>Halaib</t>
  </si>
  <si>
    <t>Kassala</t>
  </si>
  <si>
    <t>Kassala Town</t>
  </si>
  <si>
    <t>Reifi Kassala</t>
  </si>
  <si>
    <t>West Kassala</t>
  </si>
  <si>
    <t>Reifi Halfa</t>
  </si>
  <si>
    <t xml:space="preserve">Nahr Atbara </t>
  </si>
  <si>
    <t>Reifi Algirba</t>
  </si>
  <si>
    <t>Reifi Wed Hilaio</t>
  </si>
  <si>
    <t xml:space="preserve">Reifi Aroma </t>
  </si>
  <si>
    <t xml:space="preserve">North-DaLta </t>
  </si>
  <si>
    <t xml:space="preserve"> Hamshkoreep </t>
  </si>
  <si>
    <t>Talkook</t>
  </si>
  <si>
    <t xml:space="preserve">Sheikan </t>
  </si>
  <si>
    <t>Umrowaba</t>
  </si>
  <si>
    <t>Umdam</t>
  </si>
  <si>
    <t xml:space="preserve">Elrahad </t>
  </si>
  <si>
    <t>Bara</t>
  </si>
  <si>
    <t xml:space="preserve">Ewest Bara </t>
  </si>
  <si>
    <t xml:space="preserve">Sodary </t>
  </si>
  <si>
    <t>Gabra</t>
  </si>
  <si>
    <t>Abu zabad</t>
  </si>
  <si>
    <t xml:space="preserve">Elkhawi </t>
  </si>
  <si>
    <t>Gebaish</t>
  </si>
  <si>
    <t>Alodia</t>
  </si>
  <si>
    <t xml:space="preserve">Elnuhood </t>
  </si>
  <si>
    <t xml:space="preserve">Wad Banda </t>
  </si>
  <si>
    <t>Lagawa</t>
  </si>
  <si>
    <t>Alsenoot</t>
  </si>
  <si>
    <t>Kailak</t>
  </si>
  <si>
    <t>Alsalam</t>
  </si>
  <si>
    <t>Babanoosa</t>
  </si>
  <si>
    <t>Abyei</t>
  </si>
  <si>
    <t>Eldibab</t>
  </si>
  <si>
    <t>Elmairam</t>
  </si>
  <si>
    <t>kadogli</t>
  </si>
  <si>
    <t>AlReif Alshargi</t>
  </si>
  <si>
    <t>Aldalang</t>
  </si>
  <si>
    <t>Algooz</t>
  </si>
  <si>
    <t>habila</t>
  </si>
  <si>
    <t>Alabasiya</t>
  </si>
  <si>
    <t>Alrashad</t>
  </si>
  <si>
    <t>AbuGibaiha</t>
  </si>
  <si>
    <t>Altdamon</t>
  </si>
  <si>
    <t>Talodi</t>
  </si>
  <si>
    <t>Gadeeir</t>
  </si>
  <si>
    <t>allerei</t>
  </si>
  <si>
    <t>Umdoren</t>
  </si>
  <si>
    <t>Alburam</t>
  </si>
  <si>
    <t>Heban</t>
  </si>
  <si>
    <t>Elfashir</t>
  </si>
  <si>
    <t>Tawela</t>
  </si>
  <si>
    <t>Maleet</t>
  </si>
  <si>
    <t>Um kadada</t>
  </si>
  <si>
    <t>kabkabeia</t>
  </si>
  <si>
    <t>Kotum</t>
  </si>
  <si>
    <t>Elmalha</t>
  </si>
  <si>
    <t>Saraf Omra</t>
  </si>
  <si>
    <t>Elsiraif</t>
  </si>
  <si>
    <t>Alwaha</t>
  </si>
  <si>
    <t>Dar-Alsalam</t>
  </si>
  <si>
    <t>Klamindo</t>
  </si>
  <si>
    <t>Altiwasha</t>
  </si>
  <si>
    <t>Am baro</t>
  </si>
  <si>
    <t>Al-liayit</t>
  </si>
  <si>
    <t>Elkoma</t>
  </si>
  <si>
    <t>alteena</t>
  </si>
  <si>
    <t>Kranoy</t>
  </si>
  <si>
    <t>Abu Jabra</t>
  </si>
  <si>
    <t>Abu Karinka</t>
  </si>
  <si>
    <t>Bahr Alarab</t>
  </si>
  <si>
    <t xml:space="preserve">Adeila </t>
  </si>
  <si>
    <t>Aldein</t>
  </si>
  <si>
    <t>Assalaya</t>
  </si>
  <si>
    <t>El Firduce</t>
  </si>
  <si>
    <t>Shiaria</t>
  </si>
  <si>
    <t>Yaseen</t>
  </si>
  <si>
    <t>Zalingi</t>
  </si>
  <si>
    <t>Wadi Salih</t>
  </si>
  <si>
    <t>Mukjer</t>
  </si>
  <si>
    <t>Rokero</t>
  </si>
  <si>
    <t>Bondes</t>
  </si>
  <si>
    <t>Nairtity</t>
  </si>
  <si>
    <t>Azoom</t>
  </si>
  <si>
    <t>Um dokhn</t>
  </si>
  <si>
    <t>Kolbos</t>
  </si>
  <si>
    <t>Births</t>
  </si>
  <si>
    <t>Surviving Infants</t>
  </si>
  <si>
    <t>Under 15</t>
  </si>
  <si>
    <t>Pregnants</t>
  </si>
  <si>
    <t>CBAW</t>
  </si>
  <si>
    <t xml:space="preserve">Central Darfur </t>
  </si>
  <si>
    <t>Gazira</t>
  </si>
  <si>
    <t xml:space="preserve">North Darfur     </t>
  </si>
  <si>
    <t xml:space="preserve">North Kordofan </t>
  </si>
  <si>
    <t>Northren</t>
  </si>
  <si>
    <t xml:space="preserve">Red Sea </t>
  </si>
  <si>
    <t xml:space="preserve">River Nile </t>
  </si>
  <si>
    <t>South Darfur</t>
  </si>
  <si>
    <t>South Kordofan</t>
  </si>
  <si>
    <t>West  Darfur</t>
  </si>
  <si>
    <t>West Kordofan</t>
  </si>
  <si>
    <t>Est. Pop.2014</t>
  </si>
  <si>
    <t>Est.pop.2015</t>
  </si>
  <si>
    <t>Infant Deaths</t>
  </si>
  <si>
    <t>Under-five</t>
  </si>
  <si>
    <t>East Darfur</t>
  </si>
  <si>
    <t>KHA-2015</t>
  </si>
  <si>
    <t>Khartoum State</t>
  </si>
  <si>
    <t>algurashi</t>
  </si>
  <si>
    <t>Guli</t>
  </si>
  <si>
    <t>nyala</t>
  </si>
  <si>
    <t>nyala north</t>
  </si>
  <si>
    <t>elsalam</t>
  </si>
  <si>
    <t>mershing</t>
  </si>
  <si>
    <t>belail</t>
  </si>
  <si>
    <t>netiga</t>
  </si>
  <si>
    <t>kass</t>
  </si>
  <si>
    <t>shatia</t>
  </si>
  <si>
    <t>buraam</t>
  </si>
  <si>
    <t>garidha</t>
  </si>
  <si>
    <t>alsunta</t>
  </si>
  <si>
    <t>alradom</t>
  </si>
  <si>
    <t>tulus</t>
  </si>
  <si>
    <t>dimso</t>
  </si>
  <si>
    <t>idd elfursan</t>
  </si>
  <si>
    <t>kubum</t>
  </si>
  <si>
    <t>kateila</t>
  </si>
  <si>
    <t>rehaid el burdi</t>
  </si>
  <si>
    <t>umgafoug</t>
  </si>
  <si>
    <t>Dalmi</t>
  </si>
  <si>
    <t>abokrshola</t>
  </si>
  <si>
    <t>Golo</t>
  </si>
  <si>
    <t>Wd almahi</t>
  </si>
  <si>
    <t>Elgeneina</t>
  </si>
  <si>
    <t>Krainik</t>
  </si>
  <si>
    <t>Habella</t>
  </si>
  <si>
    <t>Forbaranga</t>
  </si>
  <si>
    <t>Beida</t>
  </si>
  <si>
    <t xml:space="preserve">Jable mon </t>
  </si>
  <si>
    <t xml:space="preserve">Sirba </t>
  </si>
  <si>
    <t>Est. Pop.2018</t>
  </si>
  <si>
    <t>Est.pop.2019</t>
  </si>
  <si>
    <t>Total access only</t>
  </si>
  <si>
    <t>BNI</t>
  </si>
  <si>
    <t xml:space="preserve">  Sudan EPI Projected Denominators(access only 2019)</t>
  </si>
  <si>
    <t>Elkormok</t>
  </si>
  <si>
    <t>Central Darfur</t>
  </si>
  <si>
    <t>Gezira</t>
  </si>
  <si>
    <t>North Darfur</t>
  </si>
  <si>
    <t>North Kordofan</t>
  </si>
  <si>
    <t>Northern</t>
  </si>
  <si>
    <t>Red Sea</t>
  </si>
  <si>
    <t>River Nile</t>
  </si>
  <si>
    <t>West Darfur</t>
  </si>
  <si>
    <t>CBS 2018</t>
  </si>
  <si>
    <t>shargalJabal</t>
  </si>
  <si>
    <t>Alwahda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</si>
</sst>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3" formatCode="_(* #,##0.00_);_(* \(#,##0.00\);_(* &quot;-&quot;??_);_(@_)"/>
    <numFmt numFmtId="164" formatCode="_-* #,##0.00_-;_-* #,##0.00\-;_-* &quot;-&quot;??_-;_-@_-"/>
    <numFmt numFmtId="165" formatCode="_(* #,##0_);_(* \(#,##0\);_(* &quot;-&quot;??_);_(@_)"/>
    <numFmt numFmtId="166" formatCode="_-* #,##0_-;_-* #,##0\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6"/>
      <color indexed="12"/>
      <name val="Arial"/>
      <family val="2"/>
    </font>
    <font>
      <sz val="14"/>
      <color indexed="8"/>
      <name val="Arial"/>
      <family val="2"/>
    </font>
    <font>
      <sz val="14"/>
      <color indexed="48"/>
      <name val="Arial"/>
      <family val="2"/>
    </font>
    <font>
      <sz val="14"/>
      <name val="Arial"/>
      <family val="2"/>
    </font>
    <font>
      <sz val="9"/>
      <color indexed="9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  <font>
      <sz val="18"/>
      <color indexed="8"/>
      <name val="Arial"/>
      <family val="2"/>
    </font>
    <font>
      <b/>
      <sz val="18"/>
      <name val="Times New Roman"/>
      <family val="1"/>
    </font>
    <font>
      <b/>
      <sz val="18"/>
      <name val="Arial"/>
      <family val="2"/>
      <charset val="178"/>
    </font>
    <font>
      <sz val="18"/>
      <color indexed="9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color indexed="8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6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0" fontId="2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</cellStyleXfs>
  <cellXfs count="65">
    <xf numFmtId="0" fontId="0" fillId="0" borderId="0" xfId="0"/>
    <xf numFmtId="166" fontId="3" fillId="0" borderId="0" xfId="16" applyNumberFormat="1" applyFill="1"/>
    <xf numFmtId="166" fontId="5" fillId="0" borderId="0" xfId="16" applyNumberFormat="1" applyFont="1" applyAlignment="1">
      <alignment horizontal="left"/>
    </xf>
    <xf numFmtId="166" fontId="7" fillId="0" borderId="0" xfId="16" applyNumberFormat="1" applyFont="1" applyFill="1"/>
    <xf numFmtId="166" fontId="12" fillId="0" borderId="0" xfId="16" applyNumberFormat="1" applyFont="1" applyAlignment="1">
      <alignment horizontal="left"/>
    </xf>
    <xf numFmtId="166" fontId="4" fillId="0" borderId="0" xfId="16" applyNumberFormat="1" applyFont="1" applyFill="1"/>
    <xf numFmtId="166" fontId="18" fillId="0" borderId="0" xfId="16" applyNumberFormat="1" applyFont="1" applyFill="1" applyAlignment="1">
      <alignment horizontal="center"/>
    </xf>
    <xf numFmtId="0" fontId="19" fillId="0" borderId="2" xfId="1" applyFont="1" applyBorder="1" applyAlignment="1">
      <alignment vertical="distributed"/>
    </xf>
    <xf numFmtId="166" fontId="21" fillId="0" borderId="0" xfId="16" applyNumberFormat="1" applyFont="1" applyFill="1"/>
    <xf numFmtId="0" fontId="19" fillId="2" borderId="2" xfId="1" applyFont="1" applyFill="1" applyBorder="1" applyAlignment="1">
      <alignment vertical="distributed"/>
    </xf>
    <xf numFmtId="166" fontId="11" fillId="0" borderId="0" xfId="16" applyNumberFormat="1" applyFont="1" applyFill="1"/>
    <xf numFmtId="166" fontId="23" fillId="2" borderId="7" xfId="16" applyNumberFormat="1" applyFont="1" applyFill="1" applyBorder="1" applyAlignment="1">
      <alignment horizontal="left"/>
    </xf>
    <xf numFmtId="166" fontId="23" fillId="2" borderId="9" xfId="16" applyNumberFormat="1" applyFont="1" applyFill="1" applyBorder="1" applyAlignment="1"/>
    <xf numFmtId="166" fontId="23" fillId="2" borderId="9" xfId="16" applyNumberFormat="1" applyFont="1" applyFill="1" applyBorder="1" applyAlignment="1">
      <alignment wrapText="1"/>
    </xf>
    <xf numFmtId="166" fontId="23" fillId="2" borderId="8" xfId="16" applyNumberFormat="1" applyFont="1" applyFill="1" applyBorder="1" applyAlignment="1"/>
    <xf numFmtId="166" fontId="25" fillId="0" borderId="0" xfId="16" applyNumberFormat="1" applyFont="1" applyFill="1" applyAlignment="1">
      <alignment horizontal="center"/>
    </xf>
    <xf numFmtId="166" fontId="6" fillId="0" borderId="0" xfId="16" applyNumberFormat="1" applyFont="1" applyAlignment="1"/>
    <xf numFmtId="166" fontId="20" fillId="0" borderId="2" xfId="16" applyNumberFormat="1" applyFont="1" applyBorder="1" applyAlignment="1">
      <alignment vertical="top" wrapText="1"/>
    </xf>
    <xf numFmtId="166" fontId="20" fillId="3" borderId="2" xfId="16" applyNumberFormat="1" applyFont="1" applyFill="1" applyBorder="1" applyAlignment="1">
      <alignment vertical="top" wrapText="1"/>
    </xf>
    <xf numFmtId="166" fontId="20" fillId="4" borderId="2" xfId="16" applyNumberFormat="1" applyFont="1" applyFill="1" applyBorder="1" applyAlignment="1">
      <alignment vertical="top" wrapText="1"/>
    </xf>
    <xf numFmtId="166" fontId="22" fillId="2" borderId="2" xfId="16" applyNumberFormat="1" applyFont="1" applyFill="1" applyBorder="1" applyAlignment="1"/>
    <xf numFmtId="166" fontId="14" fillId="0" borderId="0" xfId="16" applyNumberFormat="1" applyFont="1" applyAlignment="1"/>
    <xf numFmtId="166" fontId="17" fillId="0" borderId="0" xfId="16" applyNumberFormat="1" applyFont="1" applyAlignment="1"/>
    <xf numFmtId="166" fontId="20" fillId="4" borderId="3" xfId="16" applyNumberFormat="1" applyFont="1" applyFill="1" applyBorder="1" applyAlignment="1">
      <alignment horizontal="left" vertical="top" wrapText="1"/>
    </xf>
    <xf numFmtId="166" fontId="20" fillId="0" borderId="1" xfId="16" applyNumberFormat="1" applyFont="1" applyBorder="1" applyAlignment="1">
      <alignment horizontal="center" vertical="top" wrapText="1"/>
    </xf>
    <xf numFmtId="166" fontId="20" fillId="0" borderId="11" xfId="16" applyNumberFormat="1" applyFont="1" applyBorder="1" applyAlignment="1">
      <alignment horizontal="center" vertical="top" wrapText="1"/>
    </xf>
    <xf numFmtId="166" fontId="3" fillId="0" borderId="0" xfId="16" applyNumberFormat="1" applyFill="1" applyAlignment="1">
      <alignment vertical="center"/>
    </xf>
    <xf numFmtId="166" fontId="5" fillId="0" borderId="0" xfId="16" applyNumberFormat="1" applyFont="1" applyAlignment="1">
      <alignment horizontal="left" vertical="center"/>
    </xf>
    <xf numFmtId="166" fontId="6" fillId="0" borderId="0" xfId="16" applyNumberFormat="1" applyFont="1" applyAlignment="1">
      <alignment vertical="center"/>
    </xf>
    <xf numFmtId="166" fontId="7" fillId="0" borderId="0" xfId="16" applyNumberFormat="1" applyFont="1" applyFill="1" applyAlignment="1">
      <alignment vertical="center"/>
    </xf>
    <xf numFmtId="166" fontId="6" fillId="0" borderId="0" xfId="16" applyNumberFormat="1" applyFont="1" applyFill="1" applyAlignment="1">
      <alignment vertical="center"/>
    </xf>
    <xf numFmtId="166" fontId="6" fillId="0" borderId="0" xfId="16" applyNumberFormat="1" applyFont="1" applyFill="1" applyAlignment="1">
      <alignment vertical="center" wrapText="1"/>
    </xf>
    <xf numFmtId="166" fontId="9" fillId="0" borderId="0" xfId="16" applyNumberFormat="1" applyFont="1" applyFill="1" applyAlignment="1">
      <alignment horizontal="center" vertical="center"/>
    </xf>
    <xf numFmtId="166" fontId="24" fillId="0" borderId="1" xfId="16" applyNumberFormat="1" applyFont="1" applyBorder="1" applyAlignment="1">
      <alignment horizontal="center" vertical="center" wrapText="1"/>
    </xf>
    <xf numFmtId="166" fontId="24" fillId="0" borderId="11" xfId="16" applyNumberFormat="1" applyFont="1" applyBorder="1" applyAlignment="1">
      <alignment horizontal="center" vertical="center" wrapText="1"/>
    </xf>
    <xf numFmtId="166" fontId="11" fillId="0" borderId="0" xfId="16" applyNumberFormat="1" applyFont="1" applyFill="1" applyAlignment="1">
      <alignment horizontal="center" vertical="center"/>
    </xf>
    <xf numFmtId="166" fontId="26" fillId="0" borderId="0" xfId="16" applyNumberFormat="1" applyFont="1" applyFill="1" applyAlignment="1">
      <alignment horizontal="center" vertical="center"/>
    </xf>
    <xf numFmtId="166" fontId="10" fillId="0" borderId="0" xfId="16" applyNumberFormat="1" applyFont="1" applyFill="1" applyAlignment="1">
      <alignment horizontal="center" vertical="center"/>
    </xf>
    <xf numFmtId="166" fontId="4" fillId="0" borderId="0" xfId="16" applyNumberFormat="1" applyFont="1" applyAlignment="1">
      <alignment vertical="center"/>
    </xf>
    <xf numFmtId="166" fontId="12" fillId="0" borderId="0" xfId="16" applyNumberFormat="1" applyFont="1" applyAlignment="1">
      <alignment horizontal="left" vertical="center"/>
    </xf>
    <xf numFmtId="166" fontId="13" fillId="0" borderId="0" xfId="16" applyNumberFormat="1" applyFont="1" applyAlignment="1">
      <alignment horizontal="right" vertical="center"/>
    </xf>
    <xf numFmtId="166" fontId="4" fillId="0" borderId="0" xfId="16" applyNumberFormat="1" applyFont="1" applyFill="1" applyAlignment="1">
      <alignment vertical="center"/>
    </xf>
    <xf numFmtId="166" fontId="12" fillId="0" borderId="0" xfId="16" applyNumberFormat="1" applyFont="1" applyFill="1" applyAlignment="1">
      <alignment horizontal="left" vertical="center"/>
    </xf>
    <xf numFmtId="166" fontId="6" fillId="0" borderId="0" xfId="16" applyNumberFormat="1" applyFont="1" applyFill="1" applyBorder="1" applyAlignment="1">
      <alignment vertical="center"/>
    </xf>
    <xf numFmtId="166" fontId="14" fillId="0" borderId="0" xfId="16" applyNumberFormat="1" applyFont="1" applyFill="1" applyAlignment="1">
      <alignment vertical="center"/>
    </xf>
    <xf numFmtId="166" fontId="15" fillId="0" borderId="0" xfId="16" applyNumberFormat="1" applyFont="1" applyFill="1" applyAlignment="1">
      <alignment horizontal="left" vertical="center"/>
    </xf>
    <xf numFmtId="166" fontId="14" fillId="0" borderId="0" xfId="16" applyNumberFormat="1" applyFont="1" applyAlignment="1">
      <alignment vertical="center"/>
    </xf>
    <xf numFmtId="166" fontId="3" fillId="0" borderId="0" xfId="16" applyNumberFormat="1" applyFont="1" applyFill="1" applyAlignment="1">
      <alignment vertical="center"/>
    </xf>
    <xf numFmtId="0" fontId="5" fillId="0" borderId="0" xfId="17" applyFont="1" applyAlignment="1">
      <alignment horizontal="left" vertical="center"/>
    </xf>
    <xf numFmtId="0" fontId="6" fillId="0" borderId="0" xfId="17" applyFont="1" applyAlignment="1">
      <alignment vertical="center"/>
    </xf>
    <xf numFmtId="0" fontId="16" fillId="0" borderId="0" xfId="17" applyAlignment="1">
      <alignment vertical="center"/>
    </xf>
    <xf numFmtId="166" fontId="23" fillId="0" borderId="0" xfId="16" applyNumberFormat="1" applyFont="1" applyAlignment="1">
      <alignment vertical="center"/>
    </xf>
    <xf numFmtId="166" fontId="17" fillId="0" borderId="0" xfId="16" applyNumberFormat="1" applyFont="1" applyAlignment="1">
      <alignment vertical="center"/>
    </xf>
    <xf numFmtId="166" fontId="24" fillId="5" borderId="12" xfId="16" applyNumberFormat="1" applyFont="1" applyFill="1" applyBorder="1" applyAlignment="1">
      <alignment horizontal="center" vertical="center" wrapText="1"/>
    </xf>
    <xf numFmtId="166" fontId="24" fillId="6" borderId="4" xfId="16" applyNumberFormat="1" applyFont="1" applyFill="1" applyBorder="1" applyAlignment="1">
      <alignment horizontal="left" vertical="center"/>
    </xf>
    <xf numFmtId="166" fontId="24" fillId="6" borderId="3" xfId="16" applyNumberFormat="1" applyFont="1" applyFill="1" applyBorder="1" applyAlignment="1">
      <alignment horizontal="left" vertical="center" wrapText="1"/>
    </xf>
    <xf numFmtId="166" fontId="24" fillId="6" borderId="10" xfId="16" applyNumberFormat="1" applyFont="1" applyFill="1" applyBorder="1" applyAlignment="1">
      <alignment horizontal="left" vertical="center" wrapText="1"/>
    </xf>
    <xf numFmtId="166" fontId="24" fillId="6" borderId="5" xfId="16" applyNumberFormat="1" applyFont="1" applyFill="1" applyBorder="1" applyAlignment="1">
      <alignment vertical="center"/>
    </xf>
    <xf numFmtId="166" fontId="24" fillId="6" borderId="5" xfId="16" applyNumberFormat="1" applyFont="1" applyFill="1" applyBorder="1" applyAlignment="1">
      <alignment vertical="center" wrapText="1"/>
    </xf>
    <xf numFmtId="166" fontId="24" fillId="6" borderId="6" xfId="16" applyNumberFormat="1" applyFont="1" applyFill="1" applyBorder="1" applyAlignment="1">
      <alignment vertical="center"/>
    </xf>
    <xf numFmtId="0" fontId="28" fillId="0" borderId="0" xfId="0" applyFont="1" applyAlignment="1"/>
    <xf numFmtId="3" fontId="28" fillId="0" borderId="0" xfId="0" applyNumberFormat="1" applyFont="1" applyAlignment="1"/>
    <xf numFmtId="166" fontId="28" fillId="0" borderId="0" xfId="0" applyNumberFormat="1" applyFont="1" applyAlignment="1"/>
    <xf numFmtId="166" fontId="8" fillId="0" borderId="0" xfId="16" applyNumberFormat="1" applyFont="1" applyFill="1" applyAlignment="1">
      <alignment horizontal="center"/>
    </xf>
    <xf numFmtId="166" fontId="8" fillId="0" borderId="0" xfId="16" applyNumberFormat="1" applyFont="1" applyFill="1" applyAlignment="1">
      <alignment horizontal="center" vertical="center"/>
    </xf>
  </cellXfs>
  <cellStyles count="36">
    <cellStyle name="Comma [0] 2" xfId="3" xr:uid="{00000000-0005-0000-0000-000000000000}"/>
    <cellStyle name="Comma 10" xfId="32" xr:uid="{00000000-0005-0000-0000-000001000000}"/>
    <cellStyle name="Comma 11" xfId="35" xr:uid="{00000000-0005-0000-0000-000002000000}"/>
    <cellStyle name="Comma 2" xfId="4" xr:uid="{00000000-0005-0000-0000-000003000000}"/>
    <cellStyle name="Comma 2 2" xfId="5" xr:uid="{00000000-0005-0000-0000-000004000000}"/>
    <cellStyle name="Comma 2 2 2" xfId="27" xr:uid="{00000000-0005-0000-0000-000005000000}"/>
    <cellStyle name="Comma 2 3" xfId="6" xr:uid="{00000000-0005-0000-0000-000006000000}"/>
    <cellStyle name="Comma 2 4" xfId="26" xr:uid="{00000000-0005-0000-0000-000007000000}"/>
    <cellStyle name="Comma 3" xfId="7" xr:uid="{00000000-0005-0000-0000-000008000000}"/>
    <cellStyle name="Comma 3 2" xfId="8" xr:uid="{00000000-0005-0000-0000-000009000000}"/>
    <cellStyle name="Comma 3 2 2" xfId="28" xr:uid="{00000000-0005-0000-0000-00000A000000}"/>
    <cellStyle name="Comma 3 3" xfId="9" xr:uid="{00000000-0005-0000-0000-00000B000000}"/>
    <cellStyle name="Comma 3 3 2" xfId="29" xr:uid="{00000000-0005-0000-0000-00000C000000}"/>
    <cellStyle name="Comma 4" xfId="2" xr:uid="{00000000-0005-0000-0000-00000D000000}"/>
    <cellStyle name="Comma 4 2" xfId="30" xr:uid="{00000000-0005-0000-0000-00000E000000}"/>
    <cellStyle name="Comma 5" xfId="16" xr:uid="{00000000-0005-0000-0000-00000F000000}"/>
    <cellStyle name="Comma 5 2" xfId="31" xr:uid="{00000000-0005-0000-0000-000010000000}"/>
    <cellStyle name="Comma 6" xfId="22" xr:uid="{00000000-0005-0000-0000-000011000000}"/>
    <cellStyle name="Comma 6 2" xfId="33" xr:uid="{00000000-0005-0000-0000-000012000000}"/>
    <cellStyle name="Comma 7" xfId="18" xr:uid="{00000000-0005-0000-0000-000013000000}"/>
    <cellStyle name="Comma 8" xfId="19" xr:uid="{00000000-0005-0000-0000-000014000000}"/>
    <cellStyle name="Comma 9" xfId="25" xr:uid="{00000000-0005-0000-0000-000015000000}"/>
    <cellStyle name="Normal" xfId="0" builtinId="0"/>
    <cellStyle name="Normal 2" xfId="10" xr:uid="{00000000-0005-0000-0000-000017000000}"/>
    <cellStyle name="Normal 3" xfId="1" xr:uid="{00000000-0005-0000-0000-000018000000}"/>
    <cellStyle name="Normal 4" xfId="11" xr:uid="{00000000-0005-0000-0000-000019000000}"/>
    <cellStyle name="Normal 4 2" xfId="12" xr:uid="{00000000-0005-0000-0000-00001A000000}"/>
    <cellStyle name="Normal 4 3" xfId="13" xr:uid="{00000000-0005-0000-0000-00001B000000}"/>
    <cellStyle name="Normal 5" xfId="14" xr:uid="{00000000-0005-0000-0000-00001C000000}"/>
    <cellStyle name="Normal 5 2" xfId="15" xr:uid="{00000000-0005-0000-0000-00001D000000}"/>
    <cellStyle name="Normal 6" xfId="17" xr:uid="{00000000-0005-0000-0000-00001E000000}"/>
    <cellStyle name="Normal 6 2" xfId="21" xr:uid="{00000000-0005-0000-0000-00001F000000}"/>
    <cellStyle name="Normal 6 3" xfId="20" xr:uid="{00000000-0005-0000-0000-000020000000}"/>
    <cellStyle name="Normal 7" xfId="23" xr:uid="{00000000-0005-0000-0000-000021000000}"/>
    <cellStyle name="Normal 7 2" xfId="34" xr:uid="{00000000-0005-0000-0000-000022000000}"/>
    <cellStyle name="Normal 8" xfId="24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K98"/>
  <sheetViews>
    <sheetView view="pageBreakPreview" zoomScale="60" zoomScaleNormal="64" workbookViewId="0">
      <selection activeCell="D6" sqref="D6"/>
    </sheetView>
  </sheetViews>
  <sheetFormatPr defaultColWidth="9.33203125" defaultRowHeight="15" x14ac:dyDescent="0.25"/>
  <cols>
    <col min="1" max="1" width="8.33203125" style="1" customWidth="1"/>
    <col min="2" max="2" width="29.44140625" style="2" customWidth="1"/>
    <col min="3" max="11" width="20" style="16" customWidth="1"/>
    <col min="12" max="32" width="20" style="1" customWidth="1"/>
    <col min="33" max="16384" width="9.33203125" style="1"/>
  </cols>
  <sheetData>
    <row r="1" spans="1:11" ht="23.25" customHeight="1" x14ac:dyDescent="0.25"/>
    <row r="2" spans="1:11" s="3" customFormat="1" ht="53.25" customHeight="1" thickBot="1" x14ac:dyDescent="0.45">
      <c r="B2" s="63" t="s">
        <v>181</v>
      </c>
      <c r="C2" s="63"/>
      <c r="D2" s="63"/>
      <c r="E2" s="63"/>
      <c r="F2" s="63"/>
      <c r="G2" s="63"/>
      <c r="H2" s="63"/>
      <c r="I2" s="63"/>
      <c r="J2" s="63"/>
      <c r="K2" s="63"/>
    </row>
    <row r="3" spans="1:11" s="10" customFormat="1" ht="70.5" customHeight="1" x14ac:dyDescent="0.3">
      <c r="B3" s="11" t="s">
        <v>1</v>
      </c>
      <c r="C3" s="12" t="s">
        <v>176</v>
      </c>
      <c r="D3" s="12" t="s">
        <v>177</v>
      </c>
      <c r="E3" s="12" t="s">
        <v>160</v>
      </c>
      <c r="F3" s="13" t="s">
        <v>178</v>
      </c>
      <c r="G3" s="13" t="s">
        <v>161</v>
      </c>
      <c r="H3" s="12" t="s">
        <v>179</v>
      </c>
      <c r="I3" s="12" t="s">
        <v>162</v>
      </c>
      <c r="J3" s="12" t="s">
        <v>163</v>
      </c>
      <c r="K3" s="14" t="s">
        <v>164</v>
      </c>
    </row>
    <row r="4" spans="1:11" s="6" customFormat="1" ht="38.25" customHeight="1" x14ac:dyDescent="0.4">
      <c r="A4" s="15">
        <v>1</v>
      </c>
      <c r="B4" s="7" t="s">
        <v>9</v>
      </c>
      <c r="C4" s="17"/>
      <c r="D4" s="18">
        <f t="shared" ref="D4:D10" si="0">C4+C4*3.67/100</f>
        <v>0</v>
      </c>
      <c r="E4" s="18">
        <f t="shared" ref="E4:E10" si="1">D4*33.7/1000</f>
        <v>0</v>
      </c>
      <c r="F4" s="18">
        <f t="shared" ref="F4:F10" si="2">E4-G4</f>
        <v>0</v>
      </c>
      <c r="G4" s="18">
        <f t="shared" ref="G4:G10" si="3">E4-(E4*0.0915)</f>
        <v>0</v>
      </c>
      <c r="H4" s="18">
        <f t="shared" ref="H4:H10" si="4">14.37/100*D4</f>
        <v>0</v>
      </c>
      <c r="I4" s="18">
        <f t="shared" ref="I4:I10" si="5">36.18/100*D4</f>
        <v>0</v>
      </c>
      <c r="J4" s="18">
        <f t="shared" ref="J4:J10" si="6">1*E4</f>
        <v>0</v>
      </c>
      <c r="K4" s="18">
        <f t="shared" ref="K4:K10" si="7">24.1/100*D4</f>
        <v>0</v>
      </c>
    </row>
    <row r="5" spans="1:11" s="6" customFormat="1" ht="38.25" customHeight="1" x14ac:dyDescent="0.4">
      <c r="A5" s="15">
        <v>2</v>
      </c>
      <c r="B5" s="7" t="s">
        <v>10</v>
      </c>
      <c r="C5" s="17"/>
      <c r="D5" s="18">
        <f t="shared" si="0"/>
        <v>0</v>
      </c>
      <c r="E5" s="18">
        <f t="shared" si="1"/>
        <v>0</v>
      </c>
      <c r="F5" s="18">
        <f t="shared" si="2"/>
        <v>0</v>
      </c>
      <c r="G5" s="18">
        <f t="shared" si="3"/>
        <v>0</v>
      </c>
      <c r="H5" s="18">
        <f t="shared" si="4"/>
        <v>0</v>
      </c>
      <c r="I5" s="18">
        <f t="shared" si="5"/>
        <v>0</v>
      </c>
      <c r="J5" s="18">
        <f t="shared" si="6"/>
        <v>0</v>
      </c>
      <c r="K5" s="18">
        <f t="shared" si="7"/>
        <v>0</v>
      </c>
    </row>
    <row r="6" spans="1:11" s="6" customFormat="1" ht="38.25" customHeight="1" x14ac:dyDescent="0.4">
      <c r="A6" s="15">
        <v>3</v>
      </c>
      <c r="B6" s="7" t="s">
        <v>11</v>
      </c>
      <c r="C6" s="17"/>
      <c r="D6" s="18">
        <f t="shared" si="0"/>
        <v>0</v>
      </c>
      <c r="E6" s="18">
        <f t="shared" si="1"/>
        <v>0</v>
      </c>
      <c r="F6" s="18">
        <f t="shared" si="2"/>
        <v>0</v>
      </c>
      <c r="G6" s="18">
        <f t="shared" si="3"/>
        <v>0</v>
      </c>
      <c r="H6" s="18">
        <f t="shared" si="4"/>
        <v>0</v>
      </c>
      <c r="I6" s="18">
        <f t="shared" si="5"/>
        <v>0</v>
      </c>
      <c r="J6" s="18">
        <f t="shared" si="6"/>
        <v>0</v>
      </c>
      <c r="K6" s="18">
        <f t="shared" si="7"/>
        <v>0</v>
      </c>
    </row>
    <row r="7" spans="1:11" s="6" customFormat="1" ht="38.25" customHeight="1" x14ac:dyDescent="0.4">
      <c r="A7" s="15">
        <v>4</v>
      </c>
      <c r="B7" s="7" t="s">
        <v>12</v>
      </c>
      <c r="C7" s="17"/>
      <c r="D7" s="18">
        <f t="shared" si="0"/>
        <v>0</v>
      </c>
      <c r="E7" s="18">
        <f t="shared" si="1"/>
        <v>0</v>
      </c>
      <c r="F7" s="18">
        <f t="shared" si="2"/>
        <v>0</v>
      </c>
      <c r="G7" s="18">
        <f t="shared" si="3"/>
        <v>0</v>
      </c>
      <c r="H7" s="18">
        <f t="shared" si="4"/>
        <v>0</v>
      </c>
      <c r="I7" s="18">
        <f t="shared" si="5"/>
        <v>0</v>
      </c>
      <c r="J7" s="18">
        <f t="shared" si="6"/>
        <v>0</v>
      </c>
      <c r="K7" s="18">
        <f t="shared" si="7"/>
        <v>0</v>
      </c>
    </row>
    <row r="8" spans="1:11" s="6" customFormat="1" ht="38.25" customHeight="1" x14ac:dyDescent="0.4">
      <c r="A8" s="15">
        <v>5</v>
      </c>
      <c r="B8" s="7" t="s">
        <v>13</v>
      </c>
      <c r="C8" s="17"/>
      <c r="D8" s="18">
        <f t="shared" si="0"/>
        <v>0</v>
      </c>
      <c r="E8" s="18">
        <f t="shared" si="1"/>
        <v>0</v>
      </c>
      <c r="F8" s="18">
        <f t="shared" si="2"/>
        <v>0</v>
      </c>
      <c r="G8" s="18">
        <f t="shared" si="3"/>
        <v>0</v>
      </c>
      <c r="H8" s="18">
        <f t="shared" si="4"/>
        <v>0</v>
      </c>
      <c r="I8" s="18">
        <f t="shared" si="5"/>
        <v>0</v>
      </c>
      <c r="J8" s="18">
        <f t="shared" si="6"/>
        <v>0</v>
      </c>
      <c r="K8" s="18">
        <f t="shared" si="7"/>
        <v>0</v>
      </c>
    </row>
    <row r="9" spans="1:11" s="6" customFormat="1" ht="38.25" customHeight="1" x14ac:dyDescent="0.4">
      <c r="A9" s="15">
        <v>6</v>
      </c>
      <c r="B9" s="7" t="s">
        <v>14</v>
      </c>
      <c r="C9" s="17"/>
      <c r="D9" s="18">
        <f t="shared" si="0"/>
        <v>0</v>
      </c>
      <c r="E9" s="18">
        <f t="shared" si="1"/>
        <v>0</v>
      </c>
      <c r="F9" s="18">
        <f t="shared" si="2"/>
        <v>0</v>
      </c>
      <c r="G9" s="18">
        <f t="shared" si="3"/>
        <v>0</v>
      </c>
      <c r="H9" s="18">
        <f t="shared" si="4"/>
        <v>0</v>
      </c>
      <c r="I9" s="18">
        <f t="shared" si="5"/>
        <v>0</v>
      </c>
      <c r="J9" s="18">
        <f t="shared" si="6"/>
        <v>0</v>
      </c>
      <c r="K9" s="18">
        <f t="shared" si="7"/>
        <v>0</v>
      </c>
    </row>
    <row r="10" spans="1:11" s="6" customFormat="1" ht="38.25" customHeight="1" x14ac:dyDescent="0.4">
      <c r="A10" s="15">
        <v>7</v>
      </c>
      <c r="B10" s="7" t="s">
        <v>15</v>
      </c>
      <c r="C10" s="19"/>
      <c r="D10" s="18">
        <f t="shared" si="0"/>
        <v>0</v>
      </c>
      <c r="E10" s="18">
        <f t="shared" si="1"/>
        <v>0</v>
      </c>
      <c r="F10" s="18">
        <f t="shared" si="2"/>
        <v>0</v>
      </c>
      <c r="G10" s="18">
        <f t="shared" si="3"/>
        <v>0</v>
      </c>
      <c r="H10" s="18">
        <f t="shared" si="4"/>
        <v>0</v>
      </c>
      <c r="I10" s="18">
        <f t="shared" si="5"/>
        <v>0</v>
      </c>
      <c r="J10" s="18">
        <f t="shared" si="6"/>
        <v>0</v>
      </c>
      <c r="K10" s="18">
        <f t="shared" si="7"/>
        <v>0</v>
      </c>
    </row>
    <row r="11" spans="1:11" s="8" customFormat="1" ht="38.25" customHeight="1" x14ac:dyDescent="0.4">
      <c r="B11" s="9" t="s">
        <v>8</v>
      </c>
      <c r="C11" s="20">
        <f>SUM(C4:C10)</f>
        <v>0</v>
      </c>
      <c r="D11" s="20">
        <f t="shared" ref="D11:K11" si="8">SUM(D4:D10)</f>
        <v>0</v>
      </c>
      <c r="E11" s="20">
        <f t="shared" si="8"/>
        <v>0</v>
      </c>
      <c r="F11" s="20">
        <f t="shared" si="8"/>
        <v>0</v>
      </c>
      <c r="G11" s="20">
        <f t="shared" si="8"/>
        <v>0</v>
      </c>
      <c r="H11" s="20">
        <f t="shared" si="8"/>
        <v>0</v>
      </c>
      <c r="I11" s="20">
        <f t="shared" si="8"/>
        <v>0</v>
      </c>
      <c r="J11" s="20">
        <f t="shared" si="8"/>
        <v>0</v>
      </c>
      <c r="K11" s="20">
        <f t="shared" si="8"/>
        <v>0</v>
      </c>
    </row>
    <row r="12" spans="1:11" s="5" customFormat="1" x14ac:dyDescent="0.25">
      <c r="B12" s="4"/>
      <c r="C12" s="21"/>
      <c r="D12" s="21"/>
      <c r="E12" s="21"/>
      <c r="F12" s="21"/>
      <c r="G12" s="21"/>
      <c r="H12" s="21"/>
      <c r="I12" s="21"/>
      <c r="J12" s="21"/>
      <c r="K12" s="21"/>
    </row>
    <row r="13" spans="1:11" s="5" customFormat="1" x14ac:dyDescent="0.25">
      <c r="B13" s="4"/>
      <c r="C13" s="21"/>
      <c r="D13" s="21"/>
      <c r="E13" s="21"/>
      <c r="F13" s="21"/>
      <c r="G13" s="21"/>
      <c r="H13" s="21"/>
      <c r="I13" s="21"/>
      <c r="J13" s="21"/>
      <c r="K13" s="21"/>
    </row>
    <row r="14" spans="1:11" s="5" customFormat="1" ht="22.8" x14ac:dyDescent="0.25">
      <c r="B14" s="23" t="s">
        <v>182</v>
      </c>
      <c r="C14" s="24">
        <v>7150804.6476440486</v>
      </c>
      <c r="D14" s="24">
        <f>C14+C14*3.67/100</f>
        <v>7413239.1782125849</v>
      </c>
      <c r="E14" s="24">
        <f>D14*33.7/1000</f>
        <v>249826.16030576415</v>
      </c>
      <c r="F14" s="24">
        <f t="shared" ref="F14" si="9">E14-G14</f>
        <v>22859.093667977431</v>
      </c>
      <c r="G14" s="24">
        <f>E14-(E14*0.0915)</f>
        <v>226967.06663778672</v>
      </c>
      <c r="H14" s="24">
        <f>14.37/100*D14</f>
        <v>1065282.4699091485</v>
      </c>
      <c r="I14" s="24">
        <f>36.18/100*D14</f>
        <v>2682109.9346773131</v>
      </c>
      <c r="J14" s="24">
        <f t="shared" ref="J14" si="10">1*E14</f>
        <v>249826.16030576415</v>
      </c>
      <c r="K14" s="25">
        <f t="shared" ref="K14" si="11">24.1/100*D14</f>
        <v>1786590.6419492331</v>
      </c>
    </row>
    <row r="15" spans="1:11" s="5" customFormat="1" x14ac:dyDescent="0.25">
      <c r="B15" s="4"/>
      <c r="C15" s="21"/>
      <c r="D15" s="21"/>
      <c r="E15" s="21"/>
      <c r="F15" s="21"/>
      <c r="G15" s="22"/>
      <c r="H15" s="21"/>
      <c r="I15" s="21"/>
      <c r="J15" s="21"/>
      <c r="K15" s="21"/>
    </row>
    <row r="16" spans="1:11" s="5" customFormat="1" x14ac:dyDescent="0.25">
      <c r="B16" s="4"/>
      <c r="C16" s="21"/>
      <c r="D16" s="21"/>
      <c r="E16" s="21"/>
      <c r="F16" s="21"/>
      <c r="G16" s="22"/>
      <c r="H16" s="21"/>
      <c r="I16" s="21"/>
      <c r="J16" s="21"/>
      <c r="K16" s="21"/>
    </row>
    <row r="17" spans="2:11" s="5" customFormat="1" x14ac:dyDescent="0.25">
      <c r="B17" s="4"/>
      <c r="C17" s="21"/>
      <c r="D17" s="21"/>
      <c r="E17" s="21"/>
      <c r="F17" s="21"/>
      <c r="G17" s="21"/>
      <c r="H17" s="21"/>
      <c r="I17" s="21"/>
      <c r="J17" s="21"/>
      <c r="K17" s="21"/>
    </row>
    <row r="18" spans="2:11" s="5" customFormat="1" x14ac:dyDescent="0.25">
      <c r="B18" s="4"/>
      <c r="C18" s="21"/>
      <c r="D18" s="21"/>
      <c r="E18" s="21"/>
      <c r="F18" s="21"/>
      <c r="G18" s="21"/>
      <c r="H18" s="21"/>
      <c r="I18" s="21"/>
      <c r="J18" s="21"/>
      <c r="K18" s="21"/>
    </row>
    <row r="19" spans="2:11" s="5" customFormat="1" x14ac:dyDescent="0.25">
      <c r="B19" s="4"/>
      <c r="C19" s="21"/>
      <c r="D19" s="21"/>
      <c r="E19" s="21"/>
      <c r="F19" s="21"/>
      <c r="G19" s="21"/>
      <c r="H19" s="21"/>
      <c r="I19" s="21"/>
      <c r="J19" s="21"/>
      <c r="K19" s="21"/>
    </row>
    <row r="20" spans="2:11" s="5" customFormat="1" x14ac:dyDescent="0.25">
      <c r="B20" s="4"/>
      <c r="C20" s="21"/>
      <c r="D20" s="21"/>
      <c r="E20" s="21"/>
      <c r="F20" s="21"/>
      <c r="G20" s="21"/>
      <c r="H20" s="21"/>
      <c r="I20" s="21"/>
      <c r="J20" s="21"/>
      <c r="K20" s="21"/>
    </row>
    <row r="21" spans="2:11" s="5" customFormat="1" x14ac:dyDescent="0.25">
      <c r="B21" s="4"/>
      <c r="C21" s="21"/>
      <c r="D21" s="21"/>
      <c r="E21" s="21"/>
      <c r="F21" s="21"/>
      <c r="G21" s="21"/>
      <c r="H21" s="21"/>
      <c r="I21" s="21"/>
      <c r="J21" s="21"/>
      <c r="K21" s="21"/>
    </row>
    <row r="22" spans="2:11" s="5" customFormat="1" x14ac:dyDescent="0.25">
      <c r="B22" s="4"/>
      <c r="C22" s="21"/>
      <c r="D22" s="21"/>
      <c r="E22" s="21"/>
      <c r="F22" s="21"/>
      <c r="G22" s="21"/>
      <c r="H22" s="21"/>
      <c r="I22" s="21"/>
      <c r="J22" s="21"/>
      <c r="K22" s="21"/>
    </row>
    <row r="23" spans="2:11" s="5" customFormat="1" x14ac:dyDescent="0.25">
      <c r="B23" s="4"/>
      <c r="C23" s="21"/>
      <c r="D23" s="21"/>
      <c r="E23" s="21"/>
      <c r="F23" s="21"/>
      <c r="G23" s="21"/>
      <c r="H23" s="21"/>
      <c r="I23" s="21"/>
      <c r="J23" s="21"/>
      <c r="K23" s="21"/>
    </row>
    <row r="24" spans="2:11" s="5" customFormat="1" x14ac:dyDescent="0.25">
      <c r="B24" s="4"/>
      <c r="C24" s="21"/>
      <c r="D24" s="21"/>
      <c r="E24" s="21"/>
      <c r="F24" s="21"/>
      <c r="G24" s="21"/>
      <c r="H24" s="21"/>
      <c r="I24" s="21"/>
      <c r="J24" s="21"/>
      <c r="K24" s="21"/>
    </row>
    <row r="25" spans="2:11" s="5" customFormat="1" x14ac:dyDescent="0.25">
      <c r="B25" s="4"/>
      <c r="C25" s="21"/>
      <c r="D25" s="21"/>
      <c r="E25" s="21"/>
      <c r="F25" s="21"/>
      <c r="G25" s="21"/>
      <c r="H25" s="21"/>
      <c r="I25" s="21"/>
      <c r="J25" s="21"/>
      <c r="K25" s="21"/>
    </row>
    <row r="26" spans="2:11" s="5" customFormat="1" x14ac:dyDescent="0.25">
      <c r="B26" s="4"/>
      <c r="C26" s="21"/>
      <c r="D26" s="21"/>
      <c r="E26" s="21"/>
      <c r="F26" s="21"/>
      <c r="G26" s="21"/>
      <c r="H26" s="21"/>
      <c r="I26" s="21"/>
      <c r="J26" s="21"/>
      <c r="K26" s="21"/>
    </row>
    <row r="27" spans="2:11" s="5" customFormat="1" x14ac:dyDescent="0.25">
      <c r="B27" s="4"/>
      <c r="C27" s="21"/>
      <c r="D27" s="21"/>
      <c r="E27" s="21"/>
      <c r="F27" s="21"/>
      <c r="G27" s="21"/>
      <c r="H27" s="21"/>
      <c r="I27" s="21"/>
      <c r="J27" s="21"/>
      <c r="K27" s="21"/>
    </row>
    <row r="28" spans="2:11" s="5" customFormat="1" x14ac:dyDescent="0.25">
      <c r="B28" s="4"/>
      <c r="C28" s="21"/>
      <c r="D28" s="21"/>
      <c r="E28" s="21"/>
      <c r="F28" s="21"/>
      <c r="G28" s="21"/>
      <c r="H28" s="21"/>
      <c r="I28" s="21"/>
      <c r="J28" s="21"/>
      <c r="K28" s="21"/>
    </row>
    <row r="29" spans="2:11" s="5" customFormat="1" x14ac:dyDescent="0.25">
      <c r="B29" s="4"/>
      <c r="C29" s="21"/>
      <c r="D29" s="21"/>
      <c r="E29" s="21"/>
      <c r="F29" s="21"/>
      <c r="G29" s="21"/>
      <c r="H29" s="21"/>
      <c r="I29" s="21"/>
      <c r="J29" s="21"/>
      <c r="K29" s="21"/>
    </row>
    <row r="30" spans="2:11" s="5" customFormat="1" x14ac:dyDescent="0.25">
      <c r="B30" s="4"/>
      <c r="C30" s="21"/>
      <c r="D30" s="21"/>
      <c r="E30" s="21"/>
      <c r="F30" s="21"/>
      <c r="G30" s="21"/>
      <c r="H30" s="21"/>
      <c r="I30" s="21"/>
      <c r="J30" s="21"/>
      <c r="K30" s="21"/>
    </row>
    <row r="31" spans="2:11" s="5" customFormat="1" x14ac:dyDescent="0.25">
      <c r="B31" s="4"/>
      <c r="C31" s="21"/>
      <c r="D31" s="21"/>
      <c r="E31" s="21"/>
      <c r="F31" s="21"/>
      <c r="G31" s="21"/>
      <c r="H31" s="21"/>
      <c r="I31" s="21"/>
      <c r="J31" s="21"/>
      <c r="K31" s="21"/>
    </row>
    <row r="32" spans="2:11" s="5" customFormat="1" x14ac:dyDescent="0.25">
      <c r="B32" s="4"/>
      <c r="C32" s="21"/>
      <c r="D32" s="21"/>
      <c r="E32" s="21"/>
      <c r="F32" s="21"/>
      <c r="G32" s="21"/>
      <c r="H32" s="21"/>
      <c r="I32" s="21"/>
      <c r="J32" s="21"/>
      <c r="K32" s="21"/>
    </row>
    <row r="33" spans="2:11" s="5" customFormat="1" x14ac:dyDescent="0.25">
      <c r="B33" s="4"/>
      <c r="C33" s="21"/>
      <c r="D33" s="21"/>
      <c r="E33" s="21"/>
      <c r="F33" s="21"/>
      <c r="G33" s="21"/>
      <c r="H33" s="21"/>
      <c r="I33" s="21"/>
      <c r="J33" s="21"/>
      <c r="K33" s="21"/>
    </row>
    <row r="34" spans="2:11" s="5" customFormat="1" x14ac:dyDescent="0.25">
      <c r="B34" s="4"/>
      <c r="C34" s="21"/>
      <c r="D34" s="21"/>
      <c r="E34" s="21"/>
      <c r="F34" s="21"/>
      <c r="G34" s="21"/>
      <c r="H34" s="21"/>
      <c r="I34" s="21"/>
      <c r="J34" s="21"/>
      <c r="K34" s="21"/>
    </row>
    <row r="35" spans="2:11" s="5" customFormat="1" x14ac:dyDescent="0.25">
      <c r="B35" s="4"/>
      <c r="C35" s="21"/>
      <c r="D35" s="21"/>
      <c r="E35" s="21"/>
      <c r="F35" s="21"/>
      <c r="G35" s="21"/>
      <c r="H35" s="21"/>
      <c r="I35" s="21"/>
      <c r="J35" s="21"/>
      <c r="K35" s="21"/>
    </row>
    <row r="36" spans="2:11" s="5" customFormat="1" x14ac:dyDescent="0.25">
      <c r="B36" s="4"/>
      <c r="C36" s="21"/>
      <c r="D36" s="21"/>
      <c r="E36" s="21"/>
      <c r="F36" s="21"/>
      <c r="G36" s="21"/>
      <c r="H36" s="21"/>
      <c r="I36" s="21"/>
      <c r="J36" s="21"/>
      <c r="K36" s="21"/>
    </row>
    <row r="37" spans="2:11" s="5" customFormat="1" x14ac:dyDescent="0.25">
      <c r="B37" s="4"/>
      <c r="C37" s="21"/>
      <c r="D37" s="21"/>
      <c r="E37" s="21"/>
      <c r="F37" s="21"/>
      <c r="G37" s="21"/>
      <c r="H37" s="21"/>
      <c r="I37" s="21"/>
      <c r="J37" s="21"/>
      <c r="K37" s="21"/>
    </row>
    <row r="38" spans="2:11" s="5" customFormat="1" x14ac:dyDescent="0.25">
      <c r="B38" s="4"/>
      <c r="C38" s="21"/>
      <c r="D38" s="21"/>
      <c r="E38" s="21"/>
      <c r="F38" s="21"/>
      <c r="G38" s="21"/>
      <c r="H38" s="21"/>
      <c r="I38" s="21"/>
      <c r="J38" s="21"/>
      <c r="K38" s="21"/>
    </row>
    <row r="39" spans="2:11" s="5" customFormat="1" x14ac:dyDescent="0.25">
      <c r="B39" s="4"/>
      <c r="C39" s="21"/>
      <c r="D39" s="21"/>
      <c r="E39" s="21"/>
      <c r="F39" s="21"/>
      <c r="G39" s="21"/>
      <c r="H39" s="21"/>
      <c r="I39" s="21"/>
      <c r="J39" s="21"/>
      <c r="K39" s="21"/>
    </row>
    <row r="40" spans="2:11" s="5" customFormat="1" x14ac:dyDescent="0.25">
      <c r="B40" s="4"/>
      <c r="C40" s="21"/>
      <c r="D40" s="21"/>
      <c r="E40" s="21"/>
      <c r="F40" s="21"/>
      <c r="G40" s="21"/>
      <c r="H40" s="21"/>
      <c r="I40" s="21"/>
      <c r="J40" s="21"/>
      <c r="K40" s="21"/>
    </row>
    <row r="41" spans="2:11" s="5" customFormat="1" x14ac:dyDescent="0.25">
      <c r="B41" s="4"/>
      <c r="C41" s="21"/>
      <c r="D41" s="21"/>
      <c r="E41" s="21"/>
      <c r="F41" s="21"/>
      <c r="G41" s="21"/>
      <c r="H41" s="21"/>
      <c r="I41" s="21"/>
      <c r="J41" s="21"/>
      <c r="K41" s="21"/>
    </row>
    <row r="42" spans="2:11" s="5" customFormat="1" x14ac:dyDescent="0.25">
      <c r="B42" s="4"/>
      <c r="C42" s="21"/>
      <c r="D42" s="21"/>
      <c r="E42" s="21"/>
      <c r="F42" s="21"/>
      <c r="G42" s="21"/>
      <c r="H42" s="21"/>
      <c r="I42" s="21"/>
      <c r="J42" s="21"/>
      <c r="K42" s="21"/>
    </row>
    <row r="43" spans="2:11" s="5" customFormat="1" x14ac:dyDescent="0.25">
      <c r="B43" s="4"/>
      <c r="C43" s="21"/>
      <c r="D43" s="21"/>
      <c r="E43" s="21"/>
      <c r="F43" s="21"/>
      <c r="G43" s="21"/>
      <c r="H43" s="21"/>
      <c r="I43" s="21"/>
      <c r="J43" s="21"/>
      <c r="K43" s="21"/>
    </row>
    <row r="44" spans="2:11" s="5" customFormat="1" x14ac:dyDescent="0.25">
      <c r="B44" s="4"/>
      <c r="C44" s="21"/>
      <c r="D44" s="21"/>
      <c r="E44" s="21"/>
      <c r="F44" s="21"/>
      <c r="G44" s="21"/>
      <c r="H44" s="21"/>
      <c r="I44" s="21"/>
      <c r="J44" s="21"/>
      <c r="K44" s="21"/>
    </row>
    <row r="45" spans="2:11" s="5" customFormat="1" x14ac:dyDescent="0.25">
      <c r="B45" s="4"/>
      <c r="C45" s="21"/>
      <c r="D45" s="21"/>
      <c r="E45" s="21"/>
      <c r="F45" s="21"/>
      <c r="G45" s="21"/>
      <c r="H45" s="21"/>
      <c r="I45" s="21"/>
      <c r="J45" s="21"/>
      <c r="K45" s="21"/>
    </row>
    <row r="46" spans="2:11" s="5" customFormat="1" x14ac:dyDescent="0.25">
      <c r="B46" s="4"/>
      <c r="C46" s="21"/>
      <c r="D46" s="21"/>
      <c r="E46" s="21"/>
      <c r="F46" s="21"/>
      <c r="G46" s="21"/>
      <c r="H46" s="21"/>
      <c r="I46" s="21"/>
      <c r="J46" s="21"/>
      <c r="K46" s="21"/>
    </row>
    <row r="47" spans="2:11" s="5" customFormat="1" x14ac:dyDescent="0.25">
      <c r="B47" s="4"/>
      <c r="C47" s="21"/>
      <c r="D47" s="21"/>
      <c r="E47" s="21"/>
      <c r="F47" s="21"/>
      <c r="G47" s="21"/>
      <c r="H47" s="21"/>
      <c r="I47" s="21"/>
      <c r="J47" s="21"/>
      <c r="K47" s="21"/>
    </row>
    <row r="48" spans="2:11" s="5" customFormat="1" x14ac:dyDescent="0.25">
      <c r="B48" s="4"/>
      <c r="C48" s="21"/>
      <c r="D48" s="21"/>
      <c r="E48" s="21"/>
      <c r="F48" s="21"/>
      <c r="G48" s="21"/>
      <c r="H48" s="21"/>
      <c r="I48" s="21"/>
      <c r="J48" s="21"/>
      <c r="K48" s="21"/>
    </row>
    <row r="49" spans="2:11" s="5" customFormat="1" x14ac:dyDescent="0.25">
      <c r="B49" s="4"/>
      <c r="C49" s="21"/>
      <c r="D49" s="21"/>
      <c r="E49" s="21"/>
      <c r="F49" s="21"/>
      <c r="G49" s="21"/>
      <c r="H49" s="21"/>
      <c r="I49" s="21"/>
      <c r="J49" s="21"/>
      <c r="K49" s="21"/>
    </row>
    <row r="50" spans="2:11" s="5" customFormat="1" x14ac:dyDescent="0.25">
      <c r="B50" s="4"/>
      <c r="C50" s="21"/>
      <c r="D50" s="21"/>
      <c r="E50" s="21"/>
      <c r="F50" s="21"/>
      <c r="G50" s="21"/>
      <c r="H50" s="21"/>
      <c r="I50" s="21"/>
      <c r="J50" s="21"/>
      <c r="K50" s="21"/>
    </row>
    <row r="51" spans="2:11" s="5" customFormat="1" x14ac:dyDescent="0.25">
      <c r="B51" s="4"/>
      <c r="C51" s="21"/>
      <c r="D51" s="21"/>
      <c r="E51" s="21"/>
      <c r="F51" s="21"/>
      <c r="G51" s="21"/>
      <c r="H51" s="21"/>
      <c r="I51" s="21"/>
      <c r="J51" s="21"/>
      <c r="K51" s="21"/>
    </row>
    <row r="52" spans="2:11" s="5" customFormat="1" x14ac:dyDescent="0.25">
      <c r="B52" s="4"/>
      <c r="C52" s="21"/>
      <c r="D52" s="21"/>
      <c r="E52" s="21"/>
      <c r="F52" s="21"/>
      <c r="G52" s="21"/>
      <c r="H52" s="21"/>
      <c r="I52" s="21"/>
      <c r="J52" s="21"/>
      <c r="K52" s="21"/>
    </row>
    <row r="53" spans="2:11" s="5" customFormat="1" x14ac:dyDescent="0.25">
      <c r="B53" s="4"/>
      <c r="C53" s="21"/>
      <c r="D53" s="21"/>
      <c r="E53" s="21"/>
      <c r="F53" s="21"/>
      <c r="G53" s="21"/>
      <c r="H53" s="21"/>
      <c r="I53" s="21"/>
      <c r="J53" s="21"/>
      <c r="K53" s="21"/>
    </row>
    <row r="54" spans="2:11" s="5" customFormat="1" x14ac:dyDescent="0.25">
      <c r="B54" s="4"/>
      <c r="C54" s="21"/>
      <c r="D54" s="21"/>
      <c r="E54" s="21"/>
      <c r="F54" s="21"/>
      <c r="G54" s="21"/>
      <c r="H54" s="21"/>
      <c r="I54" s="21"/>
      <c r="J54" s="21"/>
      <c r="K54" s="21"/>
    </row>
    <row r="55" spans="2:11" s="5" customFormat="1" x14ac:dyDescent="0.25">
      <c r="B55" s="4"/>
      <c r="C55" s="21"/>
      <c r="D55" s="21"/>
      <c r="E55" s="21"/>
      <c r="F55" s="21"/>
      <c r="G55" s="21"/>
      <c r="H55" s="21"/>
      <c r="I55" s="21"/>
      <c r="J55" s="21"/>
      <c r="K55" s="21"/>
    </row>
    <row r="56" spans="2:11" s="5" customFormat="1" x14ac:dyDescent="0.25">
      <c r="B56" s="4"/>
      <c r="C56" s="21"/>
      <c r="D56" s="21"/>
      <c r="E56" s="21"/>
      <c r="F56" s="21"/>
      <c r="G56" s="21"/>
      <c r="H56" s="21"/>
      <c r="I56" s="21"/>
      <c r="J56" s="21"/>
      <c r="K56" s="21"/>
    </row>
    <row r="57" spans="2:11" s="5" customFormat="1" x14ac:dyDescent="0.25">
      <c r="B57" s="4"/>
      <c r="C57" s="21"/>
      <c r="D57" s="21"/>
      <c r="E57" s="21"/>
      <c r="F57" s="21"/>
      <c r="G57" s="21"/>
      <c r="H57" s="21"/>
      <c r="I57" s="21"/>
      <c r="J57" s="21"/>
      <c r="K57" s="21"/>
    </row>
    <row r="58" spans="2:11" s="5" customFormat="1" x14ac:dyDescent="0.25">
      <c r="B58" s="4"/>
      <c r="C58" s="21"/>
      <c r="D58" s="21"/>
      <c r="E58" s="21"/>
      <c r="F58" s="21"/>
      <c r="G58" s="21"/>
      <c r="H58" s="21"/>
      <c r="I58" s="21"/>
      <c r="J58" s="21"/>
      <c r="K58" s="21"/>
    </row>
    <row r="59" spans="2:11" s="5" customFormat="1" x14ac:dyDescent="0.25">
      <c r="B59" s="4"/>
      <c r="C59" s="21"/>
      <c r="D59" s="21"/>
      <c r="E59" s="21"/>
      <c r="F59" s="21"/>
      <c r="G59" s="21"/>
      <c r="H59" s="21"/>
      <c r="I59" s="21"/>
      <c r="J59" s="21"/>
      <c r="K59" s="21"/>
    </row>
    <row r="60" spans="2:11" s="5" customFormat="1" x14ac:dyDescent="0.25">
      <c r="B60" s="4"/>
      <c r="C60" s="21"/>
      <c r="D60" s="21"/>
      <c r="E60" s="21"/>
      <c r="F60" s="21"/>
      <c r="G60" s="21"/>
      <c r="H60" s="21"/>
      <c r="I60" s="21"/>
      <c r="J60" s="21"/>
      <c r="K60" s="21"/>
    </row>
    <row r="61" spans="2:11" s="5" customFormat="1" x14ac:dyDescent="0.25">
      <c r="B61" s="4"/>
      <c r="C61" s="21"/>
      <c r="D61" s="21"/>
      <c r="E61" s="21"/>
      <c r="F61" s="21"/>
      <c r="G61" s="21"/>
      <c r="H61" s="21"/>
      <c r="I61" s="21"/>
      <c r="J61" s="21"/>
      <c r="K61" s="21"/>
    </row>
    <row r="62" spans="2:11" s="5" customFormat="1" x14ac:dyDescent="0.25">
      <c r="B62" s="4"/>
      <c r="C62" s="21"/>
      <c r="D62" s="21"/>
      <c r="E62" s="21"/>
      <c r="F62" s="21"/>
      <c r="G62" s="21"/>
      <c r="H62" s="21"/>
      <c r="I62" s="21"/>
      <c r="J62" s="21"/>
      <c r="K62" s="21"/>
    </row>
    <row r="63" spans="2:11" s="5" customFormat="1" x14ac:dyDescent="0.25">
      <c r="B63" s="4"/>
      <c r="C63" s="21"/>
      <c r="D63" s="21"/>
      <c r="E63" s="21"/>
      <c r="F63" s="21"/>
      <c r="G63" s="21"/>
      <c r="H63" s="21"/>
      <c r="I63" s="21"/>
      <c r="J63" s="21"/>
      <c r="K63" s="21"/>
    </row>
    <row r="64" spans="2:11" s="5" customFormat="1" x14ac:dyDescent="0.25">
      <c r="B64" s="4"/>
      <c r="C64" s="21"/>
      <c r="D64" s="21"/>
      <c r="E64" s="21"/>
      <c r="F64" s="21"/>
      <c r="G64" s="21"/>
      <c r="H64" s="21"/>
      <c r="I64" s="21"/>
      <c r="J64" s="21"/>
      <c r="K64" s="21"/>
    </row>
    <row r="65" spans="2:11" s="5" customFormat="1" x14ac:dyDescent="0.25">
      <c r="B65" s="4"/>
      <c r="C65" s="21"/>
      <c r="D65" s="21"/>
      <c r="E65" s="21"/>
      <c r="F65" s="21"/>
      <c r="G65" s="21"/>
      <c r="H65" s="21"/>
      <c r="I65" s="21"/>
      <c r="J65" s="21"/>
      <c r="K65" s="21"/>
    </row>
    <row r="66" spans="2:11" s="5" customFormat="1" x14ac:dyDescent="0.25">
      <c r="B66" s="4"/>
      <c r="C66" s="21"/>
      <c r="D66" s="21"/>
      <c r="E66" s="21"/>
      <c r="F66" s="21"/>
      <c r="G66" s="21"/>
      <c r="H66" s="21"/>
      <c r="I66" s="21"/>
      <c r="J66" s="21"/>
      <c r="K66" s="21"/>
    </row>
    <row r="67" spans="2:11" s="5" customFormat="1" x14ac:dyDescent="0.25">
      <c r="B67" s="4"/>
      <c r="C67" s="21"/>
      <c r="D67" s="21"/>
      <c r="E67" s="21"/>
      <c r="F67" s="21"/>
      <c r="G67" s="21"/>
      <c r="H67" s="21"/>
      <c r="I67" s="21"/>
      <c r="J67" s="21"/>
      <c r="K67" s="21"/>
    </row>
    <row r="68" spans="2:11" s="5" customFormat="1" x14ac:dyDescent="0.25">
      <c r="B68" s="4"/>
      <c r="C68" s="21"/>
      <c r="D68" s="21"/>
      <c r="E68" s="21"/>
      <c r="F68" s="21"/>
      <c r="G68" s="21"/>
      <c r="H68" s="21"/>
      <c r="I68" s="21"/>
      <c r="J68" s="21"/>
      <c r="K68" s="21"/>
    </row>
    <row r="69" spans="2:11" s="5" customFormat="1" x14ac:dyDescent="0.25">
      <c r="B69" s="4"/>
      <c r="C69" s="21"/>
      <c r="D69" s="21"/>
      <c r="E69" s="21"/>
      <c r="F69" s="21"/>
      <c r="G69" s="21"/>
      <c r="H69" s="21"/>
      <c r="I69" s="21"/>
      <c r="J69" s="21"/>
      <c r="K69" s="21"/>
    </row>
    <row r="70" spans="2:11" s="5" customFormat="1" x14ac:dyDescent="0.25">
      <c r="B70" s="4"/>
      <c r="C70" s="21"/>
      <c r="D70" s="21"/>
      <c r="E70" s="21"/>
      <c r="F70" s="21"/>
      <c r="G70" s="21"/>
      <c r="H70" s="21"/>
      <c r="I70" s="21"/>
      <c r="J70" s="21"/>
      <c r="K70" s="21"/>
    </row>
    <row r="71" spans="2:11" s="5" customFormat="1" x14ac:dyDescent="0.25">
      <c r="B71" s="4"/>
      <c r="C71" s="21"/>
      <c r="D71" s="21"/>
      <c r="E71" s="21"/>
      <c r="F71" s="21"/>
      <c r="G71" s="21"/>
      <c r="H71" s="21"/>
      <c r="I71" s="21"/>
      <c r="J71" s="21"/>
      <c r="K71" s="21"/>
    </row>
    <row r="72" spans="2:11" s="5" customFormat="1" x14ac:dyDescent="0.25">
      <c r="B72" s="4"/>
      <c r="C72" s="21"/>
      <c r="D72" s="21"/>
      <c r="E72" s="21"/>
      <c r="F72" s="21"/>
      <c r="G72" s="21"/>
      <c r="H72" s="21"/>
      <c r="I72" s="21"/>
      <c r="J72" s="21"/>
      <c r="K72" s="21"/>
    </row>
    <row r="73" spans="2:11" s="5" customFormat="1" x14ac:dyDescent="0.25">
      <c r="B73" s="4"/>
      <c r="C73" s="21"/>
      <c r="D73" s="21"/>
      <c r="E73" s="21"/>
      <c r="F73" s="21"/>
      <c r="G73" s="21"/>
      <c r="H73" s="21"/>
      <c r="I73" s="21"/>
      <c r="J73" s="21"/>
      <c r="K73" s="21"/>
    </row>
    <row r="74" spans="2:11" s="5" customFormat="1" x14ac:dyDescent="0.25">
      <c r="B74" s="4"/>
      <c r="C74" s="21"/>
      <c r="D74" s="21"/>
      <c r="E74" s="21"/>
      <c r="F74" s="21"/>
      <c r="G74" s="21"/>
      <c r="H74" s="21"/>
      <c r="I74" s="21"/>
      <c r="J74" s="21"/>
      <c r="K74" s="21"/>
    </row>
    <row r="75" spans="2:11" s="5" customFormat="1" x14ac:dyDescent="0.25">
      <c r="B75" s="4"/>
      <c r="C75" s="21"/>
      <c r="D75" s="21"/>
      <c r="E75" s="21"/>
      <c r="F75" s="21"/>
      <c r="G75" s="21"/>
      <c r="H75" s="21"/>
      <c r="I75" s="21"/>
      <c r="J75" s="21"/>
      <c r="K75" s="21"/>
    </row>
    <row r="76" spans="2:11" s="5" customFormat="1" x14ac:dyDescent="0.25">
      <c r="B76" s="4"/>
      <c r="C76" s="21"/>
      <c r="D76" s="21"/>
      <c r="E76" s="21"/>
      <c r="F76" s="21"/>
      <c r="G76" s="21"/>
      <c r="H76" s="21"/>
      <c r="I76" s="21"/>
      <c r="J76" s="21"/>
      <c r="K76" s="21"/>
    </row>
    <row r="77" spans="2:11" s="5" customFormat="1" x14ac:dyDescent="0.25">
      <c r="B77" s="4"/>
      <c r="C77" s="21"/>
      <c r="D77" s="21"/>
      <c r="E77" s="21"/>
      <c r="F77" s="21"/>
      <c r="G77" s="21"/>
      <c r="H77" s="21"/>
      <c r="I77" s="21"/>
      <c r="J77" s="21"/>
      <c r="K77" s="21"/>
    </row>
    <row r="78" spans="2:11" s="5" customFormat="1" x14ac:dyDescent="0.25">
      <c r="B78" s="4"/>
      <c r="C78" s="21"/>
      <c r="D78" s="21"/>
      <c r="E78" s="21"/>
      <c r="F78" s="21"/>
      <c r="G78" s="21"/>
      <c r="H78" s="21"/>
      <c r="I78" s="21"/>
      <c r="J78" s="21"/>
      <c r="K78" s="21"/>
    </row>
    <row r="79" spans="2:11" s="5" customFormat="1" x14ac:dyDescent="0.25">
      <c r="B79" s="4"/>
      <c r="C79" s="21"/>
      <c r="D79" s="21"/>
      <c r="E79" s="21"/>
      <c r="F79" s="21"/>
      <c r="G79" s="21"/>
      <c r="H79" s="21"/>
      <c r="I79" s="21"/>
      <c r="J79" s="21"/>
      <c r="K79" s="21"/>
    </row>
    <row r="80" spans="2:11" s="5" customFormat="1" x14ac:dyDescent="0.25">
      <c r="B80" s="4"/>
      <c r="C80" s="21"/>
      <c r="D80" s="21"/>
      <c r="E80" s="21"/>
      <c r="F80" s="21"/>
      <c r="G80" s="21"/>
      <c r="H80" s="21"/>
      <c r="I80" s="21"/>
      <c r="J80" s="21"/>
      <c r="K80" s="21"/>
    </row>
    <row r="81" spans="2:11" s="5" customFormat="1" x14ac:dyDescent="0.25">
      <c r="B81" s="4"/>
      <c r="C81" s="21"/>
      <c r="D81" s="21"/>
      <c r="E81" s="21"/>
      <c r="F81" s="21"/>
      <c r="G81" s="21"/>
      <c r="H81" s="21"/>
      <c r="I81" s="21"/>
      <c r="J81" s="21"/>
      <c r="K81" s="21"/>
    </row>
    <row r="82" spans="2:11" s="5" customFormat="1" x14ac:dyDescent="0.25">
      <c r="B82" s="4"/>
      <c r="C82" s="21"/>
      <c r="D82" s="21"/>
      <c r="E82" s="21"/>
      <c r="F82" s="21"/>
      <c r="G82" s="21"/>
      <c r="H82" s="21"/>
      <c r="I82" s="21"/>
      <c r="J82" s="21"/>
      <c r="K82" s="21"/>
    </row>
    <row r="83" spans="2:11" s="5" customFormat="1" x14ac:dyDescent="0.25">
      <c r="B83" s="4"/>
      <c r="C83" s="21"/>
      <c r="D83" s="21"/>
      <c r="E83" s="21"/>
      <c r="F83" s="21"/>
      <c r="G83" s="21"/>
      <c r="H83" s="21"/>
      <c r="I83" s="21"/>
      <c r="J83" s="21"/>
      <c r="K83" s="21"/>
    </row>
    <row r="84" spans="2:11" s="5" customFormat="1" x14ac:dyDescent="0.25">
      <c r="B84" s="4"/>
      <c r="C84" s="21"/>
      <c r="D84" s="21"/>
      <c r="E84" s="21"/>
      <c r="F84" s="21"/>
      <c r="G84" s="21"/>
      <c r="H84" s="21"/>
      <c r="I84" s="21"/>
      <c r="J84" s="21"/>
      <c r="K84" s="21"/>
    </row>
    <row r="85" spans="2:11" s="5" customFormat="1" x14ac:dyDescent="0.25">
      <c r="B85" s="4"/>
      <c r="C85" s="21"/>
      <c r="D85" s="21"/>
      <c r="E85" s="21"/>
      <c r="F85" s="21"/>
      <c r="G85" s="21"/>
      <c r="H85" s="21"/>
      <c r="I85" s="21"/>
      <c r="J85" s="21"/>
      <c r="K85" s="21"/>
    </row>
    <row r="86" spans="2:11" s="5" customFormat="1" x14ac:dyDescent="0.25">
      <c r="B86" s="4"/>
      <c r="C86" s="21"/>
      <c r="D86" s="21"/>
      <c r="E86" s="21"/>
      <c r="F86" s="21"/>
      <c r="G86" s="21"/>
      <c r="H86" s="21"/>
      <c r="I86" s="21"/>
      <c r="J86" s="21"/>
      <c r="K86" s="21"/>
    </row>
    <row r="87" spans="2:11" s="5" customFormat="1" x14ac:dyDescent="0.25">
      <c r="B87" s="4"/>
      <c r="C87" s="21"/>
      <c r="D87" s="21"/>
      <c r="E87" s="21"/>
      <c r="F87" s="21"/>
      <c r="G87" s="21"/>
      <c r="H87" s="21"/>
      <c r="I87" s="21"/>
      <c r="J87" s="21"/>
      <c r="K87" s="21"/>
    </row>
    <row r="88" spans="2:11" s="5" customFormat="1" x14ac:dyDescent="0.25">
      <c r="B88" s="4"/>
      <c r="C88" s="21"/>
      <c r="D88" s="21"/>
      <c r="E88" s="21"/>
      <c r="F88" s="21"/>
      <c r="G88" s="21"/>
      <c r="H88" s="21"/>
      <c r="I88" s="21"/>
      <c r="J88" s="21"/>
      <c r="K88" s="21"/>
    </row>
    <row r="89" spans="2:11" s="5" customFormat="1" x14ac:dyDescent="0.25">
      <c r="B89" s="4"/>
      <c r="C89" s="21"/>
      <c r="D89" s="21"/>
      <c r="E89" s="21"/>
      <c r="F89" s="21"/>
      <c r="G89" s="21"/>
      <c r="H89" s="21"/>
      <c r="I89" s="21"/>
      <c r="J89" s="21"/>
      <c r="K89" s="21"/>
    </row>
    <row r="90" spans="2:11" s="5" customFormat="1" x14ac:dyDescent="0.25">
      <c r="B90" s="4"/>
      <c r="C90" s="21"/>
      <c r="D90" s="21"/>
      <c r="E90" s="21"/>
      <c r="F90" s="21"/>
      <c r="G90" s="21"/>
      <c r="H90" s="21"/>
      <c r="I90" s="21"/>
      <c r="J90" s="21"/>
      <c r="K90" s="21"/>
    </row>
    <row r="91" spans="2:11" s="5" customFormat="1" x14ac:dyDescent="0.25">
      <c r="B91" s="4"/>
      <c r="C91" s="21"/>
      <c r="D91" s="21"/>
      <c r="E91" s="21"/>
      <c r="F91" s="21"/>
      <c r="G91" s="21"/>
      <c r="H91" s="21"/>
      <c r="I91" s="21"/>
      <c r="J91" s="21"/>
      <c r="K91" s="21"/>
    </row>
    <row r="92" spans="2:11" s="5" customFormat="1" x14ac:dyDescent="0.25">
      <c r="B92" s="4"/>
      <c r="C92" s="21"/>
      <c r="D92" s="21"/>
      <c r="E92" s="21"/>
      <c r="F92" s="21"/>
      <c r="G92" s="21"/>
      <c r="H92" s="21"/>
      <c r="I92" s="21"/>
      <c r="J92" s="21"/>
      <c r="K92" s="21"/>
    </row>
    <row r="93" spans="2:11" s="5" customFormat="1" x14ac:dyDescent="0.25">
      <c r="B93" s="4"/>
      <c r="C93" s="21"/>
      <c r="D93" s="21"/>
      <c r="E93" s="21"/>
      <c r="F93" s="21"/>
      <c r="G93" s="21"/>
      <c r="H93" s="21"/>
      <c r="I93" s="21"/>
      <c r="J93" s="21"/>
      <c r="K93" s="21"/>
    </row>
    <row r="94" spans="2:11" s="5" customFormat="1" x14ac:dyDescent="0.25">
      <c r="B94" s="4"/>
      <c r="C94" s="21"/>
      <c r="D94" s="21"/>
      <c r="E94" s="21"/>
      <c r="F94" s="21"/>
      <c r="G94" s="21"/>
      <c r="H94" s="21"/>
      <c r="I94" s="21"/>
      <c r="J94" s="21"/>
      <c r="K94" s="21"/>
    </row>
    <row r="95" spans="2:11" s="5" customFormat="1" x14ac:dyDescent="0.25">
      <c r="B95" s="4"/>
      <c r="C95" s="21"/>
      <c r="D95" s="21"/>
      <c r="E95" s="21"/>
      <c r="F95" s="21"/>
      <c r="G95" s="21"/>
      <c r="H95" s="21"/>
      <c r="I95" s="21"/>
      <c r="J95" s="21"/>
      <c r="K95" s="21"/>
    </row>
    <row r="96" spans="2:11" s="5" customFormat="1" x14ac:dyDescent="0.25">
      <c r="B96" s="4"/>
      <c r="C96" s="21"/>
      <c r="D96" s="21"/>
      <c r="E96" s="21"/>
      <c r="F96" s="21"/>
      <c r="G96" s="21"/>
      <c r="H96" s="21"/>
      <c r="I96" s="21"/>
      <c r="J96" s="21"/>
      <c r="K96" s="21"/>
    </row>
    <row r="97" spans="2:11" s="5" customFormat="1" x14ac:dyDescent="0.25">
      <c r="B97" s="4"/>
      <c r="C97" s="21"/>
      <c r="D97" s="21"/>
      <c r="E97" s="21"/>
      <c r="F97" s="21"/>
      <c r="G97" s="21"/>
      <c r="H97" s="21"/>
      <c r="I97" s="21"/>
      <c r="J97" s="21"/>
      <c r="K97" s="21"/>
    </row>
    <row r="98" spans="2:11" s="5" customFormat="1" x14ac:dyDescent="0.25">
      <c r="B98" s="4"/>
      <c r="C98" s="21"/>
      <c r="D98" s="21"/>
      <c r="E98" s="21"/>
      <c r="F98" s="21"/>
      <c r="G98" s="21"/>
      <c r="H98" s="21"/>
      <c r="I98" s="21"/>
      <c r="J98" s="21"/>
      <c r="K98" s="21"/>
    </row>
  </sheetData>
  <mergeCells count="1">
    <mergeCell ref="B2:K2"/>
  </mergeCells>
  <pageMargins left="0.23622047244094491" right="0.15748031496062992" top="0.47244094488188981" bottom="0.51181102362204722" header="0.51181102362204722" footer="0.51181102362204722"/>
  <pageSetup paperSize="9" scale="63" orientation="landscape" horizontalDpi="300" verticalDpi="300" r:id="rId1"/>
  <headerFooter alignWithMargins="0">
    <oddFooter>&amp;L&amp;D&amp;Csudan Denominaotrs 2005&amp;RInformation / unit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A374-190A-46BC-85FD-6A0F565FE6F7}">
  <sheetPr>
    <tabColor rgb="FF00B050"/>
  </sheetPr>
  <dimension ref="A1:E198"/>
  <sheetViews>
    <sheetView tabSelected="1" topLeftCell="A176" workbookViewId="0">
      <selection activeCell="E6" sqref="E6"/>
    </sheetView>
  </sheetViews>
  <sheetFormatPr defaultColWidth="9.33203125" defaultRowHeight="13.8" x14ac:dyDescent="0.3"/>
  <cols>
    <col min="1" max="1" width="13.5546875" style="60" bestFit="1" customWidth="1"/>
    <col min="2" max="3" width="18.6640625" style="60" customWidth="1"/>
    <col min="4" max="16384" width="9.33203125" style="60"/>
  </cols>
  <sheetData>
    <row r="1" spans="1:3" x14ac:dyDescent="0.3">
      <c r="A1" s="60" t="s">
        <v>0</v>
      </c>
      <c r="B1" s="60" t="s">
        <v>1</v>
      </c>
      <c r="C1" s="60" t="s">
        <v>229</v>
      </c>
    </row>
    <row r="2" spans="1:3" x14ac:dyDescent="0.3">
      <c r="A2" s="60" t="s">
        <v>2</v>
      </c>
      <c r="B2" s="60" t="s">
        <v>3</v>
      </c>
      <c r="C2" s="60">
        <v>283705</v>
      </c>
    </row>
    <row r="3" spans="1:3" x14ac:dyDescent="0.3">
      <c r="A3" s="60" t="s">
        <v>2</v>
      </c>
      <c r="B3" s="60" t="s">
        <v>4</v>
      </c>
      <c r="C3" s="60">
        <v>102973</v>
      </c>
    </row>
    <row r="4" spans="1:3" x14ac:dyDescent="0.3">
      <c r="A4" s="60" t="s">
        <v>2</v>
      </c>
      <c r="B4" s="60" t="s">
        <v>5</v>
      </c>
      <c r="C4" s="60">
        <v>286844</v>
      </c>
    </row>
    <row r="5" spans="1:3" x14ac:dyDescent="0.3">
      <c r="A5" s="60" t="s">
        <v>2</v>
      </c>
      <c r="B5" s="60" t="s">
        <v>207</v>
      </c>
    </row>
    <row r="6" spans="1:3" x14ac:dyDescent="0.3">
      <c r="A6" s="60" t="s">
        <v>2</v>
      </c>
      <c r="B6" s="60" t="s">
        <v>6</v>
      </c>
      <c r="C6" s="60">
        <v>166622</v>
      </c>
    </row>
    <row r="7" spans="1:3" x14ac:dyDescent="0.3">
      <c r="A7" s="60" t="s">
        <v>2</v>
      </c>
      <c r="B7" s="60" t="s">
        <v>7</v>
      </c>
      <c r="C7" s="60">
        <v>116851</v>
      </c>
    </row>
    <row r="8" spans="1:3" x14ac:dyDescent="0.3">
      <c r="A8" s="60" t="s">
        <v>2</v>
      </c>
      <c r="B8" s="60" t="s">
        <v>220</v>
      </c>
      <c r="C8" s="60">
        <v>146194</v>
      </c>
    </row>
    <row r="9" spans="1:3" x14ac:dyDescent="0.3">
      <c r="A9" s="60" t="s">
        <v>221</v>
      </c>
      <c r="B9" s="60" t="s">
        <v>151</v>
      </c>
      <c r="C9" s="60">
        <v>130659</v>
      </c>
    </row>
    <row r="10" spans="1:3" x14ac:dyDescent="0.3">
      <c r="A10" s="60" t="s">
        <v>221</v>
      </c>
      <c r="B10" s="60" t="s">
        <v>152</v>
      </c>
      <c r="C10" s="60">
        <v>149355</v>
      </c>
    </row>
    <row r="11" spans="1:3" x14ac:dyDescent="0.3">
      <c r="A11" s="60" t="s">
        <v>221</v>
      </c>
      <c r="B11" s="60" t="s">
        <v>153</v>
      </c>
      <c r="C11" s="60">
        <v>133628</v>
      </c>
    </row>
    <row r="12" spans="1:3" x14ac:dyDescent="0.3">
      <c r="A12" s="60" t="s">
        <v>221</v>
      </c>
      <c r="B12" s="60" t="s">
        <v>154</v>
      </c>
    </row>
    <row r="13" spans="1:3" x14ac:dyDescent="0.3">
      <c r="A13" s="60" t="s">
        <v>221</v>
      </c>
      <c r="B13" s="60" t="s">
        <v>206</v>
      </c>
    </row>
    <row r="14" spans="1:3" x14ac:dyDescent="0.3">
      <c r="A14" s="60" t="s">
        <v>221</v>
      </c>
      <c r="B14" s="60" t="s">
        <v>155</v>
      </c>
      <c r="C14" s="60">
        <v>89179</v>
      </c>
    </row>
    <row r="15" spans="1:3" x14ac:dyDescent="0.3">
      <c r="A15" s="60" t="s">
        <v>221</v>
      </c>
      <c r="B15" s="60" t="s">
        <v>156</v>
      </c>
      <c r="C15" s="60">
        <v>31034</v>
      </c>
    </row>
    <row r="16" spans="1:3" x14ac:dyDescent="0.3">
      <c r="A16" s="60" t="s">
        <v>221</v>
      </c>
      <c r="B16" s="60" t="s">
        <v>157</v>
      </c>
      <c r="C16" s="60">
        <v>79486</v>
      </c>
    </row>
    <row r="17" spans="1:5" x14ac:dyDescent="0.3">
      <c r="A17" s="60" t="s">
        <v>221</v>
      </c>
      <c r="B17" s="60" t="s">
        <v>158</v>
      </c>
      <c r="C17" s="60">
        <v>107836</v>
      </c>
    </row>
    <row r="18" spans="1:5" x14ac:dyDescent="0.3">
      <c r="A18" s="60" t="s">
        <v>180</v>
      </c>
      <c r="B18" s="60" t="s">
        <v>142</v>
      </c>
      <c r="C18" s="60">
        <v>120068</v>
      </c>
    </row>
    <row r="19" spans="1:5" x14ac:dyDescent="0.3">
      <c r="A19" s="60" t="s">
        <v>180</v>
      </c>
      <c r="B19" s="60" t="s">
        <v>143</v>
      </c>
      <c r="C19" s="60">
        <v>236681</v>
      </c>
    </row>
    <row r="20" spans="1:5" x14ac:dyDescent="0.3">
      <c r="A20" s="60" t="s">
        <v>180</v>
      </c>
      <c r="B20" s="60" t="s">
        <v>144</v>
      </c>
      <c r="C20" s="60">
        <v>263838</v>
      </c>
      <c r="E20" s="61"/>
    </row>
    <row r="21" spans="1:5" x14ac:dyDescent="0.3">
      <c r="A21" s="60" t="s">
        <v>180</v>
      </c>
      <c r="B21" s="60" t="s">
        <v>145</v>
      </c>
      <c r="C21" s="60">
        <v>185797</v>
      </c>
    </row>
    <row r="22" spans="1:5" x14ac:dyDescent="0.3">
      <c r="A22" s="60" t="s">
        <v>180</v>
      </c>
      <c r="B22" s="60" t="s">
        <v>146</v>
      </c>
      <c r="C22" s="60">
        <v>169917</v>
      </c>
    </row>
    <row r="23" spans="1:5" x14ac:dyDescent="0.3">
      <c r="A23" s="60" t="s">
        <v>180</v>
      </c>
      <c r="B23" s="60" t="s">
        <v>147</v>
      </c>
      <c r="C23" s="60">
        <f>177241+30504</f>
        <v>207745</v>
      </c>
    </row>
    <row r="24" spans="1:5" x14ac:dyDescent="0.3">
      <c r="A24" s="60" t="s">
        <v>180</v>
      </c>
      <c r="B24" s="60" t="s">
        <v>148</v>
      </c>
      <c r="C24" s="60">
        <v>142201</v>
      </c>
    </row>
    <row r="25" spans="1:5" x14ac:dyDescent="0.3">
      <c r="A25" s="60" t="s">
        <v>180</v>
      </c>
      <c r="B25" s="60" t="s">
        <v>149</v>
      </c>
      <c r="C25" s="60">
        <v>107427</v>
      </c>
    </row>
    <row r="26" spans="1:5" x14ac:dyDescent="0.3">
      <c r="A26" s="60" t="s">
        <v>180</v>
      </c>
      <c r="B26" s="60" t="s">
        <v>150</v>
      </c>
      <c r="C26" s="60">
        <v>98018</v>
      </c>
    </row>
    <row r="27" spans="1:5" x14ac:dyDescent="0.3">
      <c r="A27" s="60" t="s">
        <v>222</v>
      </c>
      <c r="B27" s="60" t="s">
        <v>16</v>
      </c>
      <c r="C27" s="60">
        <v>541684</v>
      </c>
    </row>
    <row r="28" spans="1:5" x14ac:dyDescent="0.3">
      <c r="A28" s="60" t="s">
        <v>222</v>
      </c>
      <c r="B28" s="60" t="s">
        <v>17</v>
      </c>
      <c r="C28" s="60">
        <v>712042</v>
      </c>
    </row>
    <row r="29" spans="1:5" x14ac:dyDescent="0.3">
      <c r="A29" s="60" t="s">
        <v>222</v>
      </c>
      <c r="B29" s="60" t="s">
        <v>18</v>
      </c>
      <c r="C29" s="60">
        <v>774524</v>
      </c>
    </row>
    <row r="30" spans="1:5" x14ac:dyDescent="0.3">
      <c r="A30" s="60" t="s">
        <v>222</v>
      </c>
      <c r="B30" s="60" t="s">
        <v>19</v>
      </c>
      <c r="C30" s="60">
        <v>511181</v>
      </c>
    </row>
    <row r="31" spans="1:5" x14ac:dyDescent="0.3">
      <c r="A31" s="60" t="s">
        <v>222</v>
      </c>
      <c r="B31" s="60" t="s">
        <v>20</v>
      </c>
      <c r="C31" s="60">
        <v>595184</v>
      </c>
    </row>
    <row r="32" spans="1:5" x14ac:dyDescent="0.3">
      <c r="A32" s="60" t="s">
        <v>222</v>
      </c>
      <c r="B32" s="60" t="s">
        <v>21</v>
      </c>
      <c r="C32" s="60">
        <v>282287</v>
      </c>
    </row>
    <row r="33" spans="1:3" x14ac:dyDescent="0.3">
      <c r="A33" s="60" t="s">
        <v>222</v>
      </c>
      <c r="B33" s="60" t="s">
        <v>22</v>
      </c>
      <c r="C33" s="60">
        <v>1164690</v>
      </c>
    </row>
    <row r="34" spans="1:3" x14ac:dyDescent="0.3">
      <c r="A34" s="60" t="s">
        <v>222</v>
      </c>
      <c r="B34" s="60" t="s">
        <v>183</v>
      </c>
    </row>
    <row r="35" spans="1:3" x14ac:dyDescent="0.3">
      <c r="A35" s="60" t="s">
        <v>53</v>
      </c>
      <c r="B35" s="60" t="s">
        <v>53</v>
      </c>
      <c r="C35" s="60">
        <v>352676</v>
      </c>
    </row>
    <row r="36" spans="1:3" x14ac:dyDescent="0.3">
      <c r="A36" s="60" t="s">
        <v>53</v>
      </c>
      <c r="B36" s="60" t="s">
        <v>54</v>
      </c>
      <c r="C36" s="60">
        <v>144886</v>
      </c>
    </row>
    <row r="37" spans="1:3" x14ac:dyDescent="0.3">
      <c r="A37" s="60" t="s">
        <v>53</v>
      </c>
      <c r="B37" s="60" t="s">
        <v>55</v>
      </c>
      <c r="C37" s="60">
        <v>92267</v>
      </c>
    </row>
    <row r="38" spans="1:3" x14ac:dyDescent="0.3">
      <c r="A38" s="60" t="s">
        <v>53</v>
      </c>
      <c r="B38" s="60" t="s">
        <v>56</v>
      </c>
      <c r="C38" s="60">
        <v>156461</v>
      </c>
    </row>
    <row r="39" spans="1:3" x14ac:dyDescent="0.3">
      <c r="A39" s="60" t="s">
        <v>53</v>
      </c>
      <c r="B39" s="60" t="s">
        <v>57</v>
      </c>
      <c r="C39" s="60">
        <v>253461</v>
      </c>
    </row>
    <row r="40" spans="1:3" x14ac:dyDescent="0.3">
      <c r="A40" s="60" t="s">
        <v>53</v>
      </c>
      <c r="B40" s="60" t="s">
        <v>58</v>
      </c>
      <c r="C40" s="60">
        <v>85018</v>
      </c>
    </row>
    <row r="41" spans="1:3" x14ac:dyDescent="0.3">
      <c r="A41" s="60" t="s">
        <v>53</v>
      </c>
      <c r="B41" s="60" t="s">
        <v>59</v>
      </c>
      <c r="C41" s="60">
        <v>231809</v>
      </c>
    </row>
    <row r="42" spans="1:3" x14ac:dyDescent="0.3">
      <c r="A42" s="60" t="s">
        <v>53</v>
      </c>
      <c r="B42" s="60" t="s">
        <v>60</v>
      </c>
      <c r="C42" s="60">
        <v>205653</v>
      </c>
    </row>
    <row r="43" spans="1:3" x14ac:dyDescent="0.3">
      <c r="A43" s="60" t="s">
        <v>53</v>
      </c>
      <c r="B43" s="60" t="s">
        <v>61</v>
      </c>
    </row>
    <row r="44" spans="1:3" x14ac:dyDescent="0.3">
      <c r="A44" s="60" t="s">
        <v>53</v>
      </c>
      <c r="B44" s="60" t="s">
        <v>62</v>
      </c>
    </row>
    <row r="45" spans="1:3" x14ac:dyDescent="0.3">
      <c r="A45" s="60" t="s">
        <v>53</v>
      </c>
      <c r="B45" s="60" t="s">
        <v>63</v>
      </c>
      <c r="C45" s="60">
        <v>107379</v>
      </c>
    </row>
    <row r="46" spans="1:3" x14ac:dyDescent="0.3">
      <c r="A46" s="60" t="s">
        <v>53</v>
      </c>
      <c r="B46" s="60" t="s">
        <v>64</v>
      </c>
      <c r="C46" s="60">
        <v>118157</v>
      </c>
    </row>
    <row r="47" spans="1:3" x14ac:dyDescent="0.3">
      <c r="A47" s="60" t="s">
        <v>75</v>
      </c>
      <c r="B47" s="60" t="s">
        <v>76</v>
      </c>
      <c r="C47" s="60">
        <v>356455</v>
      </c>
    </row>
    <row r="48" spans="1:3" x14ac:dyDescent="0.3">
      <c r="A48" s="60" t="s">
        <v>75</v>
      </c>
      <c r="B48" s="60" t="s">
        <v>77</v>
      </c>
      <c r="C48" s="60">
        <v>181743</v>
      </c>
    </row>
    <row r="49" spans="1:3" x14ac:dyDescent="0.3">
      <c r="A49" s="60" t="s">
        <v>75</v>
      </c>
      <c r="B49" s="60" t="s">
        <v>78</v>
      </c>
      <c r="C49" s="60">
        <v>94929</v>
      </c>
    </row>
    <row r="50" spans="1:3" x14ac:dyDescent="0.3">
      <c r="A50" s="60" t="s">
        <v>75</v>
      </c>
      <c r="B50" s="60" t="s">
        <v>79</v>
      </c>
      <c r="C50" s="60">
        <v>253150</v>
      </c>
    </row>
    <row r="51" spans="1:3" x14ac:dyDescent="0.3">
      <c r="A51" s="60" t="s">
        <v>75</v>
      </c>
      <c r="B51" s="60" t="s">
        <v>80</v>
      </c>
      <c r="C51" s="60">
        <v>164023</v>
      </c>
    </row>
    <row r="52" spans="1:3" x14ac:dyDescent="0.3">
      <c r="A52" s="60" t="s">
        <v>75</v>
      </c>
      <c r="B52" s="60" t="s">
        <v>81</v>
      </c>
      <c r="C52" s="60">
        <v>118255</v>
      </c>
    </row>
    <row r="53" spans="1:3" x14ac:dyDescent="0.3">
      <c r="A53" s="60" t="s">
        <v>75</v>
      </c>
      <c r="B53" s="60" t="s">
        <v>82</v>
      </c>
      <c r="C53" s="60">
        <v>100683</v>
      </c>
    </row>
    <row r="54" spans="1:3" x14ac:dyDescent="0.3">
      <c r="A54" s="60" t="s">
        <v>75</v>
      </c>
      <c r="B54" s="60" t="s">
        <v>83</v>
      </c>
      <c r="C54" s="60">
        <v>119482</v>
      </c>
    </row>
    <row r="55" spans="1:3" x14ac:dyDescent="0.3">
      <c r="A55" s="60" t="s">
        <v>75</v>
      </c>
      <c r="B55" s="60" t="s">
        <v>84</v>
      </c>
      <c r="C55" s="60">
        <v>107354</v>
      </c>
    </row>
    <row r="56" spans="1:3" x14ac:dyDescent="0.3">
      <c r="A56" s="60" t="s">
        <v>75</v>
      </c>
      <c r="B56" s="60" t="s">
        <v>85</v>
      </c>
      <c r="C56" s="60">
        <v>284023</v>
      </c>
    </row>
    <row r="57" spans="1:3" x14ac:dyDescent="0.3">
      <c r="A57" s="60" t="s">
        <v>75</v>
      </c>
      <c r="B57" s="60" t="s">
        <v>86</v>
      </c>
      <c r="C57" s="60">
        <v>310008</v>
      </c>
    </row>
    <row r="58" spans="1:3" x14ac:dyDescent="0.3">
      <c r="A58" s="60" t="s">
        <v>9</v>
      </c>
      <c r="B58" s="60" t="s">
        <v>9</v>
      </c>
      <c r="C58" s="60">
        <v>834573</v>
      </c>
    </row>
    <row r="59" spans="1:3" x14ac:dyDescent="0.3">
      <c r="A59" s="60" t="s">
        <v>9</v>
      </c>
      <c r="B59" s="60" t="s">
        <v>10</v>
      </c>
      <c r="C59" s="60">
        <v>1244503</v>
      </c>
    </row>
    <row r="60" spans="1:3" x14ac:dyDescent="0.3">
      <c r="A60" s="60" t="s">
        <v>9</v>
      </c>
      <c r="B60" s="60" t="s">
        <v>11</v>
      </c>
      <c r="C60" s="60">
        <v>670559</v>
      </c>
    </row>
    <row r="61" spans="1:3" x14ac:dyDescent="0.3">
      <c r="A61" s="60" t="s">
        <v>9</v>
      </c>
      <c r="B61" s="60" t="s">
        <v>12</v>
      </c>
      <c r="C61" s="60">
        <v>939494</v>
      </c>
    </row>
    <row r="62" spans="1:3" x14ac:dyDescent="0.3">
      <c r="A62" s="60" t="s">
        <v>9</v>
      </c>
      <c r="B62" s="60" t="s">
        <v>13</v>
      </c>
      <c r="C62" s="60">
        <v>1301151</v>
      </c>
    </row>
    <row r="63" spans="1:3" x14ac:dyDescent="0.3">
      <c r="A63" s="60" t="s">
        <v>9</v>
      </c>
      <c r="B63" s="60" t="s">
        <v>14</v>
      </c>
      <c r="C63" s="60">
        <v>793994</v>
      </c>
    </row>
    <row r="64" spans="1:3" x14ac:dyDescent="0.3">
      <c r="A64" s="60" t="s">
        <v>9</v>
      </c>
      <c r="B64" s="60" t="s">
        <v>15</v>
      </c>
      <c r="C64" s="60">
        <v>1147510</v>
      </c>
    </row>
    <row r="65" spans="1:3" x14ac:dyDescent="0.3">
      <c r="A65" s="60" t="s">
        <v>223</v>
      </c>
      <c r="B65" s="60" t="s">
        <v>124</v>
      </c>
      <c r="C65" s="60">
        <v>588662</v>
      </c>
    </row>
    <row r="66" spans="1:3" x14ac:dyDescent="0.3">
      <c r="A66" s="60" t="s">
        <v>223</v>
      </c>
      <c r="B66" s="60" t="s">
        <v>125</v>
      </c>
      <c r="C66" s="60">
        <v>62404</v>
      </c>
    </row>
    <row r="67" spans="1:3" x14ac:dyDescent="0.3">
      <c r="A67" s="60" t="s">
        <v>223</v>
      </c>
      <c r="B67" s="60" t="s">
        <v>126</v>
      </c>
      <c r="C67" s="60">
        <v>172091</v>
      </c>
    </row>
    <row r="68" spans="1:3" x14ac:dyDescent="0.3">
      <c r="A68" s="60" t="s">
        <v>223</v>
      </c>
      <c r="B68" s="60" t="s">
        <v>127</v>
      </c>
      <c r="C68" s="60">
        <v>118972</v>
      </c>
    </row>
    <row r="69" spans="1:3" x14ac:dyDescent="0.3">
      <c r="A69" s="60" t="s">
        <v>223</v>
      </c>
      <c r="B69" s="60" t="s">
        <v>128</v>
      </c>
      <c r="C69" s="60">
        <v>248235</v>
      </c>
    </row>
    <row r="70" spans="1:3" x14ac:dyDescent="0.3">
      <c r="A70" s="60" t="s">
        <v>223</v>
      </c>
      <c r="B70" s="60" t="s">
        <v>129</v>
      </c>
      <c r="C70" s="60">
        <v>194031</v>
      </c>
    </row>
    <row r="71" spans="1:3" x14ac:dyDescent="0.3">
      <c r="A71" s="60" t="s">
        <v>223</v>
      </c>
      <c r="B71" s="60" t="s">
        <v>130</v>
      </c>
      <c r="C71" s="60">
        <v>201135</v>
      </c>
    </row>
    <row r="72" spans="1:3" x14ac:dyDescent="0.3">
      <c r="A72" s="60" t="s">
        <v>223</v>
      </c>
      <c r="B72" s="60" t="s">
        <v>131</v>
      </c>
      <c r="C72" s="60">
        <v>255124</v>
      </c>
    </row>
    <row r="73" spans="1:3" x14ac:dyDescent="0.3">
      <c r="A73" s="60" t="s">
        <v>223</v>
      </c>
      <c r="B73" s="60" t="s">
        <v>132</v>
      </c>
      <c r="C73" s="60">
        <v>201307</v>
      </c>
    </row>
    <row r="74" spans="1:3" x14ac:dyDescent="0.3">
      <c r="A74" s="60" t="s">
        <v>223</v>
      </c>
      <c r="B74" s="60" t="s">
        <v>133</v>
      </c>
      <c r="C74" s="60">
        <v>299030</v>
      </c>
    </row>
    <row r="75" spans="1:3" x14ac:dyDescent="0.3">
      <c r="A75" s="60" t="s">
        <v>223</v>
      </c>
      <c r="B75" s="60" t="s">
        <v>134</v>
      </c>
    </row>
    <row r="76" spans="1:3" x14ac:dyDescent="0.3">
      <c r="A76" s="60" t="s">
        <v>223</v>
      </c>
      <c r="B76" s="60" t="s">
        <v>135</v>
      </c>
      <c r="C76" s="60">
        <v>92656</v>
      </c>
    </row>
    <row r="77" spans="1:3" x14ac:dyDescent="0.3">
      <c r="A77" s="60" t="s">
        <v>223</v>
      </c>
      <c r="B77" s="60" t="s">
        <v>136</v>
      </c>
      <c r="C77" s="60">
        <v>88457</v>
      </c>
    </row>
    <row r="78" spans="1:3" x14ac:dyDescent="0.3">
      <c r="A78" s="60" t="s">
        <v>223</v>
      </c>
      <c r="B78" s="60" t="s">
        <v>137</v>
      </c>
    </row>
    <row r="79" spans="1:3" x14ac:dyDescent="0.3">
      <c r="A79" s="60" t="s">
        <v>223</v>
      </c>
      <c r="B79" s="60" t="s">
        <v>138</v>
      </c>
      <c r="C79" s="60">
        <v>85252</v>
      </c>
    </row>
    <row r="80" spans="1:3" x14ac:dyDescent="0.3">
      <c r="A80" s="60" t="s">
        <v>223</v>
      </c>
      <c r="B80" s="60" t="s">
        <v>139</v>
      </c>
      <c r="C80" s="60">
        <v>87361</v>
      </c>
    </row>
    <row r="81" spans="1:3" x14ac:dyDescent="0.3">
      <c r="A81" s="60" t="s">
        <v>223</v>
      </c>
      <c r="B81" s="60" t="s">
        <v>140</v>
      </c>
    </row>
    <row r="82" spans="1:3" x14ac:dyDescent="0.3">
      <c r="A82" s="60" t="s">
        <v>223</v>
      </c>
      <c r="B82" s="60" t="s">
        <v>141</v>
      </c>
    </row>
    <row r="83" spans="1:3" x14ac:dyDescent="0.3">
      <c r="A83" s="60" t="s">
        <v>224</v>
      </c>
      <c r="B83" s="60" t="s">
        <v>87</v>
      </c>
      <c r="C83" s="60">
        <v>704482</v>
      </c>
    </row>
    <row r="84" spans="1:3" x14ac:dyDescent="0.3">
      <c r="A84" s="60" t="s">
        <v>224</v>
      </c>
      <c r="B84" s="60" t="s">
        <v>88</v>
      </c>
      <c r="C84" s="60">
        <v>452844</v>
      </c>
    </row>
    <row r="85" spans="1:3" x14ac:dyDescent="0.3">
      <c r="A85" s="60" t="s">
        <v>224</v>
      </c>
      <c r="B85" s="60" t="s">
        <v>89</v>
      </c>
      <c r="C85" s="60">
        <v>175151</v>
      </c>
    </row>
    <row r="86" spans="1:3" x14ac:dyDescent="0.3">
      <c r="A86" s="60" t="s">
        <v>224</v>
      </c>
      <c r="B86" s="60" t="s">
        <v>90</v>
      </c>
      <c r="C86" s="60">
        <v>205720</v>
      </c>
    </row>
    <row r="87" spans="1:3" x14ac:dyDescent="0.3">
      <c r="A87" s="60" t="s">
        <v>224</v>
      </c>
      <c r="B87" s="60" t="s">
        <v>91</v>
      </c>
      <c r="C87" s="60">
        <v>239157</v>
      </c>
    </row>
    <row r="88" spans="1:3" x14ac:dyDescent="0.3">
      <c r="A88" s="60" t="s">
        <v>224</v>
      </c>
      <c r="B88" s="60" t="s">
        <v>92</v>
      </c>
      <c r="C88" s="60">
        <v>231277</v>
      </c>
    </row>
    <row r="89" spans="1:3" x14ac:dyDescent="0.3">
      <c r="A89" s="60" t="s">
        <v>224</v>
      </c>
      <c r="B89" s="60" t="s">
        <v>93</v>
      </c>
      <c r="C89" s="60">
        <v>342477</v>
      </c>
    </row>
    <row r="90" spans="1:3" x14ac:dyDescent="0.3">
      <c r="A90" s="60" t="s">
        <v>224</v>
      </c>
      <c r="B90" s="60" t="s">
        <v>94</v>
      </c>
      <c r="C90" s="60">
        <v>286648</v>
      </c>
    </row>
    <row r="91" spans="1:3" x14ac:dyDescent="0.3">
      <c r="A91" s="60" t="s">
        <v>225</v>
      </c>
      <c r="B91" s="60" t="s">
        <v>23</v>
      </c>
      <c r="C91" s="60">
        <v>202240</v>
      </c>
    </row>
    <row r="92" spans="1:3" x14ac:dyDescent="0.3">
      <c r="A92" s="60" t="s">
        <v>225</v>
      </c>
      <c r="B92" s="60" t="s">
        <v>24</v>
      </c>
      <c r="C92" s="60">
        <v>106290</v>
      </c>
    </row>
    <row r="93" spans="1:3" x14ac:dyDescent="0.3">
      <c r="A93" s="60" t="s">
        <v>225</v>
      </c>
      <c r="B93" s="60" t="s">
        <v>25</v>
      </c>
      <c r="C93" s="60">
        <v>204632</v>
      </c>
    </row>
    <row r="94" spans="1:3" x14ac:dyDescent="0.3">
      <c r="A94" s="60" t="s">
        <v>225</v>
      </c>
      <c r="B94" s="60" t="s">
        <v>26</v>
      </c>
      <c r="C94" s="60">
        <v>195610</v>
      </c>
    </row>
    <row r="95" spans="1:3" x14ac:dyDescent="0.3">
      <c r="A95" s="60" t="s">
        <v>225</v>
      </c>
      <c r="B95" s="60" t="s">
        <v>27</v>
      </c>
      <c r="C95" s="60">
        <v>42764</v>
      </c>
    </row>
    <row r="96" spans="1:3" x14ac:dyDescent="0.3">
      <c r="A96" s="60" t="s">
        <v>225</v>
      </c>
      <c r="B96" s="60" t="s">
        <v>28</v>
      </c>
      <c r="C96" s="60">
        <v>56177</v>
      </c>
    </row>
    <row r="97" spans="1:3" x14ac:dyDescent="0.3">
      <c r="A97" s="60" t="s">
        <v>225</v>
      </c>
      <c r="B97" s="60" t="s">
        <v>29</v>
      </c>
      <c r="C97" s="60">
        <v>116472</v>
      </c>
    </row>
    <row r="98" spans="1:3" x14ac:dyDescent="0.3">
      <c r="A98" s="60" t="s">
        <v>226</v>
      </c>
      <c r="B98" s="60" t="s">
        <v>65</v>
      </c>
      <c r="C98" s="60">
        <v>363099</v>
      </c>
    </row>
    <row r="99" spans="1:3" x14ac:dyDescent="0.3">
      <c r="A99" s="60" t="s">
        <v>226</v>
      </c>
      <c r="B99" s="60" t="s">
        <v>66</v>
      </c>
      <c r="C99" s="60">
        <v>105911</v>
      </c>
    </row>
    <row r="100" spans="1:3" x14ac:dyDescent="0.3">
      <c r="A100" s="60" t="s">
        <v>226</v>
      </c>
      <c r="B100" s="60" t="s">
        <v>67</v>
      </c>
      <c r="C100" s="60">
        <v>148633</v>
      </c>
    </row>
    <row r="101" spans="1:3" x14ac:dyDescent="0.3">
      <c r="A101" s="60" t="s">
        <v>226</v>
      </c>
      <c r="B101" s="60" t="s">
        <v>68</v>
      </c>
      <c r="C101" s="60">
        <v>223015</v>
      </c>
    </row>
    <row r="102" spans="1:3" x14ac:dyDescent="0.3">
      <c r="A102" s="60" t="s">
        <v>226</v>
      </c>
      <c r="B102" s="60" t="s">
        <v>69</v>
      </c>
      <c r="C102" s="60">
        <v>444603</v>
      </c>
    </row>
    <row r="103" spans="1:3" x14ac:dyDescent="0.3">
      <c r="A103" s="60" t="s">
        <v>226</v>
      </c>
      <c r="B103" s="60" t="s">
        <v>70</v>
      </c>
    </row>
    <row r="104" spans="1:3" x14ac:dyDescent="0.3">
      <c r="A104" s="60" t="s">
        <v>226</v>
      </c>
      <c r="B104" s="60" t="s">
        <v>71</v>
      </c>
      <c r="C104" s="60">
        <v>211249</v>
      </c>
    </row>
    <row r="105" spans="1:3" x14ac:dyDescent="0.3">
      <c r="A105" s="60" t="s">
        <v>226</v>
      </c>
      <c r="B105" s="60" t="s">
        <v>72</v>
      </c>
      <c r="C105" s="60">
        <v>99379</v>
      </c>
    </row>
    <row r="106" spans="1:3" x14ac:dyDescent="0.3">
      <c r="A106" s="60" t="s">
        <v>226</v>
      </c>
      <c r="B106" s="60" t="s">
        <v>73</v>
      </c>
    </row>
    <row r="107" spans="1:3" x14ac:dyDescent="0.3">
      <c r="A107" s="60" t="s">
        <v>226</v>
      </c>
      <c r="B107" s="60" t="s">
        <v>74</v>
      </c>
      <c r="C107" s="60">
        <v>160612</v>
      </c>
    </row>
    <row r="108" spans="1:3" x14ac:dyDescent="0.3">
      <c r="A108" s="60" t="s">
        <v>227</v>
      </c>
      <c r="B108" s="60" t="s">
        <v>30</v>
      </c>
      <c r="C108" s="60">
        <v>187677</v>
      </c>
    </row>
    <row r="109" spans="1:3" x14ac:dyDescent="0.3">
      <c r="A109" s="60" t="s">
        <v>227</v>
      </c>
      <c r="B109" s="60" t="s">
        <v>31</v>
      </c>
      <c r="C109" s="60">
        <v>336133</v>
      </c>
    </row>
    <row r="110" spans="1:3" x14ac:dyDescent="0.3">
      <c r="A110" s="60" t="s">
        <v>227</v>
      </c>
      <c r="B110" s="60" t="s">
        <v>32</v>
      </c>
      <c r="C110" s="60">
        <v>157372</v>
      </c>
    </row>
    <row r="111" spans="1:3" x14ac:dyDescent="0.3">
      <c r="A111" s="60" t="s">
        <v>227</v>
      </c>
      <c r="B111" s="60" t="s">
        <v>33</v>
      </c>
      <c r="C111" s="60">
        <v>186927</v>
      </c>
    </row>
    <row r="112" spans="1:3" x14ac:dyDescent="0.3">
      <c r="A112" s="60" t="s">
        <v>227</v>
      </c>
      <c r="B112" s="60" t="s">
        <v>34</v>
      </c>
      <c r="C112" s="60">
        <v>352044</v>
      </c>
    </row>
    <row r="113" spans="1:3" x14ac:dyDescent="0.3">
      <c r="A113" s="60" t="s">
        <v>227</v>
      </c>
      <c r="B113" s="60" t="s">
        <v>35</v>
      </c>
      <c r="C113" s="60">
        <v>166247</v>
      </c>
    </row>
    <row r="114" spans="1:3" x14ac:dyDescent="0.3">
      <c r="A114" s="60" t="s">
        <v>227</v>
      </c>
      <c r="B114" s="60" t="s">
        <v>36</v>
      </c>
    </row>
    <row r="115" spans="1:3" x14ac:dyDescent="0.3">
      <c r="A115" s="60" t="s">
        <v>37</v>
      </c>
      <c r="B115" s="60" t="s">
        <v>37</v>
      </c>
      <c r="C115" s="60">
        <v>381518</v>
      </c>
    </row>
    <row r="116" spans="1:3" x14ac:dyDescent="0.3">
      <c r="A116" s="60" t="s">
        <v>37</v>
      </c>
      <c r="B116" s="60" t="s">
        <v>38</v>
      </c>
      <c r="C116" s="60">
        <v>292429</v>
      </c>
    </row>
    <row r="117" spans="1:3" x14ac:dyDescent="0.3">
      <c r="A117" s="60" t="s">
        <v>37</v>
      </c>
      <c r="B117" s="60" t="s">
        <v>39</v>
      </c>
      <c r="C117" s="60">
        <v>196683</v>
      </c>
    </row>
    <row r="118" spans="1:3" x14ac:dyDescent="0.3">
      <c r="A118" s="60" t="s">
        <v>37</v>
      </c>
      <c r="B118" s="60" t="s">
        <v>40</v>
      </c>
      <c r="C118" s="60">
        <v>165876</v>
      </c>
    </row>
    <row r="119" spans="1:3" x14ac:dyDescent="0.3">
      <c r="A119" s="60" t="s">
        <v>37</v>
      </c>
      <c r="B119" s="60" t="s">
        <v>41</v>
      </c>
      <c r="C119" s="60">
        <v>90223</v>
      </c>
    </row>
    <row r="120" spans="1:3" x14ac:dyDescent="0.3">
      <c r="A120" s="60" t="s">
        <v>37</v>
      </c>
      <c r="B120" s="60" t="s">
        <v>42</v>
      </c>
      <c r="C120" s="60">
        <v>267120</v>
      </c>
    </row>
    <row r="121" spans="1:3" x14ac:dyDescent="0.3">
      <c r="A121" s="60" t="s">
        <v>37</v>
      </c>
      <c r="B121" s="60" t="s">
        <v>43</v>
      </c>
      <c r="C121" s="60">
        <v>244515</v>
      </c>
    </row>
    <row r="122" spans="1:3" x14ac:dyDescent="0.3">
      <c r="A122" s="60" t="s">
        <v>172</v>
      </c>
      <c r="B122" s="60" t="s">
        <v>185</v>
      </c>
      <c r="C122" s="60">
        <v>375474</v>
      </c>
    </row>
    <row r="123" spans="1:3" x14ac:dyDescent="0.3">
      <c r="A123" s="60" t="s">
        <v>172</v>
      </c>
      <c r="B123" s="60" t="s">
        <v>186</v>
      </c>
      <c r="C123" s="60">
        <v>291150</v>
      </c>
    </row>
    <row r="124" spans="1:3" x14ac:dyDescent="0.3">
      <c r="A124" s="60" t="s">
        <v>172</v>
      </c>
      <c r="B124" s="60" t="s">
        <v>187</v>
      </c>
      <c r="C124" s="60">
        <v>116708</v>
      </c>
    </row>
    <row r="125" spans="1:3" x14ac:dyDescent="0.3">
      <c r="A125" s="60" t="s">
        <v>172</v>
      </c>
      <c r="B125" s="60" t="s">
        <v>231</v>
      </c>
      <c r="C125" s="60">
        <v>63413</v>
      </c>
    </row>
    <row r="126" spans="1:3" x14ac:dyDescent="0.3">
      <c r="A126" s="60" t="s">
        <v>172</v>
      </c>
      <c r="B126" s="60" t="s">
        <v>188</v>
      </c>
      <c r="C126" s="60">
        <v>52530</v>
      </c>
    </row>
    <row r="127" spans="1:3" x14ac:dyDescent="0.3">
      <c r="A127" s="60" t="s">
        <v>172</v>
      </c>
      <c r="B127" s="60" t="s">
        <v>189</v>
      </c>
      <c r="C127" s="60">
        <v>106010</v>
      </c>
    </row>
    <row r="128" spans="1:3" x14ac:dyDescent="0.3">
      <c r="A128" s="60" t="s">
        <v>172</v>
      </c>
      <c r="B128" s="60" t="s">
        <v>190</v>
      </c>
      <c r="C128" s="60">
        <v>126061</v>
      </c>
    </row>
    <row r="129" spans="1:3" x14ac:dyDescent="0.3">
      <c r="A129" s="60" t="s">
        <v>172</v>
      </c>
      <c r="B129" s="60" t="s">
        <v>230</v>
      </c>
      <c r="C129" s="60">
        <v>14785</v>
      </c>
    </row>
    <row r="130" spans="1:3" x14ac:dyDescent="0.3">
      <c r="A130" s="60" t="s">
        <v>172</v>
      </c>
      <c r="B130" s="60" t="s">
        <v>191</v>
      </c>
      <c r="C130" s="60">
        <v>253352</v>
      </c>
    </row>
    <row r="131" spans="1:3" x14ac:dyDescent="0.3">
      <c r="A131" s="60" t="s">
        <v>172</v>
      </c>
      <c r="B131" s="60" t="s">
        <v>192</v>
      </c>
      <c r="C131" s="60">
        <v>58088</v>
      </c>
    </row>
    <row r="132" spans="1:3" x14ac:dyDescent="0.3">
      <c r="A132" s="60" t="s">
        <v>172</v>
      </c>
      <c r="B132" s="60" t="s">
        <v>193</v>
      </c>
      <c r="C132" s="60">
        <v>187622</v>
      </c>
    </row>
    <row r="133" spans="1:3" x14ac:dyDescent="0.3">
      <c r="A133" s="60" t="s">
        <v>172</v>
      </c>
      <c r="B133" s="60" t="s">
        <v>194</v>
      </c>
      <c r="C133" s="60">
        <v>113517</v>
      </c>
    </row>
    <row r="134" spans="1:3" x14ac:dyDescent="0.3">
      <c r="A134" s="60" t="s">
        <v>172</v>
      </c>
      <c r="B134" s="60" t="s">
        <v>195</v>
      </c>
      <c r="C134" s="60">
        <v>165020</v>
      </c>
    </row>
    <row r="135" spans="1:3" x14ac:dyDescent="0.3">
      <c r="A135" s="60" t="s">
        <v>172</v>
      </c>
      <c r="B135" s="60" t="s">
        <v>196</v>
      </c>
      <c r="C135" s="60">
        <v>168091</v>
      </c>
    </row>
    <row r="136" spans="1:3" x14ac:dyDescent="0.3">
      <c r="A136" s="60" t="s">
        <v>172</v>
      </c>
      <c r="B136" s="60" t="s">
        <v>197</v>
      </c>
      <c r="C136" s="60">
        <v>338678</v>
      </c>
    </row>
    <row r="137" spans="1:3" x14ac:dyDescent="0.3">
      <c r="A137" s="60" t="s">
        <v>172</v>
      </c>
      <c r="B137" s="60" t="s">
        <v>198</v>
      </c>
      <c r="C137" s="60">
        <v>182446</v>
      </c>
    </row>
    <row r="138" spans="1:3" x14ac:dyDescent="0.3">
      <c r="A138" s="60" t="s">
        <v>172</v>
      </c>
      <c r="B138" s="60" t="s">
        <v>199</v>
      </c>
      <c r="C138" s="60">
        <v>267366</v>
      </c>
    </row>
    <row r="139" spans="1:3" x14ac:dyDescent="0.3">
      <c r="A139" s="60" t="s">
        <v>172</v>
      </c>
      <c r="B139" s="60" t="s">
        <v>200</v>
      </c>
      <c r="C139" s="60">
        <v>231672</v>
      </c>
    </row>
    <row r="140" spans="1:3" x14ac:dyDescent="0.3">
      <c r="A140" s="60" t="s">
        <v>172</v>
      </c>
      <c r="B140" s="60" t="s">
        <v>201</v>
      </c>
      <c r="C140" s="60">
        <v>144148</v>
      </c>
    </row>
    <row r="141" spans="1:3" x14ac:dyDescent="0.3">
      <c r="A141" s="60" t="s">
        <v>172</v>
      </c>
      <c r="B141" s="60" t="s">
        <v>202</v>
      </c>
      <c r="C141" s="60">
        <v>252550</v>
      </c>
    </row>
    <row r="142" spans="1:3" x14ac:dyDescent="0.3">
      <c r="A142" s="60" t="s">
        <v>172</v>
      </c>
      <c r="B142" s="60" t="s">
        <v>203</v>
      </c>
      <c r="C142" s="60">
        <v>73986</v>
      </c>
    </row>
    <row r="143" spans="1:3" x14ac:dyDescent="0.3">
      <c r="A143" s="60" t="s">
        <v>173</v>
      </c>
      <c r="B143" s="60" t="s">
        <v>109</v>
      </c>
      <c r="C143" s="60">
        <v>88758</v>
      </c>
    </row>
    <row r="144" spans="1:3" x14ac:dyDescent="0.3">
      <c r="A144" s="60" t="s">
        <v>173</v>
      </c>
      <c r="B144" s="60" t="s">
        <v>110</v>
      </c>
      <c r="C144" s="60">
        <v>41414</v>
      </c>
    </row>
    <row r="145" spans="1:3" x14ac:dyDescent="0.3">
      <c r="A145" s="60" t="s">
        <v>173</v>
      </c>
      <c r="B145" s="60" t="s">
        <v>111</v>
      </c>
      <c r="C145" s="60">
        <v>128564</v>
      </c>
    </row>
    <row r="146" spans="1:3" x14ac:dyDescent="0.3">
      <c r="A146" s="60" t="s">
        <v>173</v>
      </c>
      <c r="B146" s="60" t="s">
        <v>112</v>
      </c>
      <c r="C146" s="60">
        <v>121989</v>
      </c>
    </row>
    <row r="147" spans="1:3" x14ac:dyDescent="0.3">
      <c r="A147" s="60" t="s">
        <v>173</v>
      </c>
      <c r="B147" s="60" t="s">
        <v>113</v>
      </c>
      <c r="C147" s="60">
        <v>54467</v>
      </c>
    </row>
    <row r="148" spans="1:3" x14ac:dyDescent="0.3">
      <c r="A148" s="60" t="s">
        <v>173</v>
      </c>
      <c r="B148" s="60" t="s">
        <v>114</v>
      </c>
      <c r="C148" s="60">
        <v>125218</v>
      </c>
    </row>
    <row r="149" spans="1:3" x14ac:dyDescent="0.3">
      <c r="A149" s="60" t="s">
        <v>173</v>
      </c>
      <c r="B149" s="60" t="s">
        <v>115</v>
      </c>
      <c r="C149" s="60">
        <v>66762</v>
      </c>
    </row>
    <row r="150" spans="1:3" x14ac:dyDescent="0.3">
      <c r="A150" s="60" t="s">
        <v>173</v>
      </c>
      <c r="B150" s="60" t="s">
        <v>116</v>
      </c>
      <c r="C150" s="60">
        <v>174111</v>
      </c>
    </row>
    <row r="151" spans="1:3" x14ac:dyDescent="0.3">
      <c r="A151" s="60" t="s">
        <v>173</v>
      </c>
      <c r="B151" s="60" t="s">
        <v>117</v>
      </c>
      <c r="C151" s="60">
        <v>88616</v>
      </c>
    </row>
    <row r="152" spans="1:3" x14ac:dyDescent="0.3">
      <c r="A152" s="60" t="s">
        <v>173</v>
      </c>
      <c r="B152" s="60" t="s">
        <v>118</v>
      </c>
      <c r="C152" s="60">
        <v>39310</v>
      </c>
    </row>
    <row r="153" spans="1:3" x14ac:dyDescent="0.3">
      <c r="A153" s="60" t="s">
        <v>173</v>
      </c>
      <c r="B153" s="60" t="s">
        <v>119</v>
      </c>
      <c r="C153" s="60">
        <v>49385</v>
      </c>
    </row>
    <row r="154" spans="1:3" x14ac:dyDescent="0.3">
      <c r="A154" s="60" t="s">
        <v>173</v>
      </c>
      <c r="B154" s="60" t="s">
        <v>120</v>
      </c>
      <c r="C154" s="60">
        <v>40795</v>
      </c>
    </row>
    <row r="155" spans="1:3" x14ac:dyDescent="0.3">
      <c r="A155" s="60" t="s">
        <v>173</v>
      </c>
      <c r="B155" s="60" t="s">
        <v>205</v>
      </c>
      <c r="C155" s="60">
        <v>110322</v>
      </c>
    </row>
    <row r="156" spans="1:3" x14ac:dyDescent="0.3">
      <c r="A156" s="60" t="s">
        <v>173</v>
      </c>
      <c r="B156" s="60" t="s">
        <v>204</v>
      </c>
      <c r="C156" s="60">
        <v>1063</v>
      </c>
    </row>
    <row r="157" spans="1:3" x14ac:dyDescent="0.3">
      <c r="A157" s="60" t="s">
        <v>173</v>
      </c>
      <c r="B157" s="60" t="s">
        <v>121</v>
      </c>
      <c r="C157" s="60">
        <v>6141</v>
      </c>
    </row>
    <row r="158" spans="1:3" x14ac:dyDescent="0.3">
      <c r="A158" s="60" t="s">
        <v>173</v>
      </c>
      <c r="B158" s="60" t="s">
        <v>122</v>
      </c>
    </row>
    <row r="159" spans="1:3" x14ac:dyDescent="0.3">
      <c r="A159" s="60" t="s">
        <v>173</v>
      </c>
      <c r="B159" s="60" t="s">
        <v>123</v>
      </c>
    </row>
    <row r="160" spans="1:3" x14ac:dyDescent="0.3">
      <c r="A160" s="60" t="s">
        <v>228</v>
      </c>
      <c r="B160" s="60" t="s">
        <v>208</v>
      </c>
      <c r="C160" s="60">
        <v>325322</v>
      </c>
    </row>
    <row r="161" spans="1:3" x14ac:dyDescent="0.3">
      <c r="A161" s="60" t="s">
        <v>228</v>
      </c>
      <c r="B161" s="60" t="s">
        <v>209</v>
      </c>
      <c r="C161" s="60">
        <v>127831</v>
      </c>
    </row>
    <row r="162" spans="1:3" x14ac:dyDescent="0.3">
      <c r="A162" s="60" t="s">
        <v>228</v>
      </c>
      <c r="B162" s="60" t="s">
        <v>210</v>
      </c>
      <c r="C162" s="60">
        <v>79748</v>
      </c>
    </row>
    <row r="163" spans="1:3" x14ac:dyDescent="0.3">
      <c r="A163" s="60" t="s">
        <v>228</v>
      </c>
      <c r="B163" s="60" t="s">
        <v>211</v>
      </c>
      <c r="C163" s="60">
        <v>89963</v>
      </c>
    </row>
    <row r="164" spans="1:3" x14ac:dyDescent="0.3">
      <c r="A164" s="60" t="s">
        <v>228</v>
      </c>
      <c r="B164" s="60" t="s">
        <v>212</v>
      </c>
      <c r="C164" s="60">
        <v>90695</v>
      </c>
    </row>
    <row r="165" spans="1:3" x14ac:dyDescent="0.3">
      <c r="A165" s="60" t="s">
        <v>228</v>
      </c>
      <c r="B165" s="60" t="s">
        <v>159</v>
      </c>
      <c r="C165" s="60">
        <v>144927</v>
      </c>
    </row>
    <row r="166" spans="1:3" x14ac:dyDescent="0.3">
      <c r="A166" s="60" t="s">
        <v>228</v>
      </c>
      <c r="B166" s="60" t="s">
        <v>213</v>
      </c>
    </row>
    <row r="167" spans="1:3" x14ac:dyDescent="0.3">
      <c r="A167" s="60" t="s">
        <v>228</v>
      </c>
      <c r="B167" s="60" t="s">
        <v>214</v>
      </c>
      <c r="C167" s="60">
        <v>113325</v>
      </c>
    </row>
    <row r="168" spans="1:3" x14ac:dyDescent="0.3">
      <c r="A168" s="60" t="s">
        <v>175</v>
      </c>
      <c r="B168" s="60" t="s">
        <v>95</v>
      </c>
      <c r="C168" s="60">
        <v>148810</v>
      </c>
    </row>
    <row r="169" spans="1:3" x14ac:dyDescent="0.3">
      <c r="A169" s="60" t="s">
        <v>175</v>
      </c>
      <c r="B169" s="60" t="s">
        <v>96</v>
      </c>
      <c r="C169" s="60">
        <v>81048</v>
      </c>
    </row>
    <row r="170" spans="1:3" x14ac:dyDescent="0.3">
      <c r="A170" s="60" t="s">
        <v>175</v>
      </c>
      <c r="B170" s="60" t="s">
        <v>97</v>
      </c>
      <c r="C170" s="60">
        <v>194502</v>
      </c>
    </row>
    <row r="171" spans="1:3" x14ac:dyDescent="0.3">
      <c r="A171" s="60" t="s">
        <v>175</v>
      </c>
      <c r="B171" s="60" t="s">
        <v>98</v>
      </c>
      <c r="C171" s="60">
        <v>176755</v>
      </c>
    </row>
    <row r="172" spans="1:3" x14ac:dyDescent="0.3">
      <c r="A172" s="60" t="s">
        <v>175</v>
      </c>
      <c r="B172" s="60" t="s">
        <v>99</v>
      </c>
      <c r="C172" s="60">
        <v>329724</v>
      </c>
    </row>
    <row r="173" spans="1:3" x14ac:dyDescent="0.3">
      <c r="A173" s="60" t="s">
        <v>175</v>
      </c>
      <c r="B173" s="60" t="s">
        <v>100</v>
      </c>
      <c r="C173" s="60">
        <v>202143</v>
      </c>
    </row>
    <row r="174" spans="1:3" x14ac:dyDescent="0.3">
      <c r="A174" s="60" t="s">
        <v>175</v>
      </c>
      <c r="B174" s="60" t="s">
        <v>101</v>
      </c>
      <c r="C174" s="60">
        <v>83450</v>
      </c>
    </row>
    <row r="175" spans="1:3" x14ac:dyDescent="0.3">
      <c r="A175" s="60" t="s">
        <v>175</v>
      </c>
      <c r="B175" s="60" t="s">
        <v>102</v>
      </c>
      <c r="C175" s="60">
        <v>134677</v>
      </c>
    </row>
    <row r="176" spans="1:3" x14ac:dyDescent="0.3">
      <c r="A176" s="60" t="s">
        <v>175</v>
      </c>
      <c r="B176" s="60" t="s">
        <v>103</v>
      </c>
      <c r="C176" s="60">
        <v>53934</v>
      </c>
    </row>
    <row r="177" spans="1:3" x14ac:dyDescent="0.3">
      <c r="A177" s="60" t="s">
        <v>175</v>
      </c>
      <c r="B177" s="60" t="s">
        <v>104</v>
      </c>
      <c r="C177" s="60">
        <v>100361</v>
      </c>
    </row>
    <row r="178" spans="1:3" x14ac:dyDescent="0.3">
      <c r="A178" s="60" t="s">
        <v>175</v>
      </c>
      <c r="B178" s="60" t="s">
        <v>105</v>
      </c>
      <c r="C178" s="60">
        <v>64051</v>
      </c>
    </row>
    <row r="179" spans="1:3" x14ac:dyDescent="0.3">
      <c r="A179" s="60" t="s">
        <v>175</v>
      </c>
      <c r="B179" s="60" t="s">
        <v>106</v>
      </c>
    </row>
    <row r="180" spans="1:3" x14ac:dyDescent="0.3">
      <c r="A180" s="60" t="s">
        <v>175</v>
      </c>
      <c r="B180" s="60" t="s">
        <v>107</v>
      </c>
      <c r="C180" s="60">
        <v>79423</v>
      </c>
    </row>
    <row r="181" spans="1:3" x14ac:dyDescent="0.3">
      <c r="A181" s="60" t="s">
        <v>175</v>
      </c>
      <c r="B181" s="60" t="s">
        <v>108</v>
      </c>
    </row>
    <row r="182" spans="1:3" x14ac:dyDescent="0.3">
      <c r="A182" s="60" t="s">
        <v>44</v>
      </c>
      <c r="B182" s="60" t="s">
        <v>45</v>
      </c>
      <c r="C182" s="60">
        <v>513099</v>
      </c>
    </row>
    <row r="183" spans="1:3" x14ac:dyDescent="0.3">
      <c r="A183" s="60" t="s">
        <v>44</v>
      </c>
      <c r="B183" s="60" t="s">
        <v>184</v>
      </c>
    </row>
    <row r="184" spans="1:3" x14ac:dyDescent="0.3">
      <c r="A184" s="60" t="s">
        <v>44</v>
      </c>
      <c r="B184" s="60" t="s">
        <v>46</v>
      </c>
      <c r="C184" s="60">
        <v>179798</v>
      </c>
    </row>
    <row r="185" spans="1:3" x14ac:dyDescent="0.3">
      <c r="A185" s="60" t="s">
        <v>44</v>
      </c>
      <c r="B185" s="60" t="s">
        <v>47</v>
      </c>
      <c r="C185" s="60">
        <v>132861</v>
      </c>
    </row>
    <row r="186" spans="1:3" x14ac:dyDescent="0.3">
      <c r="A186" s="60" t="s">
        <v>44</v>
      </c>
      <c r="B186" s="60" t="s">
        <v>48</v>
      </c>
      <c r="C186" s="60">
        <v>302876</v>
      </c>
    </row>
    <row r="187" spans="1:3" x14ac:dyDescent="0.3">
      <c r="A187" s="60" t="s">
        <v>44</v>
      </c>
      <c r="B187" s="60" t="s">
        <v>49</v>
      </c>
      <c r="C187" s="60">
        <v>224225</v>
      </c>
    </row>
    <row r="188" spans="1:3" x14ac:dyDescent="0.3">
      <c r="A188" s="60" t="s">
        <v>44</v>
      </c>
      <c r="B188" s="60" t="s">
        <v>50</v>
      </c>
      <c r="C188" s="60">
        <v>379106</v>
      </c>
    </row>
    <row r="189" spans="1:3" x14ac:dyDescent="0.3">
      <c r="A189" s="60" t="s">
        <v>44</v>
      </c>
      <c r="B189" s="60" t="s">
        <v>51</v>
      </c>
      <c r="C189" s="60">
        <v>150524</v>
      </c>
    </row>
    <row r="190" spans="1:3" x14ac:dyDescent="0.3">
      <c r="A190" s="60" t="s">
        <v>44</v>
      </c>
      <c r="B190" s="60" t="s">
        <v>52</v>
      </c>
      <c r="C190" s="60">
        <v>311662</v>
      </c>
    </row>
    <row r="191" spans="1:3" x14ac:dyDescent="0.3">
      <c r="C191" s="62"/>
    </row>
    <row r="193" spans="2:3" x14ac:dyDescent="0.3">
      <c r="C193" s="61"/>
    </row>
    <row r="197" spans="2:3" x14ac:dyDescent="0.3">
      <c r="C197" s="61"/>
    </row>
    <row r="198" spans="2:3" x14ac:dyDescent="0.3">
      <c r="B198" s="61"/>
      <c r="C198" s="6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O126"/>
  <sheetViews>
    <sheetView view="pageBreakPreview" zoomScale="60" zoomScaleNormal="64" workbookViewId="0">
      <selection activeCell="E26" sqref="E26"/>
    </sheetView>
  </sheetViews>
  <sheetFormatPr defaultColWidth="9.33203125" defaultRowHeight="42.75" customHeight="1" x14ac:dyDescent="0.3"/>
  <cols>
    <col min="1" max="1" width="8.33203125" style="26" customWidth="1"/>
    <col min="2" max="2" width="26.6640625" style="27" customWidth="1"/>
    <col min="3" max="10" width="20" style="28" customWidth="1"/>
    <col min="11" max="11" width="19" style="28" customWidth="1"/>
    <col min="12" max="12" width="20" style="26" hidden="1" customWidth="1"/>
    <col min="13" max="32" width="20" style="26" customWidth="1"/>
    <col min="33" max="16384" width="9.33203125" style="26"/>
  </cols>
  <sheetData>
    <row r="1" spans="1:15" ht="42.75" customHeight="1" x14ac:dyDescent="0.3">
      <c r="B1" s="27">
        <v>1288019</v>
      </c>
      <c r="C1" s="28">
        <v>1135907</v>
      </c>
      <c r="D1" s="28" t="e">
        <f>C4-C1</f>
        <v>#REF!</v>
      </c>
    </row>
    <row r="2" spans="1:15" s="29" customFormat="1" ht="42.75" customHeight="1" thickBot="1" x14ac:dyDescent="0.35">
      <c r="B2" s="64" t="s">
        <v>219</v>
      </c>
      <c r="C2" s="64"/>
      <c r="D2" s="64"/>
      <c r="E2" s="64"/>
      <c r="F2" s="64"/>
      <c r="G2" s="64"/>
      <c r="H2" s="64"/>
      <c r="I2" s="64"/>
      <c r="J2" s="64"/>
      <c r="K2" s="64"/>
    </row>
    <row r="3" spans="1:15" s="30" customFormat="1" ht="42.75" customHeight="1" x14ac:dyDescent="0.3">
      <c r="B3" s="54" t="s">
        <v>0</v>
      </c>
      <c r="C3" s="57" t="s">
        <v>215</v>
      </c>
      <c r="D3" s="57" t="s">
        <v>216</v>
      </c>
      <c r="E3" s="57" t="s">
        <v>160</v>
      </c>
      <c r="F3" s="58" t="s">
        <v>178</v>
      </c>
      <c r="G3" s="58" t="s">
        <v>161</v>
      </c>
      <c r="H3" s="57" t="s">
        <v>179</v>
      </c>
      <c r="I3" s="57" t="s">
        <v>162</v>
      </c>
      <c r="J3" s="57" t="s">
        <v>163</v>
      </c>
      <c r="K3" s="59" t="s">
        <v>164</v>
      </c>
      <c r="N3" s="31"/>
      <c r="O3" s="31"/>
    </row>
    <row r="4" spans="1:15" s="32" customFormat="1" ht="42.75" customHeight="1" x14ac:dyDescent="0.3">
      <c r="A4" s="32">
        <v>1</v>
      </c>
      <c r="B4" s="55" t="s">
        <v>2</v>
      </c>
      <c r="C4" s="33" t="e">
        <f>#REF!</f>
        <v>#REF!</v>
      </c>
      <c r="D4" s="33" t="e">
        <f>#REF!</f>
        <v>#REF!</v>
      </c>
      <c r="E4" s="33" t="e">
        <f>#REF!</f>
        <v>#REF!</v>
      </c>
      <c r="F4" s="33" t="e">
        <f>#REF!</f>
        <v>#REF!</v>
      </c>
      <c r="G4" s="33" t="e">
        <f>#REF!</f>
        <v>#REF!</v>
      </c>
      <c r="H4" s="33" t="e">
        <f>#REF!</f>
        <v>#REF!</v>
      </c>
      <c r="I4" s="33" t="e">
        <f>#REF!</f>
        <v>#REF!</v>
      </c>
      <c r="J4" s="33" t="e">
        <f>#REF!</f>
        <v>#REF!</v>
      </c>
      <c r="K4" s="33" t="e">
        <f>#REF!</f>
        <v>#REF!</v>
      </c>
    </row>
    <row r="5" spans="1:15" s="35" customFormat="1" ht="42.75" customHeight="1" x14ac:dyDescent="0.3">
      <c r="A5" s="35">
        <v>2</v>
      </c>
      <c r="B5" s="55" t="s">
        <v>165</v>
      </c>
      <c r="C5" s="33">
        <v>1482510</v>
      </c>
      <c r="D5" s="33">
        <v>1568656</v>
      </c>
      <c r="E5" s="33">
        <v>61177.623</v>
      </c>
      <c r="F5" s="33">
        <v>7096.604268</v>
      </c>
      <c r="G5" s="33">
        <v>54081.018731999997</v>
      </c>
      <c r="H5" s="33">
        <v>250985.12000000002</v>
      </c>
      <c r="I5" s="33">
        <v>686130.00459999999</v>
      </c>
      <c r="J5" s="33">
        <v>61177.623</v>
      </c>
      <c r="K5" s="34">
        <v>378046.337</v>
      </c>
    </row>
    <row r="6" spans="1:15" s="32" customFormat="1" ht="42.75" customHeight="1" x14ac:dyDescent="0.3">
      <c r="A6" s="32">
        <v>3</v>
      </c>
      <c r="B6" s="55" t="s">
        <v>180</v>
      </c>
      <c r="C6" s="33">
        <v>1482511.1852883201</v>
      </c>
      <c r="D6" s="33">
        <v>1454355.7928544963</v>
      </c>
      <c r="E6" s="33">
        <v>59628.587507034332</v>
      </c>
      <c r="F6" s="33">
        <v>6648.5875070343318</v>
      </c>
      <c r="G6" s="33">
        <v>52980</v>
      </c>
      <c r="H6" s="33">
        <v>247095.04920597884</v>
      </c>
      <c r="I6" s="33">
        <v>634971.73916027287</v>
      </c>
      <c r="J6" s="33">
        <v>59628.587507034332</v>
      </c>
      <c r="K6" s="34">
        <v>350499.74607793352</v>
      </c>
    </row>
    <row r="7" spans="1:15" s="32" customFormat="1" ht="42.75" customHeight="1" x14ac:dyDescent="0.3">
      <c r="A7" s="32">
        <v>4</v>
      </c>
      <c r="B7" s="55" t="s">
        <v>166</v>
      </c>
      <c r="C7" s="33">
        <v>5758280</v>
      </c>
      <c r="D7" s="33">
        <v>5918937</v>
      </c>
      <c r="E7" s="33">
        <v>227878</v>
      </c>
      <c r="F7" s="33">
        <v>20167</v>
      </c>
      <c r="G7" s="33">
        <v>207712</v>
      </c>
      <c r="H7" s="33">
        <v>939928</v>
      </c>
      <c r="I7" s="33">
        <v>2469972</v>
      </c>
      <c r="J7" s="33">
        <v>227878</v>
      </c>
      <c r="K7" s="34">
        <v>1426465</v>
      </c>
    </row>
    <row r="8" spans="1:15" s="35" customFormat="1" ht="42.75" customHeight="1" x14ac:dyDescent="0.3">
      <c r="A8" s="35">
        <v>5</v>
      </c>
      <c r="B8" s="55" t="s">
        <v>53</v>
      </c>
      <c r="C8" s="33">
        <v>2844365</v>
      </c>
      <c r="D8" s="33">
        <v>2935100.91411374</v>
      </c>
      <c r="E8" s="33">
        <v>118284.56683878372</v>
      </c>
      <c r="F8" s="33">
        <v>15199.56683878371</v>
      </c>
      <c r="G8" s="33">
        <v>103085</v>
      </c>
      <c r="H8" s="33">
        <v>473725.28753795766</v>
      </c>
      <c r="I8" s="33">
        <v>1231568.3435621255</v>
      </c>
      <c r="J8" s="33">
        <v>118284.56683878372</v>
      </c>
      <c r="K8" s="34">
        <v>707359.32030141144</v>
      </c>
    </row>
    <row r="9" spans="1:15" s="32" customFormat="1" ht="42.75" customHeight="1" x14ac:dyDescent="0.3">
      <c r="A9" s="32">
        <v>6</v>
      </c>
      <c r="B9" s="55" t="s">
        <v>75</v>
      </c>
      <c r="C9" s="33">
        <v>2434285</v>
      </c>
      <c r="D9" s="33">
        <v>2495385.5534999999</v>
      </c>
      <c r="E9" s="33">
        <v>94325.573922299998</v>
      </c>
      <c r="F9" s="33">
        <v>9574.0457531134507</v>
      </c>
      <c r="G9" s="33">
        <v>84751.528169186538</v>
      </c>
      <c r="H9" s="33">
        <v>388781.0692353</v>
      </c>
      <c r="I9" s="33">
        <v>1020113.6142708003</v>
      </c>
      <c r="J9" s="33">
        <v>94325.573922299998</v>
      </c>
      <c r="K9" s="34">
        <v>601387.91839350015</v>
      </c>
    </row>
    <row r="10" spans="1:15" s="32" customFormat="1" ht="42.75" customHeight="1" x14ac:dyDescent="0.3">
      <c r="A10" s="32">
        <v>7</v>
      </c>
      <c r="B10" s="55" t="s">
        <v>9</v>
      </c>
      <c r="C10" s="33">
        <v>8259757.0910545606</v>
      </c>
      <c r="D10" s="33">
        <v>8562890.1762962621</v>
      </c>
      <c r="E10" s="33">
        <v>288569.39894118404</v>
      </c>
      <c r="F10" s="33">
        <v>26404.100003118336</v>
      </c>
      <c r="G10" s="33">
        <v>262165.29893806577</v>
      </c>
      <c r="H10" s="33">
        <v>1230487.3183337729</v>
      </c>
      <c r="I10" s="33">
        <v>3098053.6657839874</v>
      </c>
      <c r="J10" s="33">
        <v>288569.39894118404</v>
      </c>
      <c r="K10" s="34">
        <v>2063655.7214628472</v>
      </c>
    </row>
    <row r="11" spans="1:15" s="32" customFormat="1" ht="42.75" customHeight="1" x14ac:dyDescent="0.3">
      <c r="A11" s="32">
        <v>8</v>
      </c>
      <c r="B11" s="55" t="s">
        <v>167</v>
      </c>
      <c r="C11" s="33">
        <v>3229743.0021280074</v>
      </c>
      <c r="D11" s="33">
        <v>3331802.6282042866</v>
      </c>
      <c r="E11" s="33">
        <v>136603.91812080532</v>
      </c>
      <c r="F11" s="33">
        <v>14480.015320805369</v>
      </c>
      <c r="G11" s="33">
        <v>122123.9028</v>
      </c>
      <c r="H11" s="33">
        <v>566073.30948109343</v>
      </c>
      <c r="I11" s="33">
        <v>1484318.183483385</v>
      </c>
      <c r="J11" s="33">
        <v>136603.91812080532</v>
      </c>
      <c r="K11" s="34">
        <v>802964.49431985628</v>
      </c>
    </row>
    <row r="12" spans="1:15" s="36" customFormat="1" ht="42.75" customHeight="1" x14ac:dyDescent="0.3">
      <c r="A12" s="36">
        <v>9</v>
      </c>
      <c r="B12" s="55" t="s">
        <v>168</v>
      </c>
      <c r="C12" s="33">
        <v>2372446</v>
      </c>
      <c r="D12" s="33">
        <v>2477948</v>
      </c>
      <c r="E12" s="33">
        <v>99365.714800000016</v>
      </c>
      <c r="F12" s="33">
        <v>11476.714800000002</v>
      </c>
      <c r="G12" s="33">
        <v>87889</v>
      </c>
      <c r="H12" s="33">
        <v>410843.77839999995</v>
      </c>
      <c r="I12" s="33">
        <v>1143573.0019999999</v>
      </c>
      <c r="J12" s="33">
        <v>99365.714800000016</v>
      </c>
      <c r="K12" s="34">
        <v>597185.46799999999</v>
      </c>
    </row>
    <row r="13" spans="1:15" s="37" customFormat="1" ht="42.75" customHeight="1" x14ac:dyDescent="0.3">
      <c r="A13" s="32">
        <v>10</v>
      </c>
      <c r="B13" s="55" t="s">
        <v>169</v>
      </c>
      <c r="C13" s="33">
        <v>702226</v>
      </c>
      <c r="D13" s="33">
        <v>702226</v>
      </c>
      <c r="E13" s="33">
        <v>24690</v>
      </c>
      <c r="F13" s="33">
        <v>2444.3100000000013</v>
      </c>
      <c r="G13" s="33">
        <v>22245.69</v>
      </c>
      <c r="H13" s="33">
        <v>102537</v>
      </c>
      <c r="I13" s="33">
        <v>284227</v>
      </c>
      <c r="J13" s="33">
        <v>24690</v>
      </c>
      <c r="K13" s="34">
        <v>175010</v>
      </c>
      <c r="M13" s="32"/>
      <c r="N13" s="32"/>
      <c r="O13" s="32"/>
    </row>
    <row r="14" spans="1:15" s="37" customFormat="1" ht="42.75" customHeight="1" x14ac:dyDescent="0.3">
      <c r="A14" s="32">
        <v>11</v>
      </c>
      <c r="B14" s="55" t="s">
        <v>170</v>
      </c>
      <c r="C14" s="33">
        <v>1013050.2230090273</v>
      </c>
      <c r="D14" s="33">
        <v>1016089.3736780544</v>
      </c>
      <c r="E14" s="33">
        <v>30482.681210341634</v>
      </c>
      <c r="F14" s="33">
        <v>3627.4390640306551</v>
      </c>
      <c r="G14" s="33">
        <v>26855.242146310986</v>
      </c>
      <c r="H14" s="33">
        <v>122641.98740294114</v>
      </c>
      <c r="I14" s="33">
        <v>374428.93420036306</v>
      </c>
      <c r="J14" s="33">
        <v>30482.681210341634</v>
      </c>
      <c r="K14" s="34">
        <v>244877.03905641116</v>
      </c>
      <c r="M14" s="32"/>
      <c r="N14" s="32"/>
      <c r="O14" s="32"/>
    </row>
    <row r="15" spans="1:15" s="37" customFormat="1" ht="42.75" customHeight="1" x14ac:dyDescent="0.3">
      <c r="A15" s="32">
        <v>12</v>
      </c>
      <c r="B15" s="55" t="s">
        <v>171</v>
      </c>
      <c r="C15" s="33">
        <v>1466743</v>
      </c>
      <c r="D15" s="33">
        <v>1493291</v>
      </c>
      <c r="E15" s="33">
        <v>51817.267100000005</v>
      </c>
      <c r="F15" s="33">
        <v>4741.2799396500004</v>
      </c>
      <c r="G15" s="33">
        <v>47075.98716035</v>
      </c>
      <c r="H15" s="33">
        <v>216228.82640000002</v>
      </c>
      <c r="I15" s="33">
        <v>599854.79810000001</v>
      </c>
      <c r="J15" s="33">
        <v>51817.267100000005</v>
      </c>
      <c r="K15" s="34">
        <v>359883.11300000001</v>
      </c>
      <c r="M15" s="32"/>
      <c r="N15" s="32"/>
      <c r="O15" s="32"/>
    </row>
    <row r="16" spans="1:15" s="37" customFormat="1" ht="42.75" customHeight="1" x14ac:dyDescent="0.3">
      <c r="A16" s="32">
        <v>13</v>
      </c>
      <c r="B16" s="55" t="s">
        <v>37</v>
      </c>
      <c r="C16" s="33">
        <v>2161647</v>
      </c>
      <c r="D16" s="33">
        <v>2221600</v>
      </c>
      <c r="E16" s="33">
        <v>88641.84</v>
      </c>
      <c r="F16" s="33">
        <v>10193.811600000001</v>
      </c>
      <c r="G16" s="33">
        <v>78448.02840000001</v>
      </c>
      <c r="H16" s="33">
        <v>359899.20000000007</v>
      </c>
      <c r="I16" s="33">
        <v>960397.67999999982</v>
      </c>
      <c r="J16" s="33">
        <v>88641.84</v>
      </c>
      <c r="K16" s="34">
        <v>535405.60000000009</v>
      </c>
      <c r="M16" s="32"/>
      <c r="N16" s="32"/>
      <c r="O16" s="32"/>
    </row>
    <row r="17" spans="1:15" s="37" customFormat="1" ht="42.75" customHeight="1" x14ac:dyDescent="0.3">
      <c r="A17" s="32">
        <v>14</v>
      </c>
      <c r="B17" s="55" t="s">
        <v>172</v>
      </c>
      <c r="C17" s="33">
        <v>4262643.9621000001</v>
      </c>
      <c r="D17" s="33">
        <v>4408000.1212076098</v>
      </c>
      <c r="E17" s="33">
        <v>180728.00496951203</v>
      </c>
      <c r="F17" s="33">
        <v>20151.172554100594</v>
      </c>
      <c r="G17" s="33">
        <v>160576.83241541139</v>
      </c>
      <c r="H17" s="33">
        <v>748919.22059317294</v>
      </c>
      <c r="I17" s="33">
        <v>1924532.8529192423</v>
      </c>
      <c r="J17" s="33">
        <v>180728.00496951203</v>
      </c>
      <c r="K17" s="34">
        <v>1062328.0292110341</v>
      </c>
      <c r="M17" s="32"/>
      <c r="N17" s="32"/>
      <c r="O17" s="32"/>
    </row>
    <row r="18" spans="1:15" s="35" customFormat="1" ht="42.75" customHeight="1" x14ac:dyDescent="0.3">
      <c r="A18" s="35">
        <v>15</v>
      </c>
      <c r="B18" s="55" t="s">
        <v>173</v>
      </c>
      <c r="C18" s="33" t="e">
        <f>#REF!</f>
        <v>#REF!</v>
      </c>
      <c r="D18" s="33" t="e">
        <f>#REF!</f>
        <v>#REF!</v>
      </c>
      <c r="E18" s="33" t="e">
        <f>#REF!</f>
        <v>#REF!</v>
      </c>
      <c r="F18" s="33" t="e">
        <f>#REF!</f>
        <v>#REF!</v>
      </c>
      <c r="G18" s="33" t="e">
        <f>#REF!</f>
        <v>#REF!</v>
      </c>
      <c r="H18" s="33" t="e">
        <f>#REF!</f>
        <v>#REF!</v>
      </c>
      <c r="I18" s="33" t="e">
        <f>#REF!</f>
        <v>#REF!</v>
      </c>
      <c r="J18" s="33" t="e">
        <f>#REF!</f>
        <v>#REF!</v>
      </c>
      <c r="K18" s="33" t="e">
        <f>#REF!</f>
        <v>#REF!</v>
      </c>
    </row>
    <row r="19" spans="1:15" s="35" customFormat="1" ht="42.75" customHeight="1" x14ac:dyDescent="0.3">
      <c r="A19" s="35">
        <v>16</v>
      </c>
      <c r="B19" s="55" t="s">
        <v>174</v>
      </c>
      <c r="C19" s="33">
        <v>1674963</v>
      </c>
      <c r="D19" s="33">
        <v>1714672</v>
      </c>
      <c r="E19" s="33">
        <v>66872.207999999999</v>
      </c>
      <c r="F19" s="33">
        <v>7757.046127999999</v>
      </c>
      <c r="G19" s="33">
        <v>59114.551871999996</v>
      </c>
      <c r="H19" s="33">
        <v>274344.99</v>
      </c>
      <c r="I19" s="33">
        <v>749992</v>
      </c>
      <c r="J19" s="33">
        <v>66871.698000000004</v>
      </c>
      <c r="K19" s="34">
        <v>413232.87300000002</v>
      </c>
    </row>
    <row r="20" spans="1:15" s="35" customFormat="1" ht="42.75" customHeight="1" x14ac:dyDescent="0.3">
      <c r="A20" s="35">
        <v>17</v>
      </c>
      <c r="B20" s="55" t="s">
        <v>175</v>
      </c>
      <c r="C20" s="33">
        <v>1883843</v>
      </c>
      <c r="D20" s="33">
        <v>1912477</v>
      </c>
      <c r="E20" s="33">
        <v>76690</v>
      </c>
      <c r="F20" s="33">
        <v>8857.732849349999</v>
      </c>
      <c r="G20" s="33">
        <v>67833</v>
      </c>
      <c r="H20" s="33">
        <v>317089</v>
      </c>
      <c r="I20" s="33">
        <v>882608</v>
      </c>
      <c r="J20" s="33">
        <v>76690</v>
      </c>
      <c r="K20" s="34">
        <v>460907</v>
      </c>
    </row>
    <row r="21" spans="1:15" s="37" customFormat="1" ht="42.75" customHeight="1" x14ac:dyDescent="0.3">
      <c r="A21" s="32">
        <v>18</v>
      </c>
      <c r="B21" s="55" t="s">
        <v>44</v>
      </c>
      <c r="C21" s="33">
        <v>2413385.2211010857</v>
      </c>
      <c r="D21" s="33">
        <v>2490865</v>
      </c>
      <c r="E21" s="33">
        <v>100630.946</v>
      </c>
      <c r="F21" s="33">
        <v>10515.933857000002</v>
      </c>
      <c r="G21" s="33">
        <v>90115.012143</v>
      </c>
      <c r="H21" s="33">
        <v>410245.46549999993</v>
      </c>
      <c r="I21" s="33">
        <v>1104947.7139999999</v>
      </c>
      <c r="J21" s="33">
        <v>100630.946</v>
      </c>
      <c r="K21" s="34">
        <v>600298.46500000008</v>
      </c>
      <c r="M21" s="32"/>
      <c r="N21" s="32"/>
      <c r="O21" s="32"/>
    </row>
    <row r="22" spans="1:15" s="35" customFormat="1" ht="42.75" customHeight="1" thickBot="1" x14ac:dyDescent="0.35">
      <c r="B22" s="56" t="s">
        <v>217</v>
      </c>
      <c r="C22" s="53" t="e">
        <f t="shared" ref="C22:J22" si="0">SUM(C4:C21)</f>
        <v>#REF!</v>
      </c>
      <c r="D22" s="53" t="e">
        <f>SUM(D4:D21)</f>
        <v>#REF!</v>
      </c>
      <c r="E22" s="53" t="e">
        <f t="shared" si="0"/>
        <v>#REF!</v>
      </c>
      <c r="F22" s="53" t="e">
        <f t="shared" si="0"/>
        <v>#REF!</v>
      </c>
      <c r="G22" s="53" t="e">
        <f>SUM(G4:G21)</f>
        <v>#REF!</v>
      </c>
      <c r="H22" s="53" t="e">
        <f t="shared" si="0"/>
        <v>#REF!</v>
      </c>
      <c r="I22" s="53" t="e">
        <f t="shared" si="0"/>
        <v>#REF!</v>
      </c>
      <c r="J22" s="53" t="e">
        <f t="shared" si="0"/>
        <v>#REF!</v>
      </c>
      <c r="K22" s="53" t="e">
        <f>SUM(K4:K21)</f>
        <v>#REF!</v>
      </c>
      <c r="M22" s="32"/>
      <c r="N22" s="32"/>
      <c r="O22" s="32"/>
    </row>
    <row r="23" spans="1:15" s="38" customFormat="1" ht="42.75" customHeight="1" x14ac:dyDescent="0.3">
      <c r="B23" s="39" t="s">
        <v>218</v>
      </c>
      <c r="C23" s="40" t="e">
        <f>#REF!+#REF!+#REF!</f>
        <v>#REF!</v>
      </c>
      <c r="D23" s="40" t="e">
        <f>#REF!+#REF!+#REF!</f>
        <v>#REF!</v>
      </c>
      <c r="E23" s="40" t="e">
        <f>#REF!+#REF!+#REF!</f>
        <v>#REF!</v>
      </c>
      <c r="F23" s="40" t="e">
        <f>#REF!+#REF!+#REF!</f>
        <v>#REF!</v>
      </c>
      <c r="G23" s="40" t="e">
        <f>#REF!+#REF!+#REF!</f>
        <v>#REF!</v>
      </c>
      <c r="H23" s="40" t="e">
        <f>#REF!+#REF!+#REF!</f>
        <v>#REF!</v>
      </c>
      <c r="I23" s="40" t="e">
        <f>#REF!+#REF!+#REF!</f>
        <v>#REF!</v>
      </c>
      <c r="J23" s="40" t="e">
        <f>#REF!+#REF!+#REF!</f>
        <v>#REF!</v>
      </c>
      <c r="K23" s="40" t="e">
        <f>#REF!+#REF!+#REF!</f>
        <v>#REF!</v>
      </c>
    </row>
    <row r="24" spans="1:15" s="41" customFormat="1" ht="42.75" customHeight="1" x14ac:dyDescent="0.3">
      <c r="B24" s="42"/>
      <c r="C24" s="43" t="e">
        <f t="shared" ref="C24:F24" si="1">C22+C23</f>
        <v>#REF!</v>
      </c>
      <c r="D24" s="43" t="e">
        <f t="shared" si="1"/>
        <v>#REF!</v>
      </c>
      <c r="E24" s="43" t="e">
        <f t="shared" si="1"/>
        <v>#REF!</v>
      </c>
      <c r="F24" s="43" t="e">
        <f t="shared" si="1"/>
        <v>#REF!</v>
      </c>
      <c r="G24" s="43" t="e">
        <f>G22+G23</f>
        <v>#REF!</v>
      </c>
      <c r="H24" s="43" t="e">
        <f t="shared" ref="H24" si="2">H22+H23</f>
        <v>#REF!</v>
      </c>
      <c r="I24" s="43" t="e">
        <f t="shared" ref="I24" si="3">I22+I23</f>
        <v>#REF!</v>
      </c>
      <c r="J24" s="43" t="e">
        <f t="shared" ref="J24" si="4">J22+J23</f>
        <v>#REF!</v>
      </c>
      <c r="K24" s="43" t="e">
        <f t="shared" ref="K24" si="5">K22+K23</f>
        <v>#REF!</v>
      </c>
    </row>
    <row r="25" spans="1:15" s="41" customFormat="1" ht="42.75" customHeight="1" x14ac:dyDescent="0.3">
      <c r="B25" s="42"/>
      <c r="C25" s="30"/>
      <c r="D25" s="30"/>
      <c r="E25" s="30"/>
      <c r="F25" s="30"/>
      <c r="G25" s="30"/>
      <c r="H25" s="30"/>
      <c r="I25" s="30"/>
      <c r="J25" s="30"/>
      <c r="K25" s="30"/>
    </row>
    <row r="26" spans="1:15" s="41" customFormat="1" ht="42.75" customHeight="1" x14ac:dyDescent="0.3">
      <c r="B26" s="42"/>
      <c r="C26" s="44"/>
      <c r="D26" s="44"/>
      <c r="E26" s="44"/>
      <c r="F26" s="44"/>
      <c r="G26" s="44"/>
      <c r="H26" s="30"/>
      <c r="I26" s="44"/>
      <c r="J26" s="44"/>
      <c r="K26" s="44"/>
    </row>
    <row r="27" spans="1:15" s="41" customFormat="1" ht="42.75" customHeight="1" x14ac:dyDescent="0.3">
      <c r="B27" s="42"/>
      <c r="C27" s="44"/>
      <c r="D27" s="44"/>
      <c r="E27" s="45"/>
      <c r="F27" s="45"/>
      <c r="G27" s="44"/>
      <c r="H27" s="44"/>
      <c r="I27" s="44"/>
      <c r="J27" s="44"/>
      <c r="K27" s="44"/>
    </row>
    <row r="28" spans="1:15" s="41" customFormat="1" ht="42.75" customHeight="1" x14ac:dyDescent="0.3">
      <c r="B28" s="42"/>
      <c r="C28" s="44"/>
      <c r="D28" s="44"/>
      <c r="E28" s="44"/>
      <c r="F28" s="44"/>
      <c r="G28" s="44"/>
      <c r="H28" s="44"/>
      <c r="I28" s="44"/>
      <c r="J28" s="44"/>
      <c r="K28" s="44"/>
    </row>
    <row r="29" spans="1:15" s="41" customFormat="1" ht="42.75" customHeight="1" x14ac:dyDescent="0.3">
      <c r="B29" s="39"/>
      <c r="C29" s="28"/>
      <c r="D29" s="28"/>
      <c r="E29" s="28"/>
      <c r="F29" s="28"/>
      <c r="G29" s="28"/>
      <c r="H29" s="28"/>
      <c r="I29" s="28"/>
      <c r="J29" s="28"/>
      <c r="K29" s="28"/>
    </row>
    <row r="30" spans="1:15" s="41" customFormat="1" ht="42.75" customHeight="1" x14ac:dyDescent="0.3">
      <c r="B30" s="39"/>
      <c r="C30" s="28"/>
      <c r="D30" s="28"/>
      <c r="E30" s="28"/>
      <c r="F30" s="28"/>
      <c r="G30" s="28"/>
      <c r="H30" s="28"/>
      <c r="I30" s="28"/>
      <c r="J30" s="28"/>
      <c r="K30" s="28"/>
    </row>
    <row r="31" spans="1:15" s="41" customFormat="1" ht="42.75" customHeight="1" x14ac:dyDescent="0.3">
      <c r="B31" s="39"/>
      <c r="C31" s="46"/>
      <c r="D31" s="46"/>
      <c r="E31" s="46"/>
      <c r="F31" s="46"/>
      <c r="G31" s="46"/>
      <c r="H31" s="46"/>
      <c r="I31" s="46"/>
      <c r="J31" s="46"/>
      <c r="K31" s="46"/>
    </row>
    <row r="32" spans="1:15" s="47" customFormat="1" ht="42.75" customHeight="1" x14ac:dyDescent="0.3">
      <c r="B32" s="27"/>
      <c r="C32" s="28"/>
      <c r="D32" s="28"/>
      <c r="E32" s="28"/>
      <c r="F32" s="28"/>
      <c r="G32" s="28"/>
      <c r="H32" s="28"/>
      <c r="I32" s="28"/>
      <c r="J32" s="28"/>
      <c r="K32" s="28"/>
    </row>
    <row r="33" spans="2:11" s="50" customFormat="1" ht="42.75" customHeigh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</row>
    <row r="34" spans="2:11" s="41" customFormat="1" ht="42.75" customHeight="1" x14ac:dyDescent="0.3">
      <c r="B34" s="39"/>
      <c r="C34" s="46"/>
      <c r="D34" s="46"/>
      <c r="E34" s="46"/>
      <c r="F34" s="46"/>
      <c r="G34" s="46"/>
      <c r="H34" s="46"/>
      <c r="I34" s="46"/>
      <c r="J34" s="46"/>
      <c r="K34" s="46"/>
    </row>
    <row r="35" spans="2:11" s="41" customFormat="1" ht="42.75" customHeight="1" x14ac:dyDescent="0.3">
      <c r="B35" s="39"/>
      <c r="C35" s="51"/>
      <c r="D35" s="51"/>
      <c r="E35" s="51"/>
      <c r="F35" s="51"/>
      <c r="G35" s="51"/>
      <c r="H35" s="51"/>
      <c r="I35" s="51"/>
      <c r="J35" s="51"/>
      <c r="K35" s="51"/>
    </row>
    <row r="36" spans="2:11" s="41" customFormat="1" ht="42.75" customHeight="1" x14ac:dyDescent="0.3">
      <c r="B36" s="39"/>
      <c r="C36" s="46"/>
      <c r="D36" s="46"/>
      <c r="E36" s="46"/>
      <c r="F36" s="46"/>
      <c r="G36" s="46"/>
      <c r="H36" s="46"/>
      <c r="I36" s="46"/>
      <c r="J36" s="46"/>
      <c r="K36" s="46"/>
    </row>
    <row r="37" spans="2:11" s="41" customFormat="1" ht="42.75" customHeight="1" x14ac:dyDescent="0.3">
      <c r="B37" s="39"/>
      <c r="C37" s="46"/>
      <c r="D37" s="46"/>
      <c r="E37" s="52"/>
      <c r="F37" s="46"/>
      <c r="G37" s="46"/>
      <c r="H37" s="46"/>
      <c r="I37" s="46"/>
      <c r="J37" s="46"/>
      <c r="K37" s="46"/>
    </row>
    <row r="38" spans="2:11" s="41" customFormat="1" ht="42.75" customHeight="1" x14ac:dyDescent="0.3">
      <c r="B38" s="39"/>
      <c r="C38" s="46"/>
      <c r="D38" s="46"/>
      <c r="E38" s="52"/>
      <c r="F38" s="46"/>
      <c r="G38" s="46"/>
      <c r="H38" s="46"/>
      <c r="I38" s="46"/>
      <c r="J38" s="46"/>
      <c r="K38" s="46"/>
    </row>
    <row r="39" spans="2:11" s="41" customFormat="1" ht="42.75" customHeight="1" x14ac:dyDescent="0.3">
      <c r="B39" s="39"/>
      <c r="C39" s="46"/>
      <c r="D39" s="46"/>
      <c r="E39" s="46"/>
      <c r="F39" s="46"/>
      <c r="G39" s="46"/>
      <c r="H39" s="46"/>
      <c r="I39" s="46"/>
      <c r="J39" s="46"/>
      <c r="K39" s="46"/>
    </row>
    <row r="40" spans="2:11" s="41" customFormat="1" ht="42.75" customHeight="1" x14ac:dyDescent="0.3">
      <c r="B40" s="39"/>
      <c r="C40" s="46"/>
      <c r="D40" s="46"/>
      <c r="E40" s="46"/>
      <c r="F40" s="46"/>
      <c r="G40" s="46"/>
      <c r="H40" s="46"/>
      <c r="I40" s="46"/>
      <c r="J40" s="46"/>
      <c r="K40" s="46"/>
    </row>
    <row r="41" spans="2:11" s="41" customFormat="1" ht="42.75" customHeight="1" x14ac:dyDescent="0.3">
      <c r="B41" s="39"/>
      <c r="C41" s="46"/>
      <c r="D41" s="46"/>
      <c r="E41" s="46"/>
      <c r="F41" s="46"/>
      <c r="G41" s="46"/>
      <c r="H41" s="46"/>
      <c r="I41" s="46"/>
      <c r="J41" s="46"/>
      <c r="K41" s="46"/>
    </row>
    <row r="42" spans="2:11" s="41" customFormat="1" ht="42.75" customHeight="1" x14ac:dyDescent="0.3">
      <c r="B42" s="39"/>
      <c r="C42" s="46"/>
      <c r="D42" s="46"/>
      <c r="E42" s="46"/>
      <c r="F42" s="46"/>
      <c r="G42" s="46"/>
      <c r="H42" s="46"/>
      <c r="I42" s="46"/>
      <c r="J42" s="46"/>
      <c r="K42" s="46"/>
    </row>
    <row r="43" spans="2:11" s="41" customFormat="1" ht="42.75" customHeight="1" x14ac:dyDescent="0.3">
      <c r="B43" s="39"/>
      <c r="C43" s="46"/>
      <c r="D43" s="46"/>
      <c r="E43" s="46"/>
      <c r="F43" s="46"/>
      <c r="G43" s="52"/>
      <c r="H43" s="46"/>
      <c r="I43" s="46"/>
      <c r="J43" s="46"/>
      <c r="K43" s="46"/>
    </row>
    <row r="44" spans="2:11" s="41" customFormat="1" ht="42.75" customHeight="1" x14ac:dyDescent="0.3">
      <c r="B44" s="39"/>
      <c r="C44" s="46"/>
      <c r="D44" s="46"/>
      <c r="E44" s="46"/>
      <c r="F44" s="46"/>
      <c r="G44" s="52"/>
      <c r="H44" s="46"/>
      <c r="I44" s="46"/>
      <c r="J44" s="46"/>
      <c r="K44" s="46"/>
    </row>
    <row r="45" spans="2:11" s="41" customFormat="1" ht="42.75" customHeight="1" x14ac:dyDescent="0.3">
      <c r="B45" s="39"/>
      <c r="C45" s="46"/>
      <c r="D45" s="46"/>
      <c r="E45" s="46"/>
      <c r="F45" s="46"/>
      <c r="G45" s="46"/>
      <c r="H45" s="46"/>
      <c r="I45" s="46"/>
      <c r="J45" s="46"/>
      <c r="K45" s="46"/>
    </row>
    <row r="46" spans="2:11" s="41" customFormat="1" ht="42.75" customHeight="1" x14ac:dyDescent="0.3">
      <c r="B46" s="39"/>
      <c r="C46" s="46"/>
      <c r="D46" s="46"/>
      <c r="E46" s="46"/>
      <c r="F46" s="46"/>
      <c r="G46" s="46"/>
      <c r="H46" s="46"/>
      <c r="I46" s="46"/>
      <c r="J46" s="46"/>
      <c r="K46" s="46"/>
    </row>
    <row r="47" spans="2:11" s="41" customFormat="1" ht="42.75" customHeight="1" x14ac:dyDescent="0.3">
      <c r="B47" s="39"/>
      <c r="C47" s="46"/>
      <c r="D47" s="46"/>
      <c r="E47" s="46"/>
      <c r="F47" s="46"/>
      <c r="G47" s="46"/>
      <c r="H47" s="46"/>
      <c r="I47" s="46"/>
      <c r="J47" s="46"/>
      <c r="K47" s="46"/>
    </row>
    <row r="48" spans="2:11" s="41" customFormat="1" ht="42.75" customHeight="1" x14ac:dyDescent="0.3">
      <c r="B48" s="39"/>
      <c r="C48" s="46"/>
      <c r="D48" s="46"/>
      <c r="E48" s="46"/>
      <c r="F48" s="46"/>
      <c r="G48" s="46"/>
      <c r="H48" s="46"/>
      <c r="I48" s="46"/>
      <c r="J48" s="46"/>
      <c r="K48" s="46"/>
    </row>
    <row r="49" spans="2:11" s="41" customFormat="1" ht="42.75" customHeight="1" x14ac:dyDescent="0.3">
      <c r="B49" s="39"/>
      <c r="C49" s="46"/>
      <c r="D49" s="46"/>
      <c r="E49" s="46"/>
      <c r="F49" s="46"/>
      <c r="G49" s="46"/>
      <c r="H49" s="46"/>
      <c r="I49" s="46"/>
      <c r="J49" s="46"/>
      <c r="K49" s="46"/>
    </row>
    <row r="50" spans="2:11" s="41" customFormat="1" ht="42.75" customHeight="1" x14ac:dyDescent="0.3">
      <c r="B50" s="39"/>
      <c r="C50" s="46"/>
      <c r="D50" s="46"/>
      <c r="E50" s="46"/>
      <c r="F50" s="46"/>
      <c r="G50" s="46"/>
      <c r="H50" s="46"/>
      <c r="I50" s="46"/>
      <c r="J50" s="46"/>
      <c r="K50" s="46"/>
    </row>
    <row r="51" spans="2:11" s="41" customFormat="1" ht="42.75" customHeight="1" x14ac:dyDescent="0.3">
      <c r="B51" s="39"/>
      <c r="C51" s="46"/>
      <c r="D51" s="46"/>
      <c r="E51" s="46"/>
      <c r="F51" s="46"/>
      <c r="G51" s="46"/>
      <c r="H51" s="46"/>
      <c r="I51" s="46"/>
      <c r="J51" s="46"/>
      <c r="K51" s="46"/>
    </row>
    <row r="52" spans="2:11" s="41" customFormat="1" ht="42.75" customHeight="1" x14ac:dyDescent="0.3">
      <c r="B52" s="39"/>
      <c r="C52" s="46"/>
      <c r="D52" s="46"/>
      <c r="E52" s="46"/>
      <c r="F52" s="46"/>
      <c r="G52" s="46"/>
      <c r="H52" s="46"/>
      <c r="I52" s="46"/>
      <c r="J52" s="46"/>
      <c r="K52" s="46"/>
    </row>
    <row r="53" spans="2:11" s="41" customFormat="1" ht="42.75" customHeight="1" x14ac:dyDescent="0.3">
      <c r="B53" s="39"/>
      <c r="C53" s="46"/>
      <c r="D53" s="46"/>
      <c r="E53" s="46"/>
      <c r="F53" s="46"/>
      <c r="G53" s="46"/>
      <c r="H53" s="46"/>
      <c r="I53" s="46"/>
      <c r="J53" s="46"/>
      <c r="K53" s="46"/>
    </row>
    <row r="54" spans="2:11" s="41" customFormat="1" ht="42.75" customHeight="1" x14ac:dyDescent="0.3">
      <c r="B54" s="39"/>
      <c r="C54" s="46"/>
      <c r="D54" s="46"/>
      <c r="E54" s="46"/>
      <c r="F54" s="46"/>
      <c r="G54" s="46"/>
      <c r="H54" s="46"/>
      <c r="I54" s="46"/>
      <c r="J54" s="46"/>
      <c r="K54" s="46"/>
    </row>
    <row r="55" spans="2:11" s="41" customFormat="1" ht="42.75" customHeight="1" x14ac:dyDescent="0.3">
      <c r="B55" s="39"/>
      <c r="C55" s="46"/>
      <c r="D55" s="46"/>
      <c r="E55" s="46"/>
      <c r="F55" s="46"/>
      <c r="G55" s="46"/>
      <c r="H55" s="46"/>
      <c r="I55" s="46"/>
      <c r="J55" s="46"/>
      <c r="K55" s="46"/>
    </row>
    <row r="56" spans="2:11" s="41" customFormat="1" ht="42.75" customHeight="1" x14ac:dyDescent="0.3">
      <c r="B56" s="39"/>
      <c r="C56" s="46"/>
      <c r="D56" s="46"/>
      <c r="E56" s="46"/>
      <c r="F56" s="46"/>
      <c r="G56" s="46"/>
      <c r="H56" s="46"/>
      <c r="I56" s="46"/>
      <c r="J56" s="46"/>
      <c r="K56" s="46"/>
    </row>
    <row r="57" spans="2:11" s="41" customFormat="1" ht="42.75" customHeight="1" x14ac:dyDescent="0.3">
      <c r="B57" s="39"/>
      <c r="C57" s="46"/>
      <c r="D57" s="46"/>
      <c r="E57" s="46"/>
      <c r="F57" s="46"/>
      <c r="G57" s="46"/>
      <c r="H57" s="46"/>
      <c r="I57" s="46"/>
      <c r="J57" s="46"/>
      <c r="K57" s="46"/>
    </row>
    <row r="58" spans="2:11" s="41" customFormat="1" ht="42.75" customHeight="1" x14ac:dyDescent="0.3">
      <c r="B58" s="39"/>
      <c r="C58" s="46"/>
      <c r="D58" s="46"/>
      <c r="E58" s="46"/>
      <c r="F58" s="46"/>
      <c r="G58" s="46"/>
      <c r="H58" s="46"/>
      <c r="I58" s="46"/>
      <c r="J58" s="46"/>
      <c r="K58" s="46"/>
    </row>
    <row r="59" spans="2:11" s="41" customFormat="1" ht="42.75" customHeight="1" x14ac:dyDescent="0.3">
      <c r="B59" s="39"/>
      <c r="C59" s="46"/>
      <c r="D59" s="46"/>
      <c r="E59" s="46"/>
      <c r="F59" s="46"/>
      <c r="G59" s="46"/>
      <c r="H59" s="46"/>
      <c r="I59" s="46"/>
      <c r="J59" s="46"/>
      <c r="K59" s="46"/>
    </row>
    <row r="60" spans="2:11" s="41" customFormat="1" ht="42.75" customHeight="1" x14ac:dyDescent="0.3">
      <c r="B60" s="39"/>
      <c r="C60" s="46"/>
      <c r="D60" s="46"/>
      <c r="E60" s="46"/>
      <c r="F60" s="46"/>
      <c r="G60" s="46"/>
      <c r="H60" s="46"/>
      <c r="I60" s="46"/>
      <c r="J60" s="46"/>
      <c r="K60" s="46"/>
    </row>
    <row r="61" spans="2:11" s="41" customFormat="1" ht="42.75" customHeight="1" x14ac:dyDescent="0.3">
      <c r="B61" s="39"/>
      <c r="C61" s="46"/>
      <c r="D61" s="46"/>
      <c r="E61" s="46"/>
      <c r="F61" s="46"/>
      <c r="G61" s="46"/>
      <c r="H61" s="46"/>
      <c r="I61" s="46"/>
      <c r="J61" s="46"/>
      <c r="K61" s="46"/>
    </row>
    <row r="62" spans="2:11" s="41" customFormat="1" ht="42.75" customHeight="1" x14ac:dyDescent="0.3">
      <c r="B62" s="39"/>
      <c r="C62" s="46"/>
      <c r="D62" s="46"/>
      <c r="E62" s="46"/>
      <c r="F62" s="46"/>
      <c r="G62" s="46"/>
      <c r="H62" s="46"/>
      <c r="I62" s="46"/>
      <c r="J62" s="46"/>
      <c r="K62" s="46"/>
    </row>
    <row r="63" spans="2:11" s="41" customFormat="1" ht="42.75" customHeight="1" x14ac:dyDescent="0.3">
      <c r="B63" s="39"/>
      <c r="C63" s="46"/>
      <c r="D63" s="46"/>
      <c r="E63" s="46"/>
      <c r="F63" s="46"/>
      <c r="G63" s="46"/>
      <c r="H63" s="46"/>
      <c r="I63" s="46"/>
      <c r="J63" s="46"/>
      <c r="K63" s="46"/>
    </row>
    <row r="64" spans="2:11" s="41" customFormat="1" ht="42.75" customHeight="1" x14ac:dyDescent="0.3">
      <c r="B64" s="39"/>
      <c r="C64" s="46"/>
      <c r="D64" s="46"/>
      <c r="E64" s="46"/>
      <c r="F64" s="46"/>
      <c r="G64" s="46"/>
      <c r="H64" s="46"/>
      <c r="I64" s="46"/>
      <c r="J64" s="46"/>
      <c r="K64" s="46"/>
    </row>
    <row r="65" spans="2:11" s="41" customFormat="1" ht="42.75" customHeight="1" x14ac:dyDescent="0.3">
      <c r="B65" s="39"/>
      <c r="C65" s="46"/>
      <c r="D65" s="46"/>
      <c r="E65" s="46"/>
      <c r="F65" s="46"/>
      <c r="G65" s="46"/>
      <c r="H65" s="46"/>
      <c r="I65" s="46"/>
      <c r="J65" s="46"/>
      <c r="K65" s="46"/>
    </row>
    <row r="66" spans="2:11" s="41" customFormat="1" ht="42.75" customHeight="1" x14ac:dyDescent="0.3">
      <c r="B66" s="39"/>
      <c r="C66" s="46"/>
      <c r="D66" s="46"/>
      <c r="E66" s="46"/>
      <c r="F66" s="46"/>
      <c r="G66" s="46"/>
      <c r="H66" s="46"/>
      <c r="I66" s="46"/>
      <c r="J66" s="46"/>
      <c r="K66" s="46"/>
    </row>
    <row r="67" spans="2:11" s="41" customFormat="1" ht="42.75" customHeight="1" x14ac:dyDescent="0.3">
      <c r="B67" s="39"/>
      <c r="C67" s="46"/>
      <c r="D67" s="46"/>
      <c r="E67" s="46"/>
      <c r="F67" s="46"/>
      <c r="G67" s="46"/>
      <c r="H67" s="46"/>
      <c r="I67" s="46"/>
      <c r="J67" s="46"/>
      <c r="K67" s="46"/>
    </row>
    <row r="68" spans="2:11" s="41" customFormat="1" ht="42.75" customHeight="1" x14ac:dyDescent="0.3">
      <c r="B68" s="39"/>
      <c r="C68" s="46"/>
      <c r="D68" s="46"/>
      <c r="E68" s="46"/>
      <c r="F68" s="46"/>
      <c r="G68" s="46"/>
      <c r="H68" s="46"/>
      <c r="I68" s="46"/>
      <c r="J68" s="46"/>
      <c r="K68" s="46"/>
    </row>
    <row r="69" spans="2:11" s="41" customFormat="1" ht="42.75" customHeight="1" x14ac:dyDescent="0.3">
      <c r="B69" s="39"/>
      <c r="C69" s="46"/>
      <c r="D69" s="46"/>
      <c r="E69" s="46"/>
      <c r="F69" s="46"/>
      <c r="G69" s="46"/>
      <c r="H69" s="46"/>
      <c r="I69" s="46"/>
      <c r="J69" s="46"/>
      <c r="K69" s="46"/>
    </row>
    <row r="70" spans="2:11" s="41" customFormat="1" ht="42.75" customHeight="1" x14ac:dyDescent="0.3">
      <c r="B70" s="39"/>
      <c r="C70" s="46"/>
      <c r="D70" s="46"/>
      <c r="E70" s="46"/>
      <c r="F70" s="46"/>
      <c r="G70" s="46"/>
      <c r="H70" s="46"/>
      <c r="I70" s="46"/>
      <c r="J70" s="46"/>
      <c r="K70" s="46"/>
    </row>
    <row r="71" spans="2:11" s="41" customFormat="1" ht="42.75" customHeight="1" x14ac:dyDescent="0.3">
      <c r="B71" s="39"/>
      <c r="C71" s="46"/>
      <c r="D71" s="46"/>
      <c r="E71" s="46"/>
      <c r="F71" s="46"/>
      <c r="G71" s="46"/>
      <c r="H71" s="46"/>
      <c r="I71" s="46"/>
      <c r="J71" s="46"/>
      <c r="K71" s="46"/>
    </row>
    <row r="72" spans="2:11" s="41" customFormat="1" ht="42.75" customHeight="1" x14ac:dyDescent="0.3">
      <c r="B72" s="39"/>
      <c r="C72" s="46"/>
      <c r="D72" s="46"/>
      <c r="E72" s="46"/>
      <c r="F72" s="46"/>
      <c r="G72" s="46"/>
      <c r="H72" s="46"/>
      <c r="I72" s="46"/>
      <c r="J72" s="46"/>
      <c r="K72" s="46"/>
    </row>
    <row r="73" spans="2:11" s="41" customFormat="1" ht="42.75" customHeight="1" x14ac:dyDescent="0.3">
      <c r="B73" s="39"/>
      <c r="C73" s="46"/>
      <c r="D73" s="46"/>
      <c r="E73" s="46"/>
      <c r="F73" s="46"/>
      <c r="G73" s="46"/>
      <c r="H73" s="46"/>
      <c r="I73" s="46"/>
      <c r="J73" s="46"/>
      <c r="K73" s="46"/>
    </row>
    <row r="74" spans="2:11" s="41" customFormat="1" ht="42.75" customHeight="1" x14ac:dyDescent="0.3">
      <c r="B74" s="39"/>
      <c r="C74" s="46"/>
      <c r="D74" s="46"/>
      <c r="E74" s="46"/>
      <c r="F74" s="46"/>
      <c r="G74" s="46"/>
      <c r="H74" s="46"/>
      <c r="I74" s="46"/>
      <c r="J74" s="46"/>
      <c r="K74" s="46"/>
    </row>
    <row r="75" spans="2:11" s="41" customFormat="1" ht="42.75" customHeight="1" x14ac:dyDescent="0.3">
      <c r="B75" s="39"/>
      <c r="C75" s="46"/>
      <c r="D75" s="46"/>
      <c r="E75" s="46"/>
      <c r="F75" s="46"/>
      <c r="G75" s="46"/>
      <c r="H75" s="46"/>
      <c r="I75" s="46"/>
      <c r="J75" s="46"/>
      <c r="K75" s="46"/>
    </row>
    <row r="76" spans="2:11" s="41" customFormat="1" ht="42.75" customHeight="1" x14ac:dyDescent="0.3">
      <c r="B76" s="39"/>
      <c r="C76" s="46"/>
      <c r="D76" s="46"/>
      <c r="E76" s="46"/>
      <c r="F76" s="46"/>
      <c r="G76" s="46"/>
      <c r="H76" s="46"/>
      <c r="I76" s="46"/>
      <c r="J76" s="46"/>
      <c r="K76" s="46"/>
    </row>
    <row r="77" spans="2:11" s="41" customFormat="1" ht="42.75" customHeight="1" x14ac:dyDescent="0.3">
      <c r="B77" s="39"/>
      <c r="C77" s="46"/>
      <c r="D77" s="46"/>
      <c r="E77" s="46"/>
      <c r="F77" s="46"/>
      <c r="G77" s="46"/>
      <c r="H77" s="46"/>
      <c r="I77" s="46"/>
      <c r="J77" s="46"/>
      <c r="K77" s="46"/>
    </row>
    <row r="78" spans="2:11" s="41" customFormat="1" ht="42.75" customHeight="1" x14ac:dyDescent="0.3">
      <c r="B78" s="39"/>
      <c r="C78" s="46"/>
      <c r="D78" s="46"/>
      <c r="E78" s="46"/>
      <c r="F78" s="46"/>
      <c r="G78" s="46"/>
      <c r="H78" s="46"/>
      <c r="I78" s="46"/>
      <c r="J78" s="46"/>
      <c r="K78" s="46"/>
    </row>
    <row r="79" spans="2:11" s="41" customFormat="1" ht="42.75" customHeight="1" x14ac:dyDescent="0.3">
      <c r="B79" s="39"/>
      <c r="C79" s="46"/>
      <c r="D79" s="46"/>
      <c r="E79" s="46"/>
      <c r="F79" s="46"/>
      <c r="G79" s="46"/>
      <c r="H79" s="46"/>
      <c r="I79" s="46"/>
      <c r="J79" s="46"/>
      <c r="K79" s="46"/>
    </row>
    <row r="80" spans="2:11" s="41" customFormat="1" ht="42.75" customHeight="1" x14ac:dyDescent="0.3">
      <c r="B80" s="39"/>
      <c r="C80" s="46"/>
      <c r="D80" s="46"/>
      <c r="E80" s="46"/>
      <c r="F80" s="46"/>
      <c r="G80" s="46"/>
      <c r="H80" s="46"/>
      <c r="I80" s="46"/>
      <c r="J80" s="46"/>
      <c r="K80" s="46"/>
    </row>
    <row r="81" spans="2:11" s="41" customFormat="1" ht="42.75" customHeight="1" x14ac:dyDescent="0.3">
      <c r="B81" s="39"/>
      <c r="C81" s="46"/>
      <c r="D81" s="46"/>
      <c r="E81" s="46"/>
      <c r="F81" s="46"/>
      <c r="G81" s="46"/>
      <c r="H81" s="46"/>
      <c r="I81" s="46"/>
      <c r="J81" s="46"/>
      <c r="K81" s="46"/>
    </row>
    <row r="82" spans="2:11" s="41" customFormat="1" ht="42.75" customHeight="1" x14ac:dyDescent="0.3">
      <c r="B82" s="39"/>
      <c r="C82" s="46"/>
      <c r="D82" s="46"/>
      <c r="E82" s="46"/>
      <c r="F82" s="46"/>
      <c r="G82" s="46"/>
      <c r="H82" s="46"/>
      <c r="I82" s="46"/>
      <c r="J82" s="46"/>
      <c r="K82" s="46"/>
    </row>
    <row r="83" spans="2:11" s="41" customFormat="1" ht="42.75" customHeight="1" x14ac:dyDescent="0.3">
      <c r="B83" s="39"/>
      <c r="C83" s="46"/>
      <c r="D83" s="46"/>
      <c r="E83" s="46"/>
      <c r="F83" s="46"/>
      <c r="G83" s="46"/>
      <c r="H83" s="46"/>
      <c r="I83" s="46"/>
      <c r="J83" s="46"/>
      <c r="K83" s="46"/>
    </row>
    <row r="84" spans="2:11" s="41" customFormat="1" ht="42.75" customHeight="1" x14ac:dyDescent="0.3">
      <c r="B84" s="39"/>
      <c r="C84" s="46"/>
      <c r="D84" s="46"/>
      <c r="E84" s="46"/>
      <c r="F84" s="46"/>
      <c r="G84" s="46"/>
      <c r="H84" s="46"/>
      <c r="I84" s="46"/>
      <c r="J84" s="46"/>
      <c r="K84" s="46"/>
    </row>
    <row r="85" spans="2:11" s="41" customFormat="1" ht="42.75" customHeight="1" x14ac:dyDescent="0.3">
      <c r="B85" s="39"/>
      <c r="C85" s="46"/>
      <c r="D85" s="46"/>
      <c r="E85" s="46"/>
      <c r="F85" s="46"/>
      <c r="G85" s="46"/>
      <c r="H85" s="46"/>
      <c r="I85" s="46"/>
      <c r="J85" s="46"/>
      <c r="K85" s="46"/>
    </row>
    <row r="86" spans="2:11" s="41" customFormat="1" ht="42.75" customHeight="1" x14ac:dyDescent="0.3">
      <c r="B86" s="39"/>
      <c r="C86" s="46"/>
      <c r="D86" s="46"/>
      <c r="E86" s="46"/>
      <c r="F86" s="46"/>
      <c r="G86" s="46"/>
      <c r="H86" s="46"/>
      <c r="I86" s="46"/>
      <c r="J86" s="46"/>
      <c r="K86" s="46"/>
    </row>
    <row r="87" spans="2:11" s="41" customFormat="1" ht="42.75" customHeight="1" x14ac:dyDescent="0.3">
      <c r="B87" s="39"/>
      <c r="C87" s="46"/>
      <c r="D87" s="46"/>
      <c r="E87" s="46"/>
      <c r="F87" s="46"/>
      <c r="G87" s="46"/>
      <c r="H87" s="46"/>
      <c r="I87" s="46"/>
      <c r="J87" s="46"/>
      <c r="K87" s="46"/>
    </row>
    <row r="88" spans="2:11" s="41" customFormat="1" ht="42.75" customHeight="1" x14ac:dyDescent="0.3">
      <c r="B88" s="39"/>
      <c r="C88" s="46"/>
      <c r="D88" s="46"/>
      <c r="E88" s="46"/>
      <c r="F88" s="46"/>
      <c r="G88" s="46"/>
      <c r="H88" s="46"/>
      <c r="I88" s="46"/>
      <c r="J88" s="46"/>
      <c r="K88" s="46"/>
    </row>
    <row r="89" spans="2:11" s="41" customFormat="1" ht="42.75" customHeight="1" x14ac:dyDescent="0.3">
      <c r="B89" s="39"/>
      <c r="C89" s="46"/>
      <c r="D89" s="46"/>
      <c r="E89" s="46"/>
      <c r="F89" s="46"/>
      <c r="G89" s="46"/>
      <c r="H89" s="46"/>
      <c r="I89" s="46"/>
      <c r="J89" s="46"/>
      <c r="K89" s="46"/>
    </row>
    <row r="90" spans="2:11" s="41" customFormat="1" ht="42.75" customHeight="1" x14ac:dyDescent="0.3">
      <c r="B90" s="39"/>
      <c r="C90" s="46"/>
      <c r="D90" s="46"/>
      <c r="E90" s="46"/>
      <c r="F90" s="46"/>
      <c r="G90" s="46"/>
      <c r="H90" s="46"/>
      <c r="I90" s="46"/>
      <c r="J90" s="46"/>
      <c r="K90" s="46"/>
    </row>
    <row r="91" spans="2:11" s="41" customFormat="1" ht="42.75" customHeight="1" x14ac:dyDescent="0.3">
      <c r="B91" s="39"/>
      <c r="C91" s="46"/>
      <c r="D91" s="46"/>
      <c r="E91" s="46"/>
      <c r="F91" s="46"/>
      <c r="G91" s="46"/>
      <c r="H91" s="46"/>
      <c r="I91" s="46"/>
      <c r="J91" s="46"/>
      <c r="K91" s="46"/>
    </row>
    <row r="92" spans="2:11" s="41" customFormat="1" ht="42.75" customHeight="1" x14ac:dyDescent="0.3">
      <c r="B92" s="39"/>
      <c r="C92" s="46"/>
      <c r="D92" s="46"/>
      <c r="E92" s="46"/>
      <c r="F92" s="46"/>
      <c r="G92" s="46"/>
      <c r="H92" s="46"/>
      <c r="I92" s="46"/>
      <c r="J92" s="46"/>
      <c r="K92" s="46"/>
    </row>
    <row r="93" spans="2:11" s="41" customFormat="1" ht="42.75" customHeight="1" x14ac:dyDescent="0.3">
      <c r="B93" s="39"/>
      <c r="C93" s="46"/>
      <c r="D93" s="46"/>
      <c r="E93" s="46"/>
      <c r="F93" s="46"/>
      <c r="G93" s="46"/>
      <c r="H93" s="46"/>
      <c r="I93" s="46"/>
      <c r="J93" s="46"/>
      <c r="K93" s="46"/>
    </row>
    <row r="94" spans="2:11" s="41" customFormat="1" ht="42.75" customHeight="1" x14ac:dyDescent="0.3">
      <c r="B94" s="39"/>
      <c r="C94" s="46"/>
      <c r="D94" s="46"/>
      <c r="E94" s="46"/>
      <c r="F94" s="46"/>
      <c r="G94" s="46"/>
      <c r="H94" s="46"/>
      <c r="I94" s="46"/>
      <c r="J94" s="46"/>
      <c r="K94" s="46"/>
    </row>
    <row r="95" spans="2:11" s="41" customFormat="1" ht="42.75" customHeight="1" x14ac:dyDescent="0.3">
      <c r="B95" s="39"/>
      <c r="C95" s="46"/>
      <c r="D95" s="46"/>
      <c r="E95" s="46"/>
      <c r="F95" s="46"/>
      <c r="G95" s="46"/>
      <c r="H95" s="46"/>
      <c r="I95" s="46"/>
      <c r="J95" s="46"/>
      <c r="K95" s="46"/>
    </row>
    <row r="96" spans="2:11" s="41" customFormat="1" ht="42.75" customHeight="1" x14ac:dyDescent="0.3">
      <c r="B96" s="39"/>
      <c r="C96" s="46"/>
      <c r="D96" s="46"/>
      <c r="E96" s="46"/>
      <c r="F96" s="46"/>
      <c r="G96" s="46"/>
      <c r="H96" s="46"/>
      <c r="I96" s="46"/>
      <c r="J96" s="46"/>
      <c r="K96" s="46"/>
    </row>
    <row r="97" spans="2:11" s="41" customFormat="1" ht="42.75" customHeight="1" x14ac:dyDescent="0.3">
      <c r="B97" s="39"/>
      <c r="C97" s="46"/>
      <c r="D97" s="46"/>
      <c r="E97" s="46"/>
      <c r="F97" s="46"/>
      <c r="G97" s="46"/>
      <c r="H97" s="46"/>
      <c r="I97" s="46"/>
      <c r="J97" s="46"/>
      <c r="K97" s="46"/>
    </row>
    <row r="98" spans="2:11" s="41" customFormat="1" ht="42.75" customHeight="1" x14ac:dyDescent="0.3">
      <c r="B98" s="39"/>
      <c r="C98" s="46"/>
      <c r="D98" s="46"/>
      <c r="E98" s="46"/>
      <c r="F98" s="46"/>
      <c r="G98" s="46"/>
      <c r="H98" s="46"/>
      <c r="I98" s="46"/>
      <c r="J98" s="46"/>
      <c r="K98" s="46"/>
    </row>
    <row r="99" spans="2:11" s="41" customFormat="1" ht="42.75" customHeight="1" x14ac:dyDescent="0.3">
      <c r="B99" s="39"/>
      <c r="C99" s="46"/>
      <c r="D99" s="46"/>
      <c r="E99" s="46"/>
      <c r="F99" s="46"/>
      <c r="G99" s="46"/>
      <c r="H99" s="46"/>
      <c r="I99" s="46"/>
      <c r="J99" s="46"/>
      <c r="K99" s="46"/>
    </row>
    <row r="100" spans="2:11" s="41" customFormat="1" ht="42.75" customHeight="1" x14ac:dyDescent="0.3">
      <c r="B100" s="39"/>
      <c r="C100" s="46"/>
      <c r="D100" s="46"/>
      <c r="E100" s="46"/>
      <c r="F100" s="46"/>
      <c r="G100" s="46"/>
      <c r="H100" s="46"/>
      <c r="I100" s="46"/>
      <c r="J100" s="46"/>
      <c r="K100" s="46"/>
    </row>
    <row r="101" spans="2:11" s="41" customFormat="1" ht="42.75" customHeight="1" x14ac:dyDescent="0.3">
      <c r="B101" s="39"/>
      <c r="C101" s="46"/>
      <c r="D101" s="46"/>
      <c r="E101" s="46"/>
      <c r="F101" s="46"/>
      <c r="G101" s="46"/>
      <c r="H101" s="46"/>
      <c r="I101" s="46"/>
      <c r="J101" s="46"/>
      <c r="K101" s="46"/>
    </row>
    <row r="102" spans="2:11" s="41" customFormat="1" ht="42.75" customHeight="1" x14ac:dyDescent="0.3">
      <c r="B102" s="39"/>
      <c r="C102" s="46"/>
      <c r="D102" s="46"/>
      <c r="E102" s="46"/>
      <c r="F102" s="46"/>
      <c r="G102" s="46"/>
      <c r="H102" s="46"/>
      <c r="I102" s="46"/>
      <c r="J102" s="46"/>
      <c r="K102" s="46"/>
    </row>
    <row r="103" spans="2:11" s="41" customFormat="1" ht="42.75" customHeight="1" x14ac:dyDescent="0.3">
      <c r="B103" s="39"/>
      <c r="C103" s="46"/>
      <c r="D103" s="46"/>
      <c r="E103" s="46"/>
      <c r="F103" s="46"/>
      <c r="G103" s="46"/>
      <c r="H103" s="46"/>
      <c r="I103" s="46"/>
      <c r="J103" s="46"/>
      <c r="K103" s="46"/>
    </row>
    <row r="104" spans="2:11" s="41" customFormat="1" ht="42.75" customHeight="1" x14ac:dyDescent="0.3">
      <c r="B104" s="39"/>
      <c r="C104" s="46"/>
      <c r="D104" s="46"/>
      <c r="E104" s="46"/>
      <c r="F104" s="46"/>
      <c r="G104" s="46"/>
      <c r="H104" s="46"/>
      <c r="I104" s="46"/>
      <c r="J104" s="46"/>
      <c r="K104" s="46"/>
    </row>
    <row r="105" spans="2:11" s="41" customFormat="1" ht="42.75" customHeight="1" x14ac:dyDescent="0.3">
      <c r="B105" s="39"/>
      <c r="C105" s="46"/>
      <c r="D105" s="46"/>
      <c r="E105" s="46"/>
      <c r="F105" s="46"/>
      <c r="G105" s="46"/>
      <c r="H105" s="46"/>
      <c r="I105" s="46"/>
      <c r="J105" s="46"/>
      <c r="K105" s="46"/>
    </row>
    <row r="106" spans="2:11" s="41" customFormat="1" ht="42.75" customHeight="1" x14ac:dyDescent="0.3">
      <c r="B106" s="39"/>
      <c r="C106" s="46"/>
      <c r="D106" s="46"/>
      <c r="E106" s="46"/>
      <c r="F106" s="46"/>
      <c r="G106" s="46"/>
      <c r="H106" s="46"/>
      <c r="I106" s="46"/>
      <c r="J106" s="46"/>
      <c r="K106" s="46"/>
    </row>
    <row r="107" spans="2:11" s="41" customFormat="1" ht="42.75" customHeight="1" x14ac:dyDescent="0.3">
      <c r="B107" s="39"/>
      <c r="C107" s="46"/>
      <c r="D107" s="46"/>
      <c r="E107" s="46"/>
      <c r="F107" s="46"/>
      <c r="G107" s="46"/>
      <c r="H107" s="46"/>
      <c r="I107" s="46"/>
      <c r="J107" s="46"/>
      <c r="K107" s="46"/>
    </row>
    <row r="108" spans="2:11" s="41" customFormat="1" ht="42.75" customHeight="1" x14ac:dyDescent="0.3">
      <c r="B108" s="39"/>
      <c r="C108" s="46"/>
      <c r="D108" s="46"/>
      <c r="E108" s="46"/>
      <c r="F108" s="46"/>
      <c r="G108" s="46"/>
      <c r="H108" s="46"/>
      <c r="I108" s="46"/>
      <c r="J108" s="46"/>
      <c r="K108" s="46"/>
    </row>
    <row r="109" spans="2:11" s="41" customFormat="1" ht="42.75" customHeight="1" x14ac:dyDescent="0.3">
      <c r="B109" s="39"/>
      <c r="C109" s="46"/>
      <c r="D109" s="46"/>
      <c r="E109" s="46"/>
      <c r="F109" s="46"/>
      <c r="G109" s="46"/>
      <c r="H109" s="46"/>
      <c r="I109" s="46"/>
      <c r="J109" s="46"/>
      <c r="K109" s="46"/>
    </row>
    <row r="110" spans="2:11" s="41" customFormat="1" ht="42.75" customHeight="1" x14ac:dyDescent="0.3">
      <c r="B110" s="39"/>
      <c r="C110" s="46"/>
      <c r="D110" s="46"/>
      <c r="E110" s="46"/>
      <c r="F110" s="46"/>
      <c r="G110" s="46"/>
      <c r="H110" s="46"/>
      <c r="I110" s="46"/>
      <c r="J110" s="46"/>
      <c r="K110" s="46"/>
    </row>
    <row r="111" spans="2:11" s="41" customFormat="1" ht="42.75" customHeight="1" x14ac:dyDescent="0.3">
      <c r="B111" s="39"/>
      <c r="C111" s="46"/>
      <c r="D111" s="46"/>
      <c r="E111" s="46"/>
      <c r="F111" s="46"/>
      <c r="G111" s="46"/>
      <c r="H111" s="46"/>
      <c r="I111" s="46"/>
      <c r="J111" s="46"/>
      <c r="K111" s="46"/>
    </row>
    <row r="112" spans="2:11" s="41" customFormat="1" ht="42.75" customHeight="1" x14ac:dyDescent="0.3">
      <c r="B112" s="39"/>
      <c r="C112" s="46"/>
      <c r="D112" s="46"/>
      <c r="E112" s="46"/>
      <c r="F112" s="46"/>
      <c r="G112" s="46"/>
      <c r="H112" s="46"/>
      <c r="I112" s="46"/>
      <c r="J112" s="46"/>
      <c r="K112" s="46"/>
    </row>
    <row r="113" spans="2:11" s="41" customFormat="1" ht="42.75" customHeight="1" x14ac:dyDescent="0.3">
      <c r="B113" s="39"/>
      <c r="C113" s="46"/>
      <c r="D113" s="46"/>
      <c r="E113" s="46"/>
      <c r="F113" s="46"/>
      <c r="G113" s="46"/>
      <c r="H113" s="46"/>
      <c r="I113" s="46"/>
      <c r="J113" s="46"/>
      <c r="K113" s="46"/>
    </row>
    <row r="114" spans="2:11" s="41" customFormat="1" ht="42.75" customHeight="1" x14ac:dyDescent="0.3">
      <c r="B114" s="39"/>
      <c r="C114" s="46"/>
      <c r="D114" s="46"/>
      <c r="E114" s="46"/>
      <c r="F114" s="46"/>
      <c r="G114" s="46"/>
      <c r="H114" s="46"/>
      <c r="I114" s="46"/>
      <c r="J114" s="46"/>
      <c r="K114" s="46"/>
    </row>
    <row r="115" spans="2:11" s="41" customFormat="1" ht="42.75" customHeight="1" x14ac:dyDescent="0.3">
      <c r="B115" s="39"/>
      <c r="C115" s="46"/>
      <c r="D115" s="46"/>
      <c r="E115" s="46"/>
      <c r="F115" s="46"/>
      <c r="G115" s="46"/>
      <c r="H115" s="46"/>
      <c r="I115" s="46"/>
      <c r="J115" s="46"/>
      <c r="K115" s="46"/>
    </row>
    <row r="116" spans="2:11" s="41" customFormat="1" ht="42.75" customHeight="1" x14ac:dyDescent="0.3">
      <c r="B116" s="39"/>
      <c r="C116" s="46"/>
      <c r="D116" s="46"/>
      <c r="E116" s="46"/>
      <c r="F116" s="46"/>
      <c r="G116" s="46"/>
      <c r="H116" s="46"/>
      <c r="I116" s="46"/>
      <c r="J116" s="46"/>
      <c r="K116" s="46"/>
    </row>
    <row r="117" spans="2:11" s="41" customFormat="1" ht="42.75" customHeight="1" x14ac:dyDescent="0.3">
      <c r="B117" s="39"/>
      <c r="C117" s="46"/>
      <c r="D117" s="46"/>
      <c r="E117" s="46"/>
      <c r="F117" s="46"/>
      <c r="G117" s="46"/>
      <c r="H117" s="46"/>
      <c r="I117" s="46"/>
      <c r="J117" s="46"/>
      <c r="K117" s="46"/>
    </row>
    <row r="118" spans="2:11" s="41" customFormat="1" ht="42.75" customHeight="1" x14ac:dyDescent="0.3">
      <c r="B118" s="39"/>
      <c r="C118" s="46"/>
      <c r="D118" s="46"/>
      <c r="E118" s="46"/>
      <c r="F118" s="46"/>
      <c r="G118" s="46"/>
      <c r="H118" s="46"/>
      <c r="I118" s="46"/>
      <c r="J118" s="46"/>
      <c r="K118" s="46"/>
    </row>
    <row r="119" spans="2:11" s="41" customFormat="1" ht="42.75" customHeight="1" x14ac:dyDescent="0.3">
      <c r="B119" s="39"/>
      <c r="C119" s="46"/>
      <c r="D119" s="46"/>
      <c r="E119" s="46"/>
      <c r="F119" s="46"/>
      <c r="G119" s="46"/>
      <c r="H119" s="46"/>
      <c r="I119" s="46"/>
      <c r="J119" s="46"/>
      <c r="K119" s="46"/>
    </row>
    <row r="120" spans="2:11" s="41" customFormat="1" ht="42.75" customHeight="1" x14ac:dyDescent="0.3">
      <c r="B120" s="39"/>
      <c r="C120" s="46"/>
      <c r="D120" s="46"/>
      <c r="E120" s="46"/>
      <c r="F120" s="46"/>
      <c r="G120" s="46"/>
      <c r="H120" s="46"/>
      <c r="I120" s="46"/>
      <c r="J120" s="46"/>
      <c r="K120" s="46"/>
    </row>
    <row r="121" spans="2:11" s="41" customFormat="1" ht="42.75" customHeight="1" x14ac:dyDescent="0.3">
      <c r="B121" s="39"/>
      <c r="C121" s="46"/>
      <c r="D121" s="46"/>
      <c r="E121" s="46"/>
      <c r="F121" s="46"/>
      <c r="G121" s="46"/>
      <c r="H121" s="46"/>
      <c r="I121" s="46"/>
      <c r="J121" s="46"/>
      <c r="K121" s="46"/>
    </row>
    <row r="122" spans="2:11" s="41" customFormat="1" ht="42.75" customHeight="1" x14ac:dyDescent="0.3">
      <c r="B122" s="39"/>
      <c r="C122" s="46"/>
      <c r="D122" s="46"/>
      <c r="E122" s="46"/>
      <c r="F122" s="46"/>
      <c r="G122" s="46"/>
      <c r="H122" s="46"/>
      <c r="I122" s="46"/>
      <c r="J122" s="46"/>
      <c r="K122" s="46"/>
    </row>
    <row r="123" spans="2:11" s="41" customFormat="1" ht="42.75" customHeight="1" x14ac:dyDescent="0.3">
      <c r="B123" s="39"/>
      <c r="C123" s="46"/>
      <c r="D123" s="46"/>
      <c r="E123" s="46"/>
      <c r="F123" s="46"/>
      <c r="G123" s="46"/>
      <c r="H123" s="46"/>
      <c r="I123" s="46"/>
      <c r="J123" s="46"/>
      <c r="K123" s="46"/>
    </row>
    <row r="124" spans="2:11" s="41" customFormat="1" ht="42.75" customHeight="1" x14ac:dyDescent="0.3">
      <c r="B124" s="39"/>
      <c r="C124" s="46"/>
      <c r="D124" s="46"/>
      <c r="E124" s="46"/>
      <c r="F124" s="46"/>
      <c r="G124" s="46"/>
      <c r="H124" s="46"/>
      <c r="I124" s="46"/>
      <c r="J124" s="46"/>
      <c r="K124" s="46"/>
    </row>
    <row r="125" spans="2:11" s="41" customFormat="1" ht="42.75" customHeight="1" x14ac:dyDescent="0.3">
      <c r="B125" s="39"/>
      <c r="C125" s="46"/>
      <c r="D125" s="46"/>
      <c r="E125" s="46"/>
      <c r="F125" s="46"/>
      <c r="G125" s="46"/>
      <c r="H125" s="46"/>
      <c r="I125" s="46"/>
      <c r="J125" s="46"/>
      <c r="K125" s="46"/>
    </row>
    <row r="126" spans="2:11" s="41" customFormat="1" ht="42.75" customHeight="1" x14ac:dyDescent="0.3">
      <c r="B126" s="39"/>
      <c r="C126" s="46"/>
      <c r="D126" s="46"/>
      <c r="E126" s="46"/>
      <c r="F126" s="46"/>
      <c r="G126" s="46"/>
      <c r="H126" s="46"/>
      <c r="I126" s="46"/>
      <c r="J126" s="46"/>
      <c r="K126" s="46"/>
    </row>
  </sheetData>
  <mergeCells count="1">
    <mergeCell ref="B2:K2"/>
  </mergeCells>
  <pageMargins left="0.23622047244094491" right="0.15748031496062992" top="0.47244094488188981" bottom="0.51181102362204722" header="0.51181102362204722" footer="0.51181102362204722"/>
  <pageSetup paperSize="9" scale="48" orientation="landscape" horizontalDpi="300" verticalDpi="300" r:id="rId1"/>
  <headerFooter alignWithMargins="0">
    <oddFooter>&amp;L&amp;D&amp;Csudan Denominaotrs 2005&amp;RInformation / unit</oddFooter>
  </headerFooter>
  <colBreaks count="1" manualBreakCount="1">
    <brk id="15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KHA</vt:lpstr>
      <vt:lpstr>with Locs</vt:lpstr>
      <vt:lpstr>Sudan Denominators(access) 2019</vt:lpstr>
      <vt:lpstr>KHA!Print_Area</vt:lpstr>
      <vt:lpstr>'Sudan Denominators(access) 2019'!Print_Area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</dc:creator>
  <cp:lastModifiedBy>Administrator</cp:lastModifiedBy>
  <cp:lastPrinted>2020-04-15T11:01:57Z</cp:lastPrinted>
  <dcterms:created xsi:type="dcterms:W3CDTF">2014-04-09T14:01:28Z</dcterms:created>
  <dcterms:modified xsi:type="dcterms:W3CDTF">2020-04-20T10:50:06Z</dcterms:modified>
</cp:coreProperties>
</file>