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oogleDrive\_Betaflight\Filter Analizer\"/>
    </mc:Choice>
  </mc:AlternateContent>
  <bookViews>
    <workbookView xWindow="0" yWindow="0" windowWidth="20670" windowHeight="103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F3" i="1" l="1"/>
  <c r="E9" i="1"/>
  <c r="E10" i="1"/>
  <c r="F4" i="1"/>
  <c r="D10" i="1" s="1"/>
  <c r="C9" i="1"/>
  <c r="B10" i="1"/>
  <c r="F10" i="1"/>
  <c r="B11" i="1"/>
  <c r="B12" i="1" s="1"/>
  <c r="C11" i="1"/>
  <c r="F5" i="1"/>
  <c r="F6" i="1" l="1"/>
  <c r="G11" i="1" s="1"/>
  <c r="H11" i="1" s="1"/>
  <c r="F11" i="1"/>
  <c r="D11" i="1"/>
  <c r="F9" i="1"/>
  <c r="D9" i="1"/>
  <c r="E12" i="1"/>
  <c r="C12" i="1"/>
  <c r="B13" i="1"/>
  <c r="E11" i="1"/>
  <c r="G10" i="1" l="1"/>
  <c r="H10" i="1" s="1"/>
  <c r="G9" i="1"/>
  <c r="H9" i="1" s="1"/>
  <c r="G12" i="1"/>
  <c r="H12" i="1" s="1"/>
  <c r="D12" i="1"/>
  <c r="F12" i="1"/>
  <c r="B14" i="1"/>
  <c r="E13" i="1"/>
  <c r="C13" i="1"/>
  <c r="C14" i="1" l="1"/>
  <c r="E14" i="1"/>
  <c r="B15" i="1"/>
  <c r="F13" i="1"/>
  <c r="D13" i="1"/>
  <c r="G13" i="1"/>
  <c r="H13" i="1" s="1"/>
  <c r="B16" i="1" l="1"/>
  <c r="C15" i="1"/>
  <c r="E15" i="1"/>
  <c r="G14" i="1"/>
  <c r="H14" i="1" s="1"/>
  <c r="F14" i="1"/>
  <c r="D14" i="1"/>
  <c r="F15" i="1" l="1"/>
  <c r="D15" i="1"/>
  <c r="G15" i="1"/>
  <c r="H15" i="1" s="1"/>
  <c r="E16" i="1"/>
  <c r="C16" i="1"/>
  <c r="B17" i="1"/>
  <c r="B18" i="1" l="1"/>
  <c r="E17" i="1"/>
  <c r="C17" i="1"/>
  <c r="G16" i="1"/>
  <c r="H16" i="1" s="1"/>
  <c r="D16" i="1"/>
  <c r="F16" i="1"/>
  <c r="F17" i="1" l="1"/>
  <c r="D17" i="1"/>
  <c r="G17" i="1"/>
  <c r="H17" i="1" s="1"/>
  <c r="C18" i="1"/>
  <c r="E18" i="1"/>
  <c r="B19" i="1"/>
  <c r="G18" i="1" l="1"/>
  <c r="H18" i="1" s="1"/>
  <c r="F18" i="1"/>
  <c r="D18" i="1"/>
  <c r="B20" i="1"/>
  <c r="E19" i="1"/>
  <c r="C19" i="1"/>
  <c r="F19" i="1" l="1"/>
  <c r="D19" i="1"/>
  <c r="G19" i="1"/>
  <c r="H19" i="1" s="1"/>
  <c r="E20" i="1"/>
  <c r="C20" i="1"/>
  <c r="B21" i="1"/>
  <c r="B22" i="1" l="1"/>
  <c r="E21" i="1"/>
  <c r="C21" i="1"/>
  <c r="G20" i="1"/>
  <c r="H20" i="1" s="1"/>
  <c r="D20" i="1"/>
  <c r="F20" i="1"/>
  <c r="F21" i="1" l="1"/>
  <c r="D21" i="1"/>
  <c r="G21" i="1"/>
  <c r="H21" i="1" s="1"/>
  <c r="C22" i="1"/>
  <c r="E22" i="1"/>
  <c r="B23" i="1"/>
  <c r="G22" i="1" l="1"/>
  <c r="H22" i="1" s="1"/>
  <c r="F22" i="1"/>
  <c r="D22" i="1"/>
  <c r="B24" i="1"/>
  <c r="C23" i="1"/>
  <c r="E23" i="1"/>
  <c r="E24" i="1" l="1"/>
  <c r="C24" i="1"/>
  <c r="B25" i="1"/>
  <c r="F23" i="1"/>
  <c r="D23" i="1"/>
  <c r="G23" i="1"/>
  <c r="H23" i="1" s="1"/>
  <c r="G24" i="1" l="1"/>
  <c r="H24" i="1" s="1"/>
  <c r="D24" i="1"/>
  <c r="F24" i="1"/>
  <c r="B26" i="1"/>
  <c r="E25" i="1"/>
  <c r="C25" i="1"/>
  <c r="C26" i="1" l="1"/>
  <c r="E26" i="1"/>
  <c r="B27" i="1"/>
  <c r="F25" i="1"/>
  <c r="D25" i="1"/>
  <c r="G25" i="1"/>
  <c r="H25" i="1" s="1"/>
  <c r="C27" i="1" l="1"/>
  <c r="E27" i="1"/>
  <c r="B28" i="1"/>
  <c r="G26" i="1"/>
  <c r="H26" i="1" s="1"/>
  <c r="F26" i="1"/>
  <c r="D26" i="1"/>
  <c r="E28" i="1" l="1"/>
  <c r="B29" i="1"/>
  <c r="C28" i="1"/>
  <c r="F27" i="1"/>
  <c r="D27" i="1"/>
  <c r="G27" i="1"/>
  <c r="H27" i="1" s="1"/>
  <c r="G28" i="1" l="1"/>
  <c r="H28" i="1" s="1"/>
  <c r="D28" i="1"/>
  <c r="F28" i="1"/>
  <c r="E29" i="1"/>
  <c r="C29" i="1"/>
  <c r="F29" i="1" l="1"/>
  <c r="D29" i="1"/>
  <c r="G29" i="1"/>
  <c r="H29" i="1" s="1"/>
</calcChain>
</file>

<file path=xl/sharedStrings.xml><?xml version="1.0" encoding="utf-8"?>
<sst xmlns="http://schemas.openxmlformats.org/spreadsheetml/2006/main" count="14" uniqueCount="14">
  <si>
    <t>Throttle</t>
  </si>
  <si>
    <t>Idle Value</t>
  </si>
  <si>
    <t>Min</t>
  </si>
  <si>
    <t>Max</t>
  </si>
  <si>
    <t>scaler</t>
  </si>
  <si>
    <t>basic</t>
  </si>
  <si>
    <t>diff</t>
  </si>
  <si>
    <t>linear</t>
  </si>
  <si>
    <t>log over idle</t>
  </si>
  <si>
    <t>final</t>
  </si>
  <si>
    <t>linear inv</t>
  </si>
  <si>
    <t>log inv</t>
  </si>
  <si>
    <t>log zero point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</si>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</sst>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Converter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final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Sheet1!$H$9:$H$29</c:f>
              <c:numCache>
                <c:formatCode>0.0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129.75266193433896</c:v>
                </c:pt>
                <c:pt idx="8">
                  <c:v>158.34072759538594</c:v>
                </c:pt>
                <c:pt idx="9">
                  <c:v>185.5978260869565</c:v>
                </c:pt>
                <c:pt idx="10">
                  <c:v>211.35758651286602</c:v>
                </c:pt>
                <c:pt idx="11">
                  <c:v>235.45363797692983</c:v>
                </c:pt>
                <c:pt idx="12">
                  <c:v>257.71960958296364</c:v>
                </c:pt>
                <c:pt idx="13">
                  <c:v>277.98913043478257</c:v>
                </c:pt>
                <c:pt idx="14">
                  <c:v>296.09582963620232</c:v>
                </c:pt>
                <c:pt idx="15">
                  <c:v>311.87333629103813</c:v>
                </c:pt>
                <c:pt idx="16">
                  <c:v>325.15527950310565</c:v>
                </c:pt>
                <c:pt idx="17">
                  <c:v>335.77528837622009</c:v>
                </c:pt>
                <c:pt idx="18">
                  <c:v>343.56699201419701</c:v>
                </c:pt>
                <c:pt idx="19">
                  <c:v>348.3640195208518</c:v>
                </c:pt>
                <c:pt idx="20">
                  <c:v>350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basic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Sheet1!$D$9:$D$29</c:f>
              <c:numCache>
                <c:formatCode>0.00</c:formatCode>
                <c:ptCount val="21"/>
                <c:pt idx="0">
                  <c:v>100</c:v>
                </c:pt>
                <c:pt idx="1">
                  <c:v>118.734375</c:v>
                </c:pt>
                <c:pt idx="2">
                  <c:v>137.375</c:v>
                </c:pt>
                <c:pt idx="3">
                  <c:v>155.828125</c:v>
                </c:pt>
                <c:pt idx="4">
                  <c:v>174</c:v>
                </c:pt>
                <c:pt idx="5">
                  <c:v>191.796875</c:v>
                </c:pt>
                <c:pt idx="6">
                  <c:v>209.125</c:v>
                </c:pt>
                <c:pt idx="7">
                  <c:v>225.890625</c:v>
                </c:pt>
                <c:pt idx="8">
                  <c:v>242</c:v>
                </c:pt>
                <c:pt idx="9">
                  <c:v>257.359375</c:v>
                </c:pt>
                <c:pt idx="10">
                  <c:v>271.875</c:v>
                </c:pt>
                <c:pt idx="11">
                  <c:v>285.453125</c:v>
                </c:pt>
                <c:pt idx="12">
                  <c:v>298</c:v>
                </c:pt>
                <c:pt idx="13">
                  <c:v>309.421875</c:v>
                </c:pt>
                <c:pt idx="14">
                  <c:v>319.625</c:v>
                </c:pt>
                <c:pt idx="15">
                  <c:v>328.515625</c:v>
                </c:pt>
                <c:pt idx="16">
                  <c:v>336.00000000000006</c:v>
                </c:pt>
                <c:pt idx="17">
                  <c:v>341.984375</c:v>
                </c:pt>
                <c:pt idx="18">
                  <c:v>346.375</c:v>
                </c:pt>
                <c:pt idx="19">
                  <c:v>349.078125</c:v>
                </c:pt>
                <c:pt idx="20">
                  <c:v>350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linear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Sheet1!$E$9:$E$29</c:f>
              <c:numCache>
                <c:formatCode>0.00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117.85714285714286</c:v>
                </c:pt>
                <c:pt idx="8">
                  <c:v>135.71428571428572</c:v>
                </c:pt>
                <c:pt idx="9">
                  <c:v>153.57142857142856</c:v>
                </c:pt>
                <c:pt idx="10">
                  <c:v>171.42857142857142</c:v>
                </c:pt>
                <c:pt idx="11">
                  <c:v>189.28571428571428</c:v>
                </c:pt>
                <c:pt idx="12">
                  <c:v>207.14285714285714</c:v>
                </c:pt>
                <c:pt idx="13">
                  <c:v>225.00000000000003</c:v>
                </c:pt>
                <c:pt idx="14">
                  <c:v>242.85714285714289</c:v>
                </c:pt>
                <c:pt idx="15">
                  <c:v>260.71428571428578</c:v>
                </c:pt>
                <c:pt idx="16">
                  <c:v>278.57142857142867</c:v>
                </c:pt>
                <c:pt idx="17">
                  <c:v>296.4285714285715</c:v>
                </c:pt>
                <c:pt idx="18">
                  <c:v>314.28571428571445</c:v>
                </c:pt>
                <c:pt idx="19">
                  <c:v>332.14285714285728</c:v>
                </c:pt>
                <c:pt idx="20">
                  <c:v>350.00000000000011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zero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Sheet1!$F$9:$F$29</c:f>
              <c:numCache>
                <c:formatCode>0.00</c:formatCode>
                <c:ptCount val="21"/>
                <c:pt idx="0">
                  <c:v>0</c:v>
                </c:pt>
                <c:pt idx="1">
                  <c:v>26.228125000000002</c:v>
                </c:pt>
                <c:pt idx="2">
                  <c:v>52.324999999999996</c:v>
                </c:pt>
                <c:pt idx="3">
                  <c:v>78.159375000000011</c:v>
                </c:pt>
                <c:pt idx="4">
                  <c:v>103.6</c:v>
                </c:pt>
                <c:pt idx="5">
                  <c:v>128.515625</c:v>
                </c:pt>
                <c:pt idx="6">
                  <c:v>152.77500000000001</c:v>
                </c:pt>
                <c:pt idx="7">
                  <c:v>176.24687500000002</c:v>
                </c:pt>
                <c:pt idx="8">
                  <c:v>198.79999999999998</c:v>
                </c:pt>
                <c:pt idx="9">
                  <c:v>220.30312499999999</c:v>
                </c:pt>
                <c:pt idx="10">
                  <c:v>240.625</c:v>
                </c:pt>
                <c:pt idx="11">
                  <c:v>259.63437499999998</c:v>
                </c:pt>
                <c:pt idx="12">
                  <c:v>277.2</c:v>
                </c:pt>
                <c:pt idx="13">
                  <c:v>293.19062499999995</c:v>
                </c:pt>
                <c:pt idx="14">
                  <c:v>307.47500000000002</c:v>
                </c:pt>
                <c:pt idx="15">
                  <c:v>319.921875</c:v>
                </c:pt>
                <c:pt idx="16">
                  <c:v>330.40000000000003</c:v>
                </c:pt>
                <c:pt idx="17">
                  <c:v>338.77812500000005</c:v>
                </c:pt>
                <c:pt idx="18">
                  <c:v>344.92500000000001</c:v>
                </c:pt>
                <c:pt idx="19">
                  <c:v>348.70937499999997</c:v>
                </c:pt>
                <c:pt idx="20">
                  <c:v>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43024"/>
        <c:axId val="522742240"/>
      </c:scatterChart>
      <c:valAx>
        <c:axId val="5227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2240"/>
        <c:crosses val="autoZero"/>
        <c:crossBetween val="midCat"/>
      </c:valAx>
      <c:valAx>
        <c:axId val="5227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139700</xdr:rowOff>
    </xdr:from>
    <xdr:to>
      <xdr:col>16</xdr:col>
      <xdr:colOff>165100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8"/>
  <sheetViews>
    <sheetView tabSelected="1" workbookViewId="0">
      <selection activeCell="C4" sqref="C4"/>
    </sheetView>
  </sheetViews>
  <sheetFormatPr defaultColWidth="11" defaultRowHeight="15.75" x14ac:dyDescent="0.25"/>
  <cols>
    <col min="3" max="3" width="11.375" bestFit="1" customWidth="1"/>
    <col min="4" max="4" width="13.5" bestFit="1" customWidth="1"/>
    <col min="5" max="5" width="12.625" customWidth="1"/>
    <col min="6" max="6" width="14.125" customWidth="1"/>
    <col min="7" max="7" width="13.375" customWidth="1"/>
  </cols>
  <sheetData>
    <row r="3" spans="2:8" x14ac:dyDescent="0.25">
      <c r="B3" s="1" t="s">
        <v>1</v>
      </c>
      <c r="C3" s="1">
        <v>0.3</v>
      </c>
      <c r="E3" t="s">
        <v>10</v>
      </c>
      <c r="F3">
        <f>1/(1-C3)</f>
        <v>1.4285714285714286</v>
      </c>
    </row>
    <row r="4" spans="2:8" x14ac:dyDescent="0.25">
      <c r="B4" s="1" t="s">
        <v>2</v>
      </c>
      <c r="C4" s="1">
        <v>100</v>
      </c>
      <c r="E4" t="s">
        <v>6</v>
      </c>
      <c r="F4">
        <f>C5-C4</f>
        <v>250</v>
      </c>
    </row>
    <row r="5" spans="2:8" x14ac:dyDescent="0.25">
      <c r="B5" s="1" t="s">
        <v>3</v>
      </c>
      <c r="C5" s="1">
        <v>350</v>
      </c>
      <c r="E5" t="s">
        <v>12</v>
      </c>
      <c r="F5">
        <f>($C$3-($C$3^3)/3)*1.5</f>
        <v>0.4365</v>
      </c>
    </row>
    <row r="6" spans="2:8" x14ac:dyDescent="0.25">
      <c r="E6" t="s">
        <v>11</v>
      </c>
      <c r="F6">
        <f>1/(1-F5)</f>
        <v>1.7746228926353149</v>
      </c>
    </row>
    <row r="8" spans="2:8" x14ac:dyDescent="0.25">
      <c r="B8" t="s">
        <v>0</v>
      </c>
      <c r="C8" t="s">
        <v>4</v>
      </c>
      <c r="D8" t="s">
        <v>5</v>
      </c>
      <c r="E8" t="s">
        <v>7</v>
      </c>
      <c r="F8" t="s">
        <v>13</v>
      </c>
      <c r="G8" t="s">
        <v>8</v>
      </c>
      <c r="H8" t="s">
        <v>9</v>
      </c>
    </row>
    <row r="9" spans="2:8" x14ac:dyDescent="0.25">
      <c r="B9" s="2">
        <v>0</v>
      </c>
      <c r="C9" s="2">
        <f>(B9-(B9^3)/3)*1.5</f>
        <v>0</v>
      </c>
      <c r="D9" s="2">
        <f>$C$4+C9*$F$4</f>
        <v>100</v>
      </c>
      <c r="E9" s="2">
        <f>IF(B9&lt;$C$3, $C$4, $C$4+(B9-$C$3)*$F$4*$F$3)</f>
        <v>100</v>
      </c>
      <c r="F9" s="2">
        <f>C9*$C$5</f>
        <v>0</v>
      </c>
      <c r="G9" s="2">
        <f t="shared" ref="G9:G29" si="0">(C9-$F$5)*$F$6</f>
        <v>-0.77462289263531492</v>
      </c>
      <c r="H9" s="3">
        <f t="shared" ref="H9:H29" si="1">IF(B9&lt;$C$3, $C$4, $C$4+G9*$F$4)</f>
        <v>100</v>
      </c>
    </row>
    <row r="10" spans="2:8" x14ac:dyDescent="0.25">
      <c r="B10" s="2">
        <f>B9+0.05</f>
        <v>0.05</v>
      </c>
      <c r="C10" s="2">
        <f>(B10-(B10^3)/3)*1.5</f>
        <v>7.4937500000000004E-2</v>
      </c>
      <c r="D10" s="2">
        <f t="shared" ref="D10:D29" si="2">$C$4+C10*$F$4</f>
        <v>118.734375</v>
      </c>
      <c r="E10" s="2">
        <f t="shared" ref="E10:E29" si="3">IF(B10&lt;$C$3, $C$4, $C$4+(B10-$C$3)*$F$4*$F$3)</f>
        <v>100</v>
      </c>
      <c r="F10" s="2">
        <f t="shared" ref="F10:F29" si="4">C10*$C$5</f>
        <v>26.228125000000002</v>
      </c>
      <c r="G10" s="2">
        <f t="shared" si="0"/>
        <v>-0.64163708961845611</v>
      </c>
      <c r="H10" s="3">
        <f t="shared" si="1"/>
        <v>100</v>
      </c>
    </row>
    <row r="11" spans="2:8" x14ac:dyDescent="0.25">
      <c r="B11" s="2">
        <f t="shared" ref="B11:B29" si="5">B10+0.05</f>
        <v>0.1</v>
      </c>
      <c r="C11" s="2">
        <f t="shared" ref="C10:C29" si="6">(B11-(B11^3)/3)*1.5</f>
        <v>0.14949999999999999</v>
      </c>
      <c r="D11" s="2">
        <f t="shared" si="2"/>
        <v>137.375</v>
      </c>
      <c r="E11" s="2">
        <f t="shared" si="3"/>
        <v>100</v>
      </c>
      <c r="F11" s="2">
        <f t="shared" si="4"/>
        <v>52.324999999999996</v>
      </c>
      <c r="G11" s="2">
        <f t="shared" si="0"/>
        <v>-0.50931677018633548</v>
      </c>
      <c r="H11" s="3">
        <f t="shared" si="1"/>
        <v>100</v>
      </c>
    </row>
    <row r="12" spans="2:8" x14ac:dyDescent="0.25">
      <c r="B12" s="2">
        <f t="shared" si="5"/>
        <v>0.15000000000000002</v>
      </c>
      <c r="C12" s="2">
        <f t="shared" si="6"/>
        <v>0.22331250000000005</v>
      </c>
      <c r="D12" s="2">
        <f t="shared" si="2"/>
        <v>155.828125</v>
      </c>
      <c r="E12" s="2">
        <f t="shared" si="3"/>
        <v>100</v>
      </c>
      <c r="F12" s="2">
        <f t="shared" si="4"/>
        <v>78.159375000000011</v>
      </c>
      <c r="G12" s="2">
        <f t="shared" si="0"/>
        <v>-0.37832741792369112</v>
      </c>
      <c r="H12" s="3">
        <f t="shared" si="1"/>
        <v>100</v>
      </c>
    </row>
    <row r="13" spans="2:8" x14ac:dyDescent="0.25">
      <c r="B13" s="2">
        <f t="shared" si="5"/>
        <v>0.2</v>
      </c>
      <c r="C13" s="2">
        <f t="shared" si="6"/>
        <v>0.29599999999999999</v>
      </c>
      <c r="D13" s="2">
        <f t="shared" si="2"/>
        <v>174</v>
      </c>
      <c r="E13" s="2">
        <f t="shared" si="3"/>
        <v>100</v>
      </c>
      <c r="F13" s="2">
        <f t="shared" si="4"/>
        <v>103.6</v>
      </c>
      <c r="G13" s="2">
        <f t="shared" si="0"/>
        <v>-0.24933451641526178</v>
      </c>
      <c r="H13" s="3">
        <f t="shared" si="1"/>
        <v>100</v>
      </c>
    </row>
    <row r="14" spans="2:8" x14ac:dyDescent="0.25">
      <c r="B14" s="2">
        <f t="shared" si="5"/>
        <v>0.25</v>
      </c>
      <c r="C14" s="2">
        <f t="shared" si="6"/>
        <v>0.3671875</v>
      </c>
      <c r="D14" s="2">
        <f t="shared" si="2"/>
        <v>191.796875</v>
      </c>
      <c r="E14" s="2">
        <f t="shared" si="3"/>
        <v>100</v>
      </c>
      <c r="F14" s="2">
        <f t="shared" si="4"/>
        <v>128.515625</v>
      </c>
      <c r="G14" s="2">
        <f t="shared" si="0"/>
        <v>-0.12300354924578526</v>
      </c>
      <c r="H14" s="3">
        <f t="shared" si="1"/>
        <v>100</v>
      </c>
    </row>
    <row r="15" spans="2:8" x14ac:dyDescent="0.25">
      <c r="B15" s="2">
        <f t="shared" si="5"/>
        <v>0.3</v>
      </c>
      <c r="C15" s="2">
        <f t="shared" si="6"/>
        <v>0.4365</v>
      </c>
      <c r="D15" s="2">
        <f t="shared" si="2"/>
        <v>209.125</v>
      </c>
      <c r="E15" s="2">
        <f t="shared" si="3"/>
        <v>100</v>
      </c>
      <c r="F15" s="2">
        <f t="shared" si="4"/>
        <v>152.77500000000001</v>
      </c>
      <c r="G15" s="2">
        <f t="shared" si="0"/>
        <v>0</v>
      </c>
      <c r="H15" s="3">
        <f t="shared" si="1"/>
        <v>100</v>
      </c>
    </row>
    <row r="16" spans="2:8" x14ac:dyDescent="0.25">
      <c r="B16" s="2">
        <f t="shared" si="5"/>
        <v>0.35</v>
      </c>
      <c r="C16" s="2">
        <f t="shared" si="6"/>
        <v>0.50356250000000002</v>
      </c>
      <c r="D16" s="2">
        <f t="shared" si="2"/>
        <v>225.890625</v>
      </c>
      <c r="E16" s="2">
        <f t="shared" si="3"/>
        <v>117.85714285714286</v>
      </c>
      <c r="F16" s="2">
        <f t="shared" si="4"/>
        <v>176.24687500000002</v>
      </c>
      <c r="G16" s="2">
        <f t="shared" si="0"/>
        <v>0.11901064773735585</v>
      </c>
      <c r="H16" s="3">
        <f t="shared" si="1"/>
        <v>129.75266193433896</v>
      </c>
    </row>
    <row r="17" spans="2:8" x14ac:dyDescent="0.25">
      <c r="B17" s="2">
        <f t="shared" si="5"/>
        <v>0.39999999999999997</v>
      </c>
      <c r="C17" s="2">
        <f t="shared" si="6"/>
        <v>0.56799999999999995</v>
      </c>
      <c r="D17" s="2">
        <f t="shared" si="2"/>
        <v>242</v>
      </c>
      <c r="E17" s="2">
        <f t="shared" si="3"/>
        <v>135.71428571428572</v>
      </c>
      <c r="F17" s="2">
        <f t="shared" si="4"/>
        <v>198.79999999999998</v>
      </c>
      <c r="G17" s="2">
        <f t="shared" si="0"/>
        <v>0.23336291038154383</v>
      </c>
      <c r="H17" s="3">
        <f t="shared" si="1"/>
        <v>158.34072759538594</v>
      </c>
    </row>
    <row r="18" spans="2:8" x14ac:dyDescent="0.25">
      <c r="B18" s="2">
        <f t="shared" si="5"/>
        <v>0.44999999999999996</v>
      </c>
      <c r="C18" s="2">
        <f t="shared" si="6"/>
        <v>0.62943749999999998</v>
      </c>
      <c r="D18" s="2">
        <f t="shared" si="2"/>
        <v>257.359375</v>
      </c>
      <c r="E18" s="2">
        <f t="shared" si="3"/>
        <v>153.57142857142856</v>
      </c>
      <c r="F18" s="2">
        <f t="shared" si="4"/>
        <v>220.30312499999999</v>
      </c>
      <c r="G18" s="2">
        <f t="shared" si="0"/>
        <v>0.34239130434782605</v>
      </c>
      <c r="H18" s="3">
        <f t="shared" si="1"/>
        <v>185.5978260869565</v>
      </c>
    </row>
    <row r="19" spans="2:8" x14ac:dyDescent="0.25">
      <c r="B19" s="2">
        <f t="shared" si="5"/>
        <v>0.49999999999999994</v>
      </c>
      <c r="C19" s="2">
        <f t="shared" si="6"/>
        <v>0.6875</v>
      </c>
      <c r="D19" s="2">
        <f t="shared" si="2"/>
        <v>271.875</v>
      </c>
      <c r="E19" s="2">
        <f t="shared" si="3"/>
        <v>171.42857142857142</v>
      </c>
      <c r="F19" s="2">
        <f t="shared" si="4"/>
        <v>240.625</v>
      </c>
      <c r="G19" s="2">
        <f t="shared" si="0"/>
        <v>0.44543034605146403</v>
      </c>
      <c r="H19" s="3">
        <f t="shared" si="1"/>
        <v>211.35758651286602</v>
      </c>
    </row>
    <row r="20" spans="2:8" x14ac:dyDescent="0.25">
      <c r="B20" s="2">
        <f t="shared" si="5"/>
        <v>0.54999999999999993</v>
      </c>
      <c r="C20" s="2">
        <f t="shared" si="6"/>
        <v>0.74181249999999987</v>
      </c>
      <c r="D20" s="2">
        <f t="shared" si="2"/>
        <v>285.453125</v>
      </c>
      <c r="E20" s="2">
        <f t="shared" si="3"/>
        <v>189.28571428571428</v>
      </c>
      <c r="F20" s="2">
        <f t="shared" si="4"/>
        <v>259.63437499999998</v>
      </c>
      <c r="G20" s="2">
        <f t="shared" si="0"/>
        <v>0.54181455190771932</v>
      </c>
      <c r="H20" s="3">
        <f t="shared" si="1"/>
        <v>235.45363797692983</v>
      </c>
    </row>
    <row r="21" spans="2:8" x14ac:dyDescent="0.25">
      <c r="B21" s="2">
        <f t="shared" si="5"/>
        <v>0.6</v>
      </c>
      <c r="C21" s="2">
        <f t="shared" si="6"/>
        <v>0.79200000000000004</v>
      </c>
      <c r="D21" s="2">
        <f t="shared" si="2"/>
        <v>298</v>
      </c>
      <c r="E21" s="2">
        <f t="shared" si="3"/>
        <v>207.14285714285714</v>
      </c>
      <c r="F21" s="2">
        <f t="shared" si="4"/>
        <v>277.2</v>
      </c>
      <c r="G21" s="2">
        <f t="shared" si="0"/>
        <v>0.63087843833185453</v>
      </c>
      <c r="H21" s="3">
        <f t="shared" si="1"/>
        <v>257.71960958296364</v>
      </c>
    </row>
    <row r="22" spans="2:8" x14ac:dyDescent="0.25">
      <c r="B22" s="2">
        <f t="shared" si="5"/>
        <v>0.65</v>
      </c>
      <c r="C22" s="2">
        <f t="shared" si="6"/>
        <v>0.83768749999999992</v>
      </c>
      <c r="D22" s="2">
        <f t="shared" si="2"/>
        <v>309.421875</v>
      </c>
      <c r="E22" s="2">
        <f t="shared" si="3"/>
        <v>225.00000000000003</v>
      </c>
      <c r="F22" s="2">
        <f t="shared" si="4"/>
        <v>293.19062499999995</v>
      </c>
      <c r="G22" s="2">
        <f t="shared" si="0"/>
        <v>0.71195652173913027</v>
      </c>
      <c r="H22" s="3">
        <f t="shared" si="1"/>
        <v>277.98913043478257</v>
      </c>
    </row>
    <row r="23" spans="2:8" x14ac:dyDescent="0.25">
      <c r="B23" s="2">
        <f t="shared" si="5"/>
        <v>0.70000000000000007</v>
      </c>
      <c r="C23" s="2">
        <f t="shared" si="6"/>
        <v>0.87850000000000006</v>
      </c>
      <c r="D23" s="2">
        <f t="shared" si="2"/>
        <v>319.625</v>
      </c>
      <c r="E23" s="2">
        <f t="shared" si="3"/>
        <v>242.85714285714289</v>
      </c>
      <c r="F23" s="2">
        <f t="shared" si="4"/>
        <v>307.47500000000002</v>
      </c>
      <c r="G23" s="2">
        <f t="shared" si="0"/>
        <v>0.78438331854480925</v>
      </c>
      <c r="H23" s="3">
        <f t="shared" si="1"/>
        <v>296.09582963620232</v>
      </c>
    </row>
    <row r="24" spans="2:8" x14ac:dyDescent="0.25">
      <c r="B24" s="2">
        <f t="shared" si="5"/>
        <v>0.75000000000000011</v>
      </c>
      <c r="C24" s="2">
        <f t="shared" si="6"/>
        <v>0.9140625</v>
      </c>
      <c r="D24" s="2">
        <f t="shared" si="2"/>
        <v>328.515625</v>
      </c>
      <c r="E24" s="2">
        <f t="shared" si="3"/>
        <v>260.71428571428578</v>
      </c>
      <c r="F24" s="2">
        <f t="shared" si="4"/>
        <v>319.921875</v>
      </c>
      <c r="G24" s="2">
        <f t="shared" si="0"/>
        <v>0.84749334516415253</v>
      </c>
      <c r="H24" s="3">
        <f t="shared" si="1"/>
        <v>311.87333629103813</v>
      </c>
    </row>
    <row r="25" spans="2:8" x14ac:dyDescent="0.25">
      <c r="B25" s="2">
        <f t="shared" si="5"/>
        <v>0.80000000000000016</v>
      </c>
      <c r="C25" s="2">
        <f t="shared" si="6"/>
        <v>0.94400000000000017</v>
      </c>
      <c r="D25" s="2">
        <f t="shared" si="2"/>
        <v>336.00000000000006</v>
      </c>
      <c r="E25" s="2">
        <f t="shared" si="3"/>
        <v>278.57142857142867</v>
      </c>
      <c r="F25" s="2">
        <f t="shared" si="4"/>
        <v>330.40000000000003</v>
      </c>
      <c r="G25" s="2">
        <f t="shared" si="0"/>
        <v>0.90062111801242262</v>
      </c>
      <c r="H25" s="3">
        <f t="shared" si="1"/>
        <v>325.15527950310565</v>
      </c>
    </row>
    <row r="26" spans="2:8" x14ac:dyDescent="0.25">
      <c r="B26" s="2">
        <f t="shared" si="5"/>
        <v>0.8500000000000002</v>
      </c>
      <c r="C26" s="2">
        <f t="shared" si="6"/>
        <v>0.96793750000000012</v>
      </c>
      <c r="D26" s="2">
        <f t="shared" si="2"/>
        <v>341.984375</v>
      </c>
      <c r="E26" s="2">
        <f t="shared" si="3"/>
        <v>296.4285714285715</v>
      </c>
      <c r="F26" s="2">
        <f t="shared" si="4"/>
        <v>338.77812500000005</v>
      </c>
      <c r="G26" s="2">
        <f t="shared" si="0"/>
        <v>0.94310115350488033</v>
      </c>
      <c r="H26" s="3">
        <f t="shared" si="1"/>
        <v>335.77528837622009</v>
      </c>
    </row>
    <row r="27" spans="2:8" x14ac:dyDescent="0.25">
      <c r="B27" s="2">
        <f t="shared" si="5"/>
        <v>0.90000000000000024</v>
      </c>
      <c r="C27" s="2">
        <f t="shared" si="6"/>
        <v>0.98550000000000004</v>
      </c>
      <c r="D27" s="2">
        <f t="shared" si="2"/>
        <v>346.375</v>
      </c>
      <c r="E27" s="2">
        <f t="shared" si="3"/>
        <v>314.28571428571445</v>
      </c>
      <c r="F27" s="2">
        <f t="shared" si="4"/>
        <v>344.92500000000001</v>
      </c>
      <c r="G27" s="2">
        <f t="shared" si="0"/>
        <v>0.97426796805678795</v>
      </c>
      <c r="H27" s="3">
        <f t="shared" si="1"/>
        <v>343.56699201419701</v>
      </c>
    </row>
    <row r="28" spans="2:8" x14ac:dyDescent="0.25">
      <c r="B28" s="2">
        <f t="shared" si="5"/>
        <v>0.95000000000000029</v>
      </c>
      <c r="C28" s="2">
        <f t="shared" si="6"/>
        <v>0.99631249999999993</v>
      </c>
      <c r="D28" s="2">
        <f t="shared" si="2"/>
        <v>349.078125</v>
      </c>
      <c r="E28" s="2">
        <f t="shared" si="3"/>
        <v>332.14285714285728</v>
      </c>
      <c r="F28" s="2">
        <f t="shared" si="4"/>
        <v>348.70937499999997</v>
      </c>
      <c r="G28" s="2">
        <f t="shared" si="0"/>
        <v>0.99345607808340708</v>
      </c>
      <c r="H28" s="3">
        <f t="shared" si="1"/>
        <v>348.3640195208518</v>
      </c>
    </row>
    <row r="29" spans="2:8" x14ac:dyDescent="0.25">
      <c r="B29" s="2">
        <f t="shared" si="5"/>
        <v>1.0000000000000002</v>
      </c>
      <c r="C29" s="2">
        <f t="shared" si="6"/>
        <v>1</v>
      </c>
      <c r="D29" s="2">
        <f t="shared" si="2"/>
        <v>350</v>
      </c>
      <c r="E29" s="2">
        <f t="shared" si="3"/>
        <v>350.00000000000011</v>
      </c>
      <c r="F29" s="2">
        <f t="shared" si="4"/>
        <v>350</v>
      </c>
      <c r="G29" s="2">
        <f t="shared" si="0"/>
        <v>1</v>
      </c>
      <c r="H29" s="3">
        <f t="shared" si="1"/>
        <v>350</v>
      </c>
    </row>
    <row r="35" ht="21" customHeight="1" x14ac:dyDescent="0.25"/>
    <row r="36" hidden="1" x14ac:dyDescent="0.25"/>
    <row r="37" hidden="1" x14ac:dyDescent="0.25"/>
    <row r="38" hidden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Spatz, Mark</cp:lastModifiedBy>
  <dcterms:created xsi:type="dcterms:W3CDTF">2018-10-02T22:37:18Z</dcterms:created>
  <dcterms:modified xsi:type="dcterms:W3CDTF">2018-10-06T04:08:03Z</dcterms:modified>
</cp:coreProperties>
</file>