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h94\Desktop\Repo\phishing_Detect\Docs\"/>
    </mc:Choice>
  </mc:AlternateContent>
  <xr:revisionPtr revIDLastSave="0" documentId="10_ncr:8100000_{D241E109-C472-4D02-801D-5A91F3138259}" xr6:coauthVersionLast="32" xr6:coauthVersionMax="32" xr10:uidLastSave="{00000000-0000-0000-0000-000000000000}"/>
  <bookViews>
    <workbookView xWindow="0" yWindow="0" windowWidth="12300" windowHeight="5715" activeTab="1" xr2:uid="{00000000-000D-0000-FFFF-FFFF00000000}"/>
  </bookViews>
  <sheets>
    <sheet name="Sheet1" sheetId="1" r:id="rId1"/>
    <sheet name="Binary Classify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2" l="1"/>
  <c r="L10" i="2"/>
  <c r="L11" i="2"/>
  <c r="L12" i="2"/>
  <c r="L13" i="2"/>
  <c r="M10" i="2"/>
  <c r="M11" i="2"/>
  <c r="M12" i="2"/>
  <c r="M13" i="2"/>
  <c r="L9" i="2"/>
  <c r="N10" i="2" l="1"/>
  <c r="N11" i="2"/>
  <c r="N12" i="2"/>
  <c r="N13" i="2"/>
  <c r="N9" i="2"/>
  <c r="H11" i="1" l="1"/>
  <c r="H12" i="1"/>
  <c r="H13" i="1"/>
  <c r="H14" i="1"/>
  <c r="H10" i="1"/>
  <c r="A3" i="1" l="1"/>
  <c r="A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<sst xmlns="http://schemas.openxmlformats.org/spreadsheetml/2006/main" count="88" uniqueCount="41">
  <si>
    <t>Feature Position</t>
  </si>
  <si>
    <t>Sorted Featuer Position</t>
  </si>
  <si>
    <t>Sorted Features</t>
  </si>
  <si>
    <t>Features</t>
  </si>
  <si>
    <t>Precision</t>
  </si>
  <si>
    <t>Recall</t>
  </si>
  <si>
    <t>F1 Score</t>
  </si>
  <si>
    <t>Accuracy</t>
  </si>
  <si>
    <t>Set A</t>
  </si>
  <si>
    <t>Set B</t>
  </si>
  <si>
    <t>Set C</t>
  </si>
  <si>
    <t>Set D</t>
  </si>
  <si>
    <t>Set E</t>
  </si>
  <si>
    <t>Count</t>
  </si>
  <si>
    <t>FPR</t>
  </si>
  <si>
    <t>TPR</t>
  </si>
  <si>
    <t>AUC</t>
  </si>
  <si>
    <t>E</t>
  </si>
  <si>
    <t>D</t>
  </si>
  <si>
    <t>C</t>
  </si>
  <si>
    <t>B</t>
  </si>
  <si>
    <t>A</t>
  </si>
  <si>
    <t>Manual ROC</t>
  </si>
  <si>
    <t>Auto ROC</t>
  </si>
  <si>
    <t>Auto ROC in Reverse</t>
  </si>
  <si>
    <t>TP</t>
    <phoneticPr fontId="3" type="noConversion"/>
  </si>
  <si>
    <t>FP</t>
    <phoneticPr fontId="3" type="noConversion"/>
  </si>
  <si>
    <t>TN</t>
    <phoneticPr fontId="3" type="noConversion"/>
  </si>
  <si>
    <t>FN</t>
    <phoneticPr fontId="3" type="noConversion"/>
  </si>
  <si>
    <t>all</t>
    <phoneticPr fontId="3" type="noConversion"/>
  </si>
  <si>
    <t xml:space="preserve">Confusion Matrix Set A: </t>
    <phoneticPr fontId="3" type="noConversion"/>
  </si>
  <si>
    <t xml:space="preserve">Confusion Matrix Set B: </t>
    <phoneticPr fontId="3" type="noConversion"/>
  </si>
  <si>
    <t xml:space="preserve">Confusion Matrix Set C: </t>
    <phoneticPr fontId="3" type="noConversion"/>
  </si>
  <si>
    <t xml:space="preserve">Confusion Matrix Set D: </t>
    <phoneticPr fontId="3" type="noConversion"/>
  </si>
  <si>
    <t xml:space="preserve">Confusion Matrix Set E: </t>
    <phoneticPr fontId="3" type="noConversion"/>
  </si>
  <si>
    <t>Sum</t>
    <phoneticPr fontId="3" type="noConversion"/>
  </si>
  <si>
    <t>Average</t>
    <phoneticPr fontId="3" type="noConversion"/>
  </si>
  <si>
    <t>Running Total</t>
    <phoneticPr fontId="3" type="noConversion"/>
  </si>
  <si>
    <t>Count</t>
    <phoneticPr fontId="3" type="noConversion"/>
  </si>
  <si>
    <t>TPR</t>
    <phoneticPr fontId="3" type="noConversion"/>
  </si>
  <si>
    <t>FPR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</si>
</sst>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2" applyNumberFormat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2" fillId="2" borderId="2" xfId="1" applyAlignment="1"/>
    <xf numFmtId="0" fontId="2" fillId="2" borderId="2" xfId="1" applyAlignment="1">
      <alignment horizontal="center"/>
    </xf>
    <xf numFmtId="0" fontId="2" fillId="2" borderId="2" xfId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5" xfId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Sheet1!$G$3:$G$7</c:f>
              <c:numCache>
                <c:formatCode>General</c:formatCode>
                <c:ptCount val="5"/>
                <c:pt idx="0">
                  <c:v>0.44650000000000001</c:v>
                </c:pt>
                <c:pt idx="1">
                  <c:v>0.71509999999999996</c:v>
                </c:pt>
                <c:pt idx="2">
                  <c:v>0.94030000000000002</c:v>
                </c:pt>
                <c:pt idx="3">
                  <c:v>0.96220000000000006</c:v>
                </c:pt>
                <c:pt idx="4">
                  <c:v>0.97089999999999999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D-4BE2-989F-FBCAA2DEE30C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0.56179999999999997</c:v>
                </c:pt>
                <c:pt idx="1">
                  <c:v>0.77869999999999995</c:v>
                </c:pt>
                <c:pt idx="2">
                  <c:v>0.92400000000000004</c:v>
                </c:pt>
                <c:pt idx="3">
                  <c:v>0.93920000000000003</c:v>
                </c:pt>
                <c:pt idx="4">
                  <c:v>0.94140000000000001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D-4BE2-989F-FBCAA2DEE30C}"/>
            </c:ext>
          </c:extLst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Sheet1!$I$3:$I$7</c:f>
              <c:numCache>
                <c:formatCode>General</c:formatCode>
                <c:ptCount val="5"/>
                <c:pt idx="0">
                  <c:v>0.4975</c:v>
                </c:pt>
                <c:pt idx="1">
                  <c:v>0.74550000000000005</c:v>
                </c:pt>
                <c:pt idx="2">
                  <c:v>0.93210000000000004</c:v>
                </c:pt>
                <c:pt idx="3">
                  <c:v>0.9506</c:v>
                </c:pt>
                <c:pt idx="4">
                  <c:v>0.94589999999999996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D-4BE2-989F-FBCAA2DEE30C}"/>
            </c:ext>
          </c:extLst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Sheet1!$F$3:$F$7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cat>
          <c:val>
            <c:numRef>
              <c:f>Sheet1!$J$3:$J$7</c:f>
              <c:numCache>
                <c:formatCode>General</c:formatCode>
                <c:ptCount val="5"/>
                <c:pt idx="0">
                  <c:v>0.50419999999999998</c:v>
                </c:pt>
                <c:pt idx="1">
                  <c:v>0.76770000000000005</c:v>
                </c:pt>
                <c:pt idx="2">
                  <c:v>0.94120000000000004</c:v>
                </c:pt>
                <c:pt idx="3">
                  <c:v>0.95730000000000004</c:v>
                </c:pt>
                <c:pt idx="4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D-4BE2-989F-FBCAA2DEE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538448"/>
        <c:axId val="326541072"/>
      </c:barChart>
      <c:catAx>
        <c:axId val="3265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541072"/>
        <c:crosses val="autoZero"/>
        <c:auto val="1"/>
        <c:lblAlgn val="ctr"/>
        <c:lblOffset val="100"/>
        <c:noMultiLvlLbl val="0"/>
      </c:catAx>
      <c:valAx>
        <c:axId val="3265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53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Count vs Accuracy</a:t>
            </a:r>
            <a:endParaRPr lang="en-US"/>
          </a:p>
        </c:rich>
      </c:tx>
      <c:layout>
        <c:manualLayout>
          <c:xMode val="edge"/>
          <c:yMode val="edge"/>
          <c:x val="0.4206372090812591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Sheet1!$F$10:$F$14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Sheet1!$G$10:$G$14</c:f>
              <c:numCache>
                <c:formatCode>General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8</c:v>
                </c:pt>
                <c:pt idx="3">
                  <c:v>30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3-4E51-88AE-BCB271E6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73168"/>
        <c:axId val="422675136"/>
      </c:scatterChart>
      <c:scatterChart>
        <c:scatterStyle val="smoothMarker"/>
        <c:varyColors val="0"/>
        <c:ser>
          <c:idx val="1"/>
          <c:order val="1"/>
          <c:tx>
            <c:strRef>
              <c:f>Sheet1!$H$9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Sheet1!$F$10:$F$14</c:f>
              <c:strCache>
                <c:ptCount val="5"/>
                <c:pt idx="0">
                  <c:v>Set A</c:v>
                </c:pt>
                <c:pt idx="1">
                  <c:v>Set B</c:v>
                </c:pt>
                <c:pt idx="2">
                  <c:v>Set C</c:v>
                </c:pt>
                <c:pt idx="3">
                  <c:v>Set D</c:v>
                </c:pt>
                <c:pt idx="4">
                  <c:v>Set E</c:v>
                </c:pt>
              </c:strCache>
            </c:strRef>
          </c:xVal>
          <c:yVal>
            <c:numRef>
              <c:f>Sheet1!$H$10:$H$14</c:f>
              <c:numCache>
                <c:formatCode>General</c:formatCode>
                <c:ptCount val="5"/>
                <c:pt idx="0">
                  <c:v>0.50419999999999998</c:v>
                </c:pt>
                <c:pt idx="1">
                  <c:v>0.76770000000000005</c:v>
                </c:pt>
                <c:pt idx="2">
                  <c:v>0.94120000000000004</c:v>
                </c:pt>
                <c:pt idx="3">
                  <c:v>0.95730000000000004</c:v>
                </c:pt>
                <c:pt idx="4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93-4E51-88AE-BCB271E6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12960"/>
        <c:axId val="417014600"/>
      </c:scatterChart>
      <c:valAx>
        <c:axId val="4226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675136"/>
        <c:crosses val="autoZero"/>
        <c:crossBetween val="midCat"/>
      </c:valAx>
      <c:valAx>
        <c:axId val="4226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673168"/>
        <c:crosses val="autoZero"/>
        <c:crossBetween val="midCat"/>
      </c:valAx>
      <c:valAx>
        <c:axId val="417014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012960"/>
        <c:crosses val="max"/>
        <c:crossBetween val="midCat"/>
      </c:valAx>
      <c:valAx>
        <c:axId val="41701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41701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Sheet1!$U$41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Sheet1!$T$42:$T$47</c:f>
              <c:numCache>
                <c:formatCode>General</c:formatCode>
                <c:ptCount val="6"/>
                <c:pt idx="0">
                  <c:v>0.53029999999999999</c:v>
                </c:pt>
                <c:pt idx="1">
                  <c:v>0.2424</c:v>
                </c:pt>
                <c:pt idx="2">
                  <c:v>6.0600000000000001E-2</c:v>
                </c:pt>
                <c:pt idx="3">
                  <c:v>3.3599999999999998E-2</c:v>
                </c:pt>
                <c:pt idx="4">
                  <c:v>2.18E-2</c:v>
                </c:pt>
                <c:pt idx="5">
                  <c:v>0</c:v>
                </c:pt>
              </c:numCache>
            </c:numRef>
          </c:xVal>
          <c:yVal>
            <c:numRef>
              <c:f>Sheet1!$U$42:$U$47</c:f>
              <c:numCache>
                <c:formatCode>General</c:formatCode>
                <c:ptCount val="6"/>
                <c:pt idx="0">
                  <c:v>0.51190000000000002</c:v>
                </c:pt>
                <c:pt idx="1">
                  <c:v>0.78300000000000003</c:v>
                </c:pt>
                <c:pt idx="2">
                  <c:v>0.91539999999999999</c:v>
                </c:pt>
                <c:pt idx="3">
                  <c:v>0.94140000000000001</c:v>
                </c:pt>
                <c:pt idx="4">
                  <c:v>0.94789999999999996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B6-4DF7-87CD-A99014050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12352"/>
        <c:axId val="999503632"/>
      </c:scatterChart>
      <c:valAx>
        <c:axId val="9916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503632"/>
        <c:crosses val="autoZero"/>
        <c:crossBetween val="midCat"/>
      </c:valAx>
      <c:valAx>
        <c:axId val="9995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61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8672897196261688E-2"/>
          <c:y val="0.14959251491617445"/>
          <c:w val="0.88073862642169731"/>
          <c:h val="0.6571889868628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Sheet1!$L$41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Sheet1!$K$42:$K$48</c:f>
              <c:numCache>
                <c:formatCode>General</c:formatCode>
                <c:ptCount val="7"/>
                <c:pt idx="1">
                  <c:v>0.48799999999999999</c:v>
                </c:pt>
                <c:pt idx="2">
                  <c:v>0.21690000000000001</c:v>
                </c:pt>
                <c:pt idx="3">
                  <c:v>8.4500000000000006E-2</c:v>
                </c:pt>
                <c:pt idx="4">
                  <c:v>5.8500000000000003E-2</c:v>
                </c:pt>
                <c:pt idx="5">
                  <c:v>5.1999999999999998E-2</c:v>
                </c:pt>
                <c:pt idx="6">
                  <c:v>0</c:v>
                </c:pt>
              </c:numCache>
            </c:numRef>
          </c:xVal>
          <c:yVal>
            <c:numRef>
              <c:f>Sheet1!$L$42:$L$48</c:f>
              <c:numCache>
                <c:formatCode>General</c:formatCode>
                <c:ptCount val="7"/>
                <c:pt idx="1">
                  <c:v>0.46689999999999998</c:v>
                </c:pt>
                <c:pt idx="2">
                  <c:v>0.75749999999999995</c:v>
                </c:pt>
                <c:pt idx="3">
                  <c:v>0.93930000000000002</c:v>
                </c:pt>
                <c:pt idx="4">
                  <c:v>0.96630000000000005</c:v>
                </c:pt>
                <c:pt idx="5">
                  <c:v>0.97809999999999997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5-4973-B2CF-1E94CBF5C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94288"/>
        <c:axId val="999514000"/>
      </c:scatterChart>
      <c:valAx>
        <c:axId val="9930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Fasle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514000"/>
        <c:crosses val="autoZero"/>
        <c:crossBetween val="midCat"/>
      </c:valAx>
      <c:valAx>
        <c:axId val="999514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09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Sheet1!$K$3:$K$7</c:f>
              <c:numCache>
                <c:formatCode>General</c:formatCode>
                <c:ptCount val="5"/>
                <c:pt idx="0">
                  <c:v>2.18E-2</c:v>
                </c:pt>
                <c:pt idx="1">
                  <c:v>2.86E-2</c:v>
                </c:pt>
                <c:pt idx="2">
                  <c:v>4.5400000000000003E-2</c:v>
                </c:pt>
                <c:pt idx="3">
                  <c:v>0.2407</c:v>
                </c:pt>
                <c:pt idx="4">
                  <c:v>0.54039999999999999</c:v>
                </c:pt>
              </c:numCache>
            </c:numRef>
          </c:xVal>
          <c:yVal>
            <c:numRef>
              <c:f>Sheet1!$L$3:$L$7</c:f>
              <c:numCache>
                <c:formatCode>General</c:formatCode>
                <c:ptCount val="5"/>
                <c:pt idx="0">
                  <c:v>0.56179999999999997</c:v>
                </c:pt>
                <c:pt idx="1">
                  <c:v>0.77869999999999995</c:v>
                </c:pt>
                <c:pt idx="2">
                  <c:v>0.92400000000000004</c:v>
                </c:pt>
                <c:pt idx="3">
                  <c:v>0.93920000000000003</c:v>
                </c:pt>
                <c:pt idx="4">
                  <c:v>0.94140000000000001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3-49E4-B01A-D3EFEC8E5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775648"/>
        <c:axId val="999820976"/>
      </c:scatterChart>
      <c:valAx>
        <c:axId val="9257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9820976"/>
        <c:crosses val="autoZero"/>
        <c:crossBetween val="midCat"/>
      </c:valAx>
      <c:valAx>
        <c:axId val="9998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Positive Rate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1539592166178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77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'Binary Classify data'!$M$7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'Binary Classify data'!$L$8:$L$13</c:f>
              <c:numCache>
                <c:formatCode>General</c:formatCode>
                <c:ptCount val="6"/>
                <c:pt idx="1">
                  <c:v>0.53030303030303028</c:v>
                </c:pt>
                <c:pt idx="2">
                  <c:v>0.24242424242424243</c:v>
                </c:pt>
                <c:pt idx="3">
                  <c:v>6.0606060606060608E-2</c:v>
                </c:pt>
                <c:pt idx="4">
                  <c:v>3.3670033670033669E-2</c:v>
                </c:pt>
                <c:pt idx="5">
                  <c:v>2.1885521885521887E-2</c:v>
                </c:pt>
              </c:numCache>
            </c:numRef>
          </c:xVal>
          <c:yVal>
            <c:numRef>
              <c:f>'Binary Classify data'!$M$8:$M$13</c:f>
              <c:numCache>
                <c:formatCode>General</c:formatCode>
                <c:ptCount val="6"/>
                <c:pt idx="1">
                  <c:v>0.51193058568329719</c:v>
                </c:pt>
                <c:pt idx="2">
                  <c:v>0.7830802603036876</c:v>
                </c:pt>
                <c:pt idx="3">
                  <c:v>0.91540130151843813</c:v>
                </c:pt>
                <c:pt idx="4">
                  <c:v>0.9414316702819957</c:v>
                </c:pt>
                <c:pt idx="5">
                  <c:v>0.94793926247288507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E9-41CF-BC0C-CD01617B8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43280"/>
        <c:axId val="516745576"/>
      </c:scatterChart>
      <c:valAx>
        <c:axId val="5167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745576"/>
        <c:crosses val="autoZero"/>
        <c:crossBetween val="midCat"/>
      </c:valAx>
      <c:valAx>
        <c:axId val="51674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74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</xdr:row>
      <xdr:rowOff>4761</xdr:rowOff>
    </xdr:from>
    <xdr:to>
      <xdr:col>24</xdr:col>
      <xdr:colOff>76200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19</xdr:row>
      <xdr:rowOff>19050</xdr:rowOff>
    </xdr:from>
    <xdr:to>
      <xdr:col>22</xdr:col>
      <xdr:colOff>466725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49</xdr:row>
      <xdr:rowOff>71437</xdr:rowOff>
    </xdr:from>
    <xdr:to>
      <xdr:col>23</xdr:col>
      <xdr:colOff>314325</xdr:colOff>
      <xdr:row>63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CF9A6D-BD07-45FF-AC31-E89E73D96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352424</xdr:colOff>
      <xdr:row>49</xdr:row>
      <xdr:rowOff>52387</xdr:rowOff>
    </xdr:from>
    <xdr:to>
      <xdr:col>12</xdr:col>
      <xdr:colOff>571499</xdr:colOff>
      <xdr:row>65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DD26FB-89B1-4415-8F5A-429408DE3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409575</xdr:colOff>
      <xdr:row>14</xdr:row>
      <xdr:rowOff>104776</xdr:rowOff>
    </xdr:from>
    <xdr:to>
      <xdr:col>12</xdr:col>
      <xdr:colOff>152400</xdr:colOff>
      <xdr:row>30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DC4160-55DD-4947-B891-E3877CEF4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357187</xdr:colOff>
      <xdr:row>14</xdr:row>
      <xdr:rowOff>100012</xdr:rowOff>
    </xdr:from>
    <xdr:to>
      <xdr:col>18</xdr:col>
      <xdr:colOff>128587</xdr:colOff>
      <xdr:row>29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5D8FCF-9F75-40CE-9930-1474D4D75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opLeftCell="E37" workbookViewId="0">
      <selection activeCell="L12" sqref="L12"/>
    </sheetView>
  </sheetViews>
  <sheetFormatPr defaultRowHeight="14.25" x14ac:dyDescent="0.2"/>
  <cols>
    <col min="1" max="1" width="16.375" customWidth="1"/>
    <col min="2" max="2" width="14.375" customWidth="1"/>
    <col min="3" max="3" width="21" customWidth="1"/>
    <col min="4" max="4" width="23.125" customWidth="1"/>
  </cols>
  <sheetData>
    <row r="1" spans="1:13" x14ac:dyDescent="0.2">
      <c r="A1" t="s">
        <v>0</v>
      </c>
      <c r="B1" t="s">
        <v>3</v>
      </c>
      <c r="C1" t="s">
        <v>2</v>
      </c>
      <c r="D1" t="s">
        <v>1</v>
      </c>
    </row>
    <row r="2" spans="1:13" ht="15.75" x14ac:dyDescent="0.2">
      <c r="A2">
        <v>1</v>
      </c>
      <c r="B2" s="1">
        <v>1.239942E-2</v>
      </c>
      <c r="C2" s="1">
        <v>0.31075394000000001</v>
      </c>
      <c r="D2">
        <v>8</v>
      </c>
      <c r="F2" s="3"/>
      <c r="G2" s="3" t="s">
        <v>4</v>
      </c>
      <c r="H2" s="3" t="s">
        <v>5</v>
      </c>
      <c r="I2" s="3" t="s">
        <v>6</v>
      </c>
      <c r="J2" s="3" t="s">
        <v>7</v>
      </c>
      <c r="K2" s="4" t="s">
        <v>14</v>
      </c>
      <c r="L2" s="3" t="s">
        <v>15</v>
      </c>
      <c r="M2" s="4" t="s">
        <v>16</v>
      </c>
    </row>
    <row r="3" spans="1:13" ht="15.75" x14ac:dyDescent="0.2">
      <c r="A3">
        <f t="shared" ref="A3:A31" si="0">SUM(A2+1)</f>
        <v>2</v>
      </c>
      <c r="B3" s="1">
        <v>1.0197319999999999E-2</v>
      </c>
      <c r="C3" s="1">
        <v>0.24729232000000001</v>
      </c>
      <c r="D3">
        <v>14</v>
      </c>
      <c r="F3" s="3" t="s">
        <v>8</v>
      </c>
      <c r="G3" s="3">
        <v>0.44650000000000001</v>
      </c>
      <c r="H3" s="3">
        <v>0.56179999999999997</v>
      </c>
      <c r="I3" s="3">
        <v>0.4975</v>
      </c>
      <c r="J3" s="3">
        <v>0.50419999999999998</v>
      </c>
      <c r="K3" s="4">
        <v>2.18E-2</v>
      </c>
      <c r="L3" s="3">
        <v>0.56179999999999997</v>
      </c>
      <c r="M3" s="3"/>
    </row>
    <row r="4" spans="1:13" ht="15.75" x14ac:dyDescent="0.2">
      <c r="A4">
        <f t="shared" si="0"/>
        <v>3</v>
      </c>
      <c r="B4" s="1">
        <v>5.4679100000000003E-3</v>
      </c>
      <c r="C4" s="1">
        <v>8.7346549999999995E-2</v>
      </c>
      <c r="D4">
        <v>26</v>
      </c>
      <c r="F4" s="3" t="s">
        <v>9</v>
      </c>
      <c r="G4" s="3">
        <v>0.71509999999999996</v>
      </c>
      <c r="H4" s="3">
        <v>0.77869999999999995</v>
      </c>
      <c r="I4" s="3">
        <v>0.74550000000000005</v>
      </c>
      <c r="J4" s="3">
        <v>0.76770000000000005</v>
      </c>
      <c r="K4" s="4">
        <v>2.86E-2</v>
      </c>
      <c r="L4" s="3">
        <v>0.77869999999999995</v>
      </c>
      <c r="M4" s="3"/>
    </row>
    <row r="5" spans="1:13" ht="15.75" x14ac:dyDescent="0.25">
      <c r="A5">
        <f t="shared" si="0"/>
        <v>4</v>
      </c>
      <c r="B5" s="2">
        <v>4.725E-3</v>
      </c>
      <c r="C5" s="1">
        <v>8.0736760000000005E-2</v>
      </c>
      <c r="D5">
        <v>7</v>
      </c>
      <c r="F5" s="3" t="s">
        <v>10</v>
      </c>
      <c r="G5" s="3">
        <v>0.94030000000000002</v>
      </c>
      <c r="H5" s="3">
        <v>0.92400000000000004</v>
      </c>
      <c r="I5" s="3">
        <v>0.93210000000000004</v>
      </c>
      <c r="J5" s="3">
        <v>0.94120000000000004</v>
      </c>
      <c r="K5" s="4">
        <v>4.5400000000000003E-2</v>
      </c>
      <c r="L5" s="3">
        <v>0.92400000000000004</v>
      </c>
      <c r="M5" s="3"/>
    </row>
    <row r="6" spans="1:13" ht="15.75" x14ac:dyDescent="0.2">
      <c r="A6">
        <f t="shared" si="0"/>
        <v>5</v>
      </c>
      <c r="B6" s="1">
        <v>3.3386800000000001E-3</v>
      </c>
      <c r="C6" s="1">
        <v>4.3077810000000001E-2</v>
      </c>
      <c r="D6">
        <v>15</v>
      </c>
      <c r="F6" s="3" t="s">
        <v>11</v>
      </c>
      <c r="G6" s="3">
        <v>0.96220000000000006</v>
      </c>
      <c r="H6" s="3">
        <v>0.93920000000000003</v>
      </c>
      <c r="I6" s="3">
        <v>0.9506</v>
      </c>
      <c r="J6" s="3">
        <v>0.95730000000000004</v>
      </c>
      <c r="K6" s="4">
        <v>0.2407</v>
      </c>
      <c r="L6" s="3">
        <v>0.93920000000000003</v>
      </c>
      <c r="M6" s="4"/>
    </row>
    <row r="7" spans="1:13" ht="15.75" x14ac:dyDescent="0.2">
      <c r="A7">
        <f t="shared" si="0"/>
        <v>6</v>
      </c>
      <c r="B7" s="1">
        <v>2.1558620000000001E-2</v>
      </c>
      <c r="C7" s="1">
        <v>2.1558620000000001E-2</v>
      </c>
      <c r="D7">
        <v>6</v>
      </c>
      <c r="F7" s="3" t="s">
        <v>12</v>
      </c>
      <c r="G7" s="3">
        <v>0.97089999999999999</v>
      </c>
      <c r="H7" s="3">
        <v>0.94140000000000001</v>
      </c>
      <c r="I7" s="3">
        <v>0.94589999999999996</v>
      </c>
      <c r="J7" s="3">
        <v>0.96199999999999997</v>
      </c>
      <c r="K7" s="4">
        <v>0.54039999999999999</v>
      </c>
      <c r="L7" s="3">
        <v>0.94140000000000001</v>
      </c>
      <c r="M7" s="4"/>
    </row>
    <row r="8" spans="1:13" ht="15.75" x14ac:dyDescent="0.2">
      <c r="A8">
        <f t="shared" si="0"/>
        <v>7</v>
      </c>
      <c r="B8" s="1">
        <v>8.0736760000000005E-2</v>
      </c>
      <c r="C8" s="1">
        <v>1.9978909999999999E-2</v>
      </c>
      <c r="D8">
        <v>29</v>
      </c>
    </row>
    <row r="9" spans="1:13" ht="15.75" x14ac:dyDescent="0.2">
      <c r="A9">
        <f t="shared" si="0"/>
        <v>8</v>
      </c>
      <c r="B9" s="1">
        <v>0.31075394000000001</v>
      </c>
      <c r="C9" s="1">
        <v>1.8794709999999999E-2</v>
      </c>
      <c r="D9">
        <v>13</v>
      </c>
      <c r="F9" s="3"/>
      <c r="G9" s="3" t="s">
        <v>13</v>
      </c>
      <c r="H9" s="3" t="s">
        <v>7</v>
      </c>
    </row>
    <row r="10" spans="1:13" ht="15.75" x14ac:dyDescent="0.2">
      <c r="A10">
        <f t="shared" si="0"/>
        <v>9</v>
      </c>
      <c r="B10" s="1">
        <v>1.8188889999999999E-2</v>
      </c>
      <c r="C10" s="1">
        <v>1.8188889999999999E-2</v>
      </c>
      <c r="D10">
        <v>9</v>
      </c>
      <c r="F10" s="3" t="s">
        <v>8</v>
      </c>
      <c r="G10" s="3">
        <v>4</v>
      </c>
      <c r="H10" s="3">
        <f>J3</f>
        <v>0.50419999999999998</v>
      </c>
    </row>
    <row r="11" spans="1:13" ht="15.75" x14ac:dyDescent="0.2">
      <c r="A11">
        <f t="shared" si="0"/>
        <v>10</v>
      </c>
      <c r="B11" s="1">
        <v>4.69682E-3</v>
      </c>
      <c r="C11" s="1">
        <v>1.8088159999999999E-2</v>
      </c>
      <c r="D11">
        <v>24</v>
      </c>
      <c r="F11" s="3" t="s">
        <v>9</v>
      </c>
      <c r="G11" s="3">
        <v>21</v>
      </c>
      <c r="H11" s="3">
        <f>J4</f>
        <v>0.76770000000000005</v>
      </c>
    </row>
    <row r="12" spans="1:13" ht="15.75" x14ac:dyDescent="0.2">
      <c r="A12">
        <f t="shared" si="0"/>
        <v>11</v>
      </c>
      <c r="B12" s="1">
        <v>4.4351299999999998E-3</v>
      </c>
      <c r="C12" s="1">
        <v>1.6005950000000001E-2</v>
      </c>
      <c r="D12">
        <v>16</v>
      </c>
      <c r="F12" s="3" t="s">
        <v>10</v>
      </c>
      <c r="G12" s="3">
        <v>8</v>
      </c>
      <c r="H12" s="3">
        <f>J5</f>
        <v>0.94120000000000004</v>
      </c>
    </row>
    <row r="13" spans="1:13" ht="15.75" x14ac:dyDescent="0.2">
      <c r="A13">
        <f t="shared" si="0"/>
        <v>12</v>
      </c>
      <c r="B13" s="1">
        <v>5.5085999999999998E-3</v>
      </c>
      <c r="C13" s="1">
        <v>1.292248E-2</v>
      </c>
      <c r="D13">
        <v>27</v>
      </c>
      <c r="F13" s="3" t="s">
        <v>11</v>
      </c>
      <c r="G13" s="3">
        <v>30</v>
      </c>
      <c r="H13" s="3">
        <f>J6</f>
        <v>0.95730000000000004</v>
      </c>
    </row>
    <row r="14" spans="1:13" ht="15.75" x14ac:dyDescent="0.2">
      <c r="A14">
        <f t="shared" si="0"/>
        <v>13</v>
      </c>
      <c r="B14" s="1">
        <v>1.8794709999999999E-2</v>
      </c>
      <c r="C14" s="1">
        <v>1.239942E-2</v>
      </c>
      <c r="D14">
        <v>1</v>
      </c>
      <c r="F14" s="3" t="s">
        <v>12</v>
      </c>
      <c r="G14" s="3">
        <v>16</v>
      </c>
      <c r="H14" s="3">
        <f>J7</f>
        <v>0.96199999999999997</v>
      </c>
    </row>
    <row r="15" spans="1:13" ht="15.75" x14ac:dyDescent="0.2">
      <c r="A15">
        <f t="shared" si="0"/>
        <v>14</v>
      </c>
      <c r="B15" s="1">
        <v>0.24729232000000001</v>
      </c>
      <c r="C15" s="1">
        <v>1.13115E-2</v>
      </c>
      <c r="D15">
        <v>25</v>
      </c>
    </row>
    <row r="16" spans="1:13" ht="15.75" x14ac:dyDescent="0.2">
      <c r="A16">
        <f t="shared" si="0"/>
        <v>15</v>
      </c>
      <c r="B16" s="1">
        <v>4.3077810000000001E-2</v>
      </c>
      <c r="C16" s="1">
        <v>1.0469340000000001E-2</v>
      </c>
      <c r="D16">
        <v>28</v>
      </c>
    </row>
    <row r="17" spans="1:4" ht="15.75" x14ac:dyDescent="0.2">
      <c r="A17">
        <f t="shared" si="0"/>
        <v>16</v>
      </c>
      <c r="B17" s="1">
        <v>1.6005950000000001E-2</v>
      </c>
      <c r="C17" s="1">
        <v>1.0197319999999999E-2</v>
      </c>
      <c r="D17">
        <v>2</v>
      </c>
    </row>
    <row r="18" spans="1:4" ht="15.75" x14ac:dyDescent="0.2">
      <c r="A18">
        <f t="shared" si="0"/>
        <v>17</v>
      </c>
      <c r="B18" s="1">
        <v>4.9244500000000004E-3</v>
      </c>
      <c r="C18" s="1">
        <v>7.0872399999999999E-3</v>
      </c>
    </row>
    <row r="19" spans="1:4" ht="15.75" x14ac:dyDescent="0.2">
      <c r="A19">
        <f t="shared" si="0"/>
        <v>18</v>
      </c>
      <c r="B19" s="1">
        <v>5.2706999999999997E-3</v>
      </c>
      <c r="C19" s="1">
        <v>5.5085999999999998E-3</v>
      </c>
    </row>
    <row r="20" spans="1:4" ht="15.75" x14ac:dyDescent="0.2">
      <c r="A20">
        <f t="shared" si="0"/>
        <v>19</v>
      </c>
      <c r="B20" s="1">
        <v>7.0872399999999999E-3</v>
      </c>
      <c r="C20" s="1">
        <v>5.4679100000000003E-3</v>
      </c>
    </row>
    <row r="21" spans="1:4" ht="15.75" x14ac:dyDescent="0.2">
      <c r="A21">
        <f t="shared" si="0"/>
        <v>20</v>
      </c>
      <c r="B21" s="1">
        <v>2.8825000000000001E-3</v>
      </c>
      <c r="C21" s="1">
        <v>5.2706999999999997E-3</v>
      </c>
    </row>
    <row r="22" spans="1:4" ht="15.75" x14ac:dyDescent="0.2">
      <c r="A22">
        <f t="shared" si="0"/>
        <v>21</v>
      </c>
      <c r="B22" s="1">
        <v>1.8933400000000001E-3</v>
      </c>
      <c r="C22" s="1">
        <v>4.9244500000000004E-3</v>
      </c>
    </row>
    <row r="23" spans="1:4" ht="15.75" x14ac:dyDescent="0.2">
      <c r="A23">
        <f t="shared" si="0"/>
        <v>22</v>
      </c>
      <c r="B23" s="1">
        <v>3.2946999999999998E-3</v>
      </c>
      <c r="C23" s="1">
        <v>4.8989000000000003E-3</v>
      </c>
    </row>
    <row r="24" spans="1:4" ht="15.75" x14ac:dyDescent="0.25">
      <c r="A24">
        <f t="shared" si="0"/>
        <v>23</v>
      </c>
      <c r="B24" s="1">
        <v>2.4533599999999999E-3</v>
      </c>
      <c r="C24" s="2">
        <v>4.725E-3</v>
      </c>
    </row>
    <row r="25" spans="1:4" ht="15.75" x14ac:dyDescent="0.2">
      <c r="A25">
        <f t="shared" si="0"/>
        <v>24</v>
      </c>
      <c r="B25" s="1">
        <v>1.8088159999999999E-2</v>
      </c>
      <c r="C25" s="1">
        <v>4.69682E-3</v>
      </c>
    </row>
    <row r="26" spans="1:4" ht="15.75" x14ac:dyDescent="0.2">
      <c r="A26">
        <f t="shared" si="0"/>
        <v>25</v>
      </c>
      <c r="B26" s="1">
        <v>1.13115E-2</v>
      </c>
      <c r="C26" s="1">
        <v>4.4351299999999998E-3</v>
      </c>
    </row>
    <row r="27" spans="1:4" ht="15.75" x14ac:dyDescent="0.2">
      <c r="A27">
        <f t="shared" si="0"/>
        <v>26</v>
      </c>
      <c r="B27" s="1">
        <v>8.7346549999999995E-2</v>
      </c>
      <c r="C27" s="1">
        <v>3.3386800000000001E-3</v>
      </c>
    </row>
    <row r="28" spans="1:4" ht="15.75" x14ac:dyDescent="0.2">
      <c r="A28">
        <f t="shared" si="0"/>
        <v>27</v>
      </c>
      <c r="B28" s="1">
        <v>1.292248E-2</v>
      </c>
      <c r="C28" s="1">
        <v>3.2946999999999998E-3</v>
      </c>
    </row>
    <row r="29" spans="1:4" ht="15.75" x14ac:dyDescent="0.2">
      <c r="A29">
        <f t="shared" si="0"/>
        <v>28</v>
      </c>
      <c r="B29" s="1">
        <v>1.0469340000000001E-2</v>
      </c>
      <c r="C29" s="1">
        <v>2.8825000000000001E-3</v>
      </c>
    </row>
    <row r="30" spans="1:4" ht="15.75" x14ac:dyDescent="0.2">
      <c r="A30">
        <f t="shared" si="0"/>
        <v>29</v>
      </c>
      <c r="B30" s="1">
        <v>1.9978909999999999E-2</v>
      </c>
      <c r="C30" s="1">
        <v>2.4533599999999999E-3</v>
      </c>
    </row>
    <row r="31" spans="1:4" ht="15.75" x14ac:dyDescent="0.2">
      <c r="A31">
        <f t="shared" si="0"/>
        <v>30</v>
      </c>
      <c r="B31" s="1">
        <v>4.8989000000000003E-3</v>
      </c>
      <c r="C31" s="1">
        <v>1.8933400000000001E-3</v>
      </c>
    </row>
    <row r="40" spans="6:21" x14ac:dyDescent="0.2">
      <c r="K40" t="s">
        <v>23</v>
      </c>
      <c r="P40" t="s">
        <v>24</v>
      </c>
      <c r="S40" t="s">
        <v>22</v>
      </c>
    </row>
    <row r="41" spans="6:21" x14ac:dyDescent="0.2">
      <c r="F41" s="3"/>
      <c r="G41" s="3" t="s">
        <v>4</v>
      </c>
      <c r="H41" s="3" t="s">
        <v>5</v>
      </c>
      <c r="I41" s="3" t="s">
        <v>6</v>
      </c>
      <c r="J41" s="3" t="s">
        <v>7</v>
      </c>
      <c r="K41" s="3" t="s">
        <v>14</v>
      </c>
      <c r="L41" s="3" t="s">
        <v>15</v>
      </c>
      <c r="M41" s="3" t="s">
        <v>16</v>
      </c>
      <c r="O41" s="3" t="s">
        <v>14</v>
      </c>
      <c r="P41" s="3" t="s">
        <v>15</v>
      </c>
      <c r="Q41" s="3"/>
      <c r="S41" s="3"/>
      <c r="T41" s="3" t="s">
        <v>14</v>
      </c>
      <c r="U41" s="3" t="s">
        <v>15</v>
      </c>
    </row>
    <row r="42" spans="6:21" x14ac:dyDescent="0.2">
      <c r="F42" s="3"/>
      <c r="G42" s="3"/>
      <c r="H42" s="3"/>
      <c r="I42" s="3"/>
      <c r="J42" s="3"/>
      <c r="K42" s="3"/>
      <c r="L42" s="3"/>
      <c r="M42" s="3"/>
      <c r="O42" s="3">
        <v>0</v>
      </c>
      <c r="P42" s="3">
        <v>0</v>
      </c>
      <c r="Q42" s="3"/>
      <c r="S42" s="3" t="s">
        <v>21</v>
      </c>
      <c r="T42" s="3">
        <v>0.53029999999999999</v>
      </c>
      <c r="U42" s="3">
        <v>0.51190000000000002</v>
      </c>
    </row>
    <row r="43" spans="6:21" x14ac:dyDescent="0.2">
      <c r="F43" s="3" t="s">
        <v>8</v>
      </c>
      <c r="G43" s="3">
        <v>0.42830000000000001</v>
      </c>
      <c r="H43" s="3">
        <v>0.51190000000000002</v>
      </c>
      <c r="I43" s="3">
        <v>0.46639999999999998</v>
      </c>
      <c r="J43" s="3">
        <v>0.48809999999999998</v>
      </c>
      <c r="K43" s="3">
        <v>0.48799999999999999</v>
      </c>
      <c r="L43" s="3">
        <v>0.46689999999999998</v>
      </c>
      <c r="M43" s="3">
        <v>0.49080000000000001</v>
      </c>
      <c r="O43" s="3">
        <v>5.1999999999999998E-2</v>
      </c>
      <c r="P43" s="3">
        <v>0.97809999999999997</v>
      </c>
      <c r="Q43" s="3" t="s">
        <v>17</v>
      </c>
      <c r="S43" s="3" t="s">
        <v>20</v>
      </c>
      <c r="T43" s="3">
        <v>0.2424</v>
      </c>
      <c r="U43" s="3">
        <v>0.78300000000000003</v>
      </c>
    </row>
    <row r="44" spans="6:21" x14ac:dyDescent="0.2">
      <c r="F44" s="3" t="s">
        <v>9</v>
      </c>
      <c r="G44" s="3">
        <v>0.71479999999999999</v>
      </c>
      <c r="H44" s="3">
        <v>0.78300000000000003</v>
      </c>
      <c r="I44" s="3">
        <v>0.74739999999999995</v>
      </c>
      <c r="J44" s="3">
        <v>0.76870000000000005</v>
      </c>
      <c r="K44" s="3">
        <v>0.21690000000000001</v>
      </c>
      <c r="L44" s="3">
        <v>0.75749999999999995</v>
      </c>
      <c r="M44" s="3">
        <v>0.77029999999999998</v>
      </c>
      <c r="O44" s="3">
        <v>5.8500000000000003E-2</v>
      </c>
      <c r="P44" s="3">
        <v>0.96630000000000005</v>
      </c>
      <c r="Q44" s="3" t="s">
        <v>18</v>
      </c>
      <c r="S44" s="3" t="s">
        <v>19</v>
      </c>
      <c r="T44" s="3">
        <v>6.0600000000000001E-2</v>
      </c>
      <c r="U44" s="3">
        <v>0.91539999999999999</v>
      </c>
    </row>
    <row r="45" spans="6:21" x14ac:dyDescent="0.2">
      <c r="F45" s="3" t="s">
        <v>10</v>
      </c>
      <c r="G45" s="3">
        <v>0.92130000000000001</v>
      </c>
      <c r="H45" s="3">
        <v>0.91539999999999999</v>
      </c>
      <c r="I45" s="3">
        <v>0.91830000000000001</v>
      </c>
      <c r="J45" s="3">
        <v>0.92889999999999995</v>
      </c>
      <c r="K45" s="3">
        <v>8.4500000000000006E-2</v>
      </c>
      <c r="L45" s="3">
        <v>0.93930000000000002</v>
      </c>
      <c r="M45" s="3">
        <v>0.92730000000000001</v>
      </c>
      <c r="O45" s="3">
        <v>8.4500000000000006E-2</v>
      </c>
      <c r="P45" s="3">
        <v>0.93930000000000002</v>
      </c>
      <c r="Q45" s="3" t="s">
        <v>19</v>
      </c>
      <c r="S45" s="3" t="s">
        <v>18</v>
      </c>
      <c r="T45" s="3">
        <v>3.3599999999999998E-2</v>
      </c>
      <c r="U45" s="3">
        <v>0.94140000000000001</v>
      </c>
    </row>
    <row r="46" spans="6:21" x14ac:dyDescent="0.2">
      <c r="F46" s="3" t="s">
        <v>11</v>
      </c>
      <c r="G46" s="3">
        <v>0.95589999999999997</v>
      </c>
      <c r="H46" s="3">
        <v>0.94140000000000001</v>
      </c>
      <c r="I46" s="3">
        <v>0.9486</v>
      </c>
      <c r="J46" s="3">
        <v>0.95540000000000003</v>
      </c>
      <c r="K46" s="3">
        <v>5.8500000000000003E-2</v>
      </c>
      <c r="L46" s="3">
        <v>0.96630000000000005</v>
      </c>
      <c r="M46" s="3">
        <v>0.95379999999999998</v>
      </c>
      <c r="O46" s="3">
        <v>0.21690000000000001</v>
      </c>
      <c r="P46" s="3">
        <v>0.75749999999999995</v>
      </c>
      <c r="Q46" s="3" t="s">
        <v>20</v>
      </c>
      <c r="S46" s="3" t="s">
        <v>17</v>
      </c>
      <c r="T46" s="3">
        <v>2.18E-2</v>
      </c>
      <c r="U46" s="3">
        <v>0.94789999999999996</v>
      </c>
    </row>
    <row r="47" spans="6:21" x14ac:dyDescent="0.2">
      <c r="F47" s="3" t="s">
        <v>12</v>
      </c>
      <c r="G47" s="3">
        <v>0.97109999999999996</v>
      </c>
      <c r="H47" s="3">
        <v>0.94789999999999996</v>
      </c>
      <c r="I47" s="3">
        <v>0.95930000000000004</v>
      </c>
      <c r="J47" s="3">
        <v>0.96489999999999998</v>
      </c>
      <c r="K47" s="3">
        <v>5.1999999999999998E-2</v>
      </c>
      <c r="L47" s="3">
        <v>0.97809999999999997</v>
      </c>
      <c r="M47" s="3">
        <v>0.96299999999999997</v>
      </c>
      <c r="O47" s="3">
        <v>0.48799999999999999</v>
      </c>
      <c r="P47" s="3">
        <v>0.46689999999999998</v>
      </c>
      <c r="Q47" s="3" t="s">
        <v>21</v>
      </c>
      <c r="S47" s="3"/>
      <c r="T47" s="3">
        <v>0</v>
      </c>
      <c r="U47" s="3">
        <v>0</v>
      </c>
    </row>
    <row r="48" spans="6:21" x14ac:dyDescent="0.2">
      <c r="K48" s="3">
        <v>0</v>
      </c>
      <c r="L48" s="3">
        <v>0</v>
      </c>
    </row>
  </sheetData>
  <sortState ref="C2:C31">
    <sortCondition descending="1" ref="C2:C31"/>
  </sortState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5C98-6ADC-4A03-9614-AA9A6B56E17E}">
  <dimension ref="C7:N32"/>
  <sheetViews>
    <sheetView tabSelected="1" topLeftCell="C10" workbookViewId="0">
      <selection activeCell="M9" sqref="M9"/>
    </sheetView>
  </sheetViews>
  <sheetFormatPr defaultRowHeight="14.25" x14ac:dyDescent="0.2"/>
  <sheetData>
    <row r="7" spans="3:14" x14ac:dyDescent="0.2">
      <c r="C7" s="5"/>
      <c r="D7" s="5" t="s">
        <v>4</v>
      </c>
      <c r="E7" s="5" t="s">
        <v>5</v>
      </c>
      <c r="F7" s="5" t="s">
        <v>6</v>
      </c>
      <c r="G7" s="5" t="s">
        <v>7</v>
      </c>
      <c r="H7" s="5" t="s">
        <v>25</v>
      </c>
      <c r="I7" s="5" t="s">
        <v>28</v>
      </c>
      <c r="J7" s="5" t="s">
        <v>27</v>
      </c>
      <c r="K7" s="5" t="s">
        <v>26</v>
      </c>
      <c r="L7" s="5" t="s">
        <v>40</v>
      </c>
      <c r="M7" s="5" t="s">
        <v>39</v>
      </c>
      <c r="N7" s="5" t="s">
        <v>16</v>
      </c>
    </row>
    <row r="8" spans="3:14" x14ac:dyDescent="0.2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3:14" x14ac:dyDescent="0.2">
      <c r="C9" s="5" t="s">
        <v>8</v>
      </c>
      <c r="D9" s="5">
        <v>0.42830000000000001</v>
      </c>
      <c r="E9" s="5">
        <v>0.51190000000000002</v>
      </c>
      <c r="F9" s="5">
        <v>0.46639999999999998</v>
      </c>
      <c r="G9" s="5">
        <v>0.48809999999999998</v>
      </c>
      <c r="H9" s="5">
        <v>236</v>
      </c>
      <c r="I9" s="5">
        <v>225</v>
      </c>
      <c r="J9" s="5">
        <v>279</v>
      </c>
      <c r="K9" s="5">
        <v>315</v>
      </c>
      <c r="L9" s="5">
        <f>K9/(SUM(J9,K9))</f>
        <v>0.53030303030303028</v>
      </c>
      <c r="M9" s="5">
        <f>H9/ SUM(H9,I9)</f>
        <v>0.51193058568329719</v>
      </c>
      <c r="N9" s="5">
        <f xml:space="preserve"> (SUM(H9,J9))/1055</f>
        <v>0.4881516587677725</v>
      </c>
    </row>
    <row r="10" spans="3:14" x14ac:dyDescent="0.2">
      <c r="C10" s="5" t="s">
        <v>9</v>
      </c>
      <c r="D10" s="5">
        <v>0.71479999999999999</v>
      </c>
      <c r="E10" s="5">
        <v>0.78300000000000003</v>
      </c>
      <c r="F10" s="5">
        <v>0.74739999999999995</v>
      </c>
      <c r="G10" s="5">
        <v>0.76870000000000005</v>
      </c>
      <c r="H10" s="5">
        <v>361</v>
      </c>
      <c r="I10" s="5">
        <v>100</v>
      </c>
      <c r="J10" s="5">
        <v>450</v>
      </c>
      <c r="K10" s="5">
        <v>144</v>
      </c>
      <c r="L10" s="5">
        <f>K10/(SUM(J10,K10))</f>
        <v>0.24242424242424243</v>
      </c>
      <c r="M10" s="5">
        <f>H10 /( SUM(H10,I10))</f>
        <v>0.7830802603036876</v>
      </c>
      <c r="N10" s="5">
        <f t="shared" ref="N10:N13" si="0" xml:space="preserve"> (SUM(H10,J10))/1055</f>
        <v>0.76872037914691949</v>
      </c>
    </row>
    <row r="11" spans="3:14" x14ac:dyDescent="0.2">
      <c r="C11" s="5" t="s">
        <v>10</v>
      </c>
      <c r="D11" s="5">
        <v>0.92130000000000001</v>
      </c>
      <c r="E11" s="5">
        <v>0.91539999999999999</v>
      </c>
      <c r="F11" s="5">
        <v>0.91830000000000001</v>
      </c>
      <c r="G11" s="5">
        <v>0.92889999999999995</v>
      </c>
      <c r="H11" s="5">
        <v>422</v>
      </c>
      <c r="I11" s="5">
        <v>39</v>
      </c>
      <c r="J11" s="5">
        <v>558</v>
      </c>
      <c r="K11" s="5">
        <v>36</v>
      </c>
      <c r="L11" s="5">
        <f>K11/(SUM(J11,K11))</f>
        <v>6.0606060606060608E-2</v>
      </c>
      <c r="M11" s="5">
        <f>H11 /( SUM(H11,I11))</f>
        <v>0.91540130151843813</v>
      </c>
      <c r="N11" s="5">
        <f t="shared" si="0"/>
        <v>0.92890995260663511</v>
      </c>
    </row>
    <row r="12" spans="3:14" x14ac:dyDescent="0.2">
      <c r="C12" s="5" t="s">
        <v>11</v>
      </c>
      <c r="D12" s="5">
        <v>0.95589999999999997</v>
      </c>
      <c r="E12" s="5">
        <v>0.94140000000000001</v>
      </c>
      <c r="F12" s="5">
        <v>0.9486</v>
      </c>
      <c r="G12" s="5">
        <v>0.95540000000000003</v>
      </c>
      <c r="H12" s="5">
        <v>434</v>
      </c>
      <c r="I12" s="5">
        <v>27</v>
      </c>
      <c r="J12" s="5">
        <v>574</v>
      </c>
      <c r="K12" s="5">
        <v>20</v>
      </c>
      <c r="L12" s="5">
        <f>K12/(SUM(J12,K12))</f>
        <v>3.3670033670033669E-2</v>
      </c>
      <c r="M12" s="5">
        <f>H12 /( SUM(H12,I12))</f>
        <v>0.9414316702819957</v>
      </c>
      <c r="N12" s="5">
        <f t="shared" si="0"/>
        <v>0.95545023696682463</v>
      </c>
    </row>
    <row r="13" spans="3:14" x14ac:dyDescent="0.2">
      <c r="C13" s="5" t="s">
        <v>12</v>
      </c>
      <c r="D13" s="5">
        <v>0.97109999999999996</v>
      </c>
      <c r="E13" s="5">
        <v>0.94789999999999996</v>
      </c>
      <c r="F13" s="5">
        <v>0.95930000000000004</v>
      </c>
      <c r="G13" s="5">
        <v>0.96489999999999998</v>
      </c>
      <c r="H13" s="5">
        <v>437</v>
      </c>
      <c r="I13" s="5">
        <v>24</v>
      </c>
      <c r="J13" s="5">
        <v>581</v>
      </c>
      <c r="K13" s="5">
        <v>13</v>
      </c>
      <c r="L13" s="5">
        <f>K13/(SUM(J13,K13))</f>
        <v>2.1885521885521887E-2</v>
      </c>
      <c r="M13" s="5">
        <f>H13 /( SUM(H13,I13))</f>
        <v>0.94793926247288507</v>
      </c>
      <c r="N13" s="5">
        <f t="shared" si="0"/>
        <v>0.96492890995260661</v>
      </c>
    </row>
    <row r="16" spans="3:14" x14ac:dyDescent="0.2">
      <c r="C16" s="11" t="s">
        <v>30</v>
      </c>
      <c r="D16" s="12"/>
      <c r="E16" s="12"/>
      <c r="F16" s="13"/>
      <c r="H16" s="8" t="s">
        <v>31</v>
      </c>
      <c r="I16" s="9"/>
      <c r="J16" s="9"/>
      <c r="K16" s="10"/>
    </row>
    <row r="17" spans="3:11" x14ac:dyDescent="0.2">
      <c r="C17" s="6"/>
      <c r="D17" s="6">
        <v>-1</v>
      </c>
      <c r="E17" s="6">
        <v>1</v>
      </c>
      <c r="F17" s="6" t="s">
        <v>29</v>
      </c>
      <c r="H17" s="7"/>
      <c r="I17" s="7">
        <v>-1</v>
      </c>
      <c r="J17" s="7">
        <v>1</v>
      </c>
      <c r="K17" s="7" t="s">
        <v>29</v>
      </c>
    </row>
    <row r="18" spans="3:11" x14ac:dyDescent="0.2">
      <c r="C18" s="6">
        <v>-1</v>
      </c>
      <c r="D18" s="6">
        <v>236</v>
      </c>
      <c r="E18" s="6">
        <v>225</v>
      </c>
      <c r="F18" s="6">
        <v>461</v>
      </c>
      <c r="H18" s="7">
        <v>-1</v>
      </c>
      <c r="I18" s="7">
        <v>361</v>
      </c>
      <c r="J18" s="7">
        <v>100</v>
      </c>
      <c r="K18" s="7">
        <v>461</v>
      </c>
    </row>
    <row r="19" spans="3:11" x14ac:dyDescent="0.2">
      <c r="C19" s="6">
        <v>1</v>
      </c>
      <c r="D19" s="6">
        <v>315</v>
      </c>
      <c r="E19" s="6">
        <v>279</v>
      </c>
      <c r="F19" s="6">
        <v>594</v>
      </c>
      <c r="H19" s="7">
        <v>1</v>
      </c>
      <c r="I19" s="7">
        <v>144</v>
      </c>
      <c r="J19" s="7">
        <v>450</v>
      </c>
      <c r="K19" s="7">
        <v>594</v>
      </c>
    </row>
    <row r="20" spans="3:11" x14ac:dyDescent="0.2">
      <c r="C20" s="6" t="s">
        <v>29</v>
      </c>
      <c r="D20" s="6">
        <v>551</v>
      </c>
      <c r="E20" s="6">
        <v>504</v>
      </c>
      <c r="F20" s="6">
        <v>1055</v>
      </c>
      <c r="H20" s="7" t="s">
        <v>29</v>
      </c>
      <c r="I20" s="7">
        <v>505</v>
      </c>
      <c r="J20" s="7">
        <v>550</v>
      </c>
      <c r="K20" s="7">
        <v>1055</v>
      </c>
    </row>
    <row r="22" spans="3:11" x14ac:dyDescent="0.2">
      <c r="C22" s="8" t="s">
        <v>32</v>
      </c>
      <c r="D22" s="9"/>
      <c r="E22" s="9"/>
      <c r="F22" s="10"/>
      <c r="H22" s="8" t="s">
        <v>33</v>
      </c>
      <c r="I22" s="9"/>
      <c r="J22" s="9"/>
      <c r="K22" s="10"/>
    </row>
    <row r="23" spans="3:11" x14ac:dyDescent="0.2">
      <c r="C23" s="7"/>
      <c r="D23" s="7">
        <v>-1</v>
      </c>
      <c r="E23" s="7">
        <v>1</v>
      </c>
      <c r="F23" s="7" t="s">
        <v>29</v>
      </c>
      <c r="H23" s="7"/>
      <c r="I23" s="7">
        <v>-1</v>
      </c>
      <c r="J23" s="7">
        <v>1</v>
      </c>
      <c r="K23" s="7" t="s">
        <v>29</v>
      </c>
    </row>
    <row r="24" spans="3:11" x14ac:dyDescent="0.2">
      <c r="C24" s="7">
        <v>-1</v>
      </c>
      <c r="D24" s="7">
        <v>422</v>
      </c>
      <c r="E24" s="7">
        <v>39</v>
      </c>
      <c r="F24" s="7">
        <v>461</v>
      </c>
      <c r="H24" s="7">
        <v>-1</v>
      </c>
      <c r="I24" s="7">
        <v>434</v>
      </c>
      <c r="J24" s="7">
        <v>27</v>
      </c>
      <c r="K24" s="7">
        <v>461</v>
      </c>
    </row>
    <row r="25" spans="3:11" x14ac:dyDescent="0.2">
      <c r="C25" s="7">
        <v>1</v>
      </c>
      <c r="D25" s="7">
        <v>36</v>
      </c>
      <c r="E25" s="7">
        <v>558</v>
      </c>
      <c r="F25" s="7">
        <v>594</v>
      </c>
      <c r="H25" s="7">
        <v>1</v>
      </c>
      <c r="I25" s="7">
        <v>20</v>
      </c>
      <c r="J25" s="7">
        <v>574</v>
      </c>
      <c r="K25" s="7">
        <v>594</v>
      </c>
    </row>
    <row r="26" spans="3:11" x14ac:dyDescent="0.2">
      <c r="C26" s="7" t="s">
        <v>29</v>
      </c>
      <c r="D26" s="7">
        <v>458</v>
      </c>
      <c r="E26" s="7">
        <v>597</v>
      </c>
      <c r="F26" s="7">
        <v>1055</v>
      </c>
      <c r="H26" s="7" t="s">
        <v>29</v>
      </c>
      <c r="I26" s="7">
        <v>454</v>
      </c>
      <c r="J26" s="7">
        <v>601</v>
      </c>
      <c r="K26" s="7">
        <v>1055</v>
      </c>
    </row>
    <row r="28" spans="3:11" x14ac:dyDescent="0.2">
      <c r="C28" s="8" t="s">
        <v>34</v>
      </c>
      <c r="D28" s="9"/>
      <c r="E28" s="9"/>
      <c r="F28" s="10"/>
    </row>
    <row r="29" spans="3:11" x14ac:dyDescent="0.2">
      <c r="C29" s="7"/>
      <c r="D29" s="7">
        <v>-1</v>
      </c>
      <c r="E29" s="7">
        <v>1</v>
      </c>
      <c r="F29" s="7" t="s">
        <v>29</v>
      </c>
    </row>
    <row r="30" spans="3:11" x14ac:dyDescent="0.2">
      <c r="C30" s="7">
        <v>-1</v>
      </c>
      <c r="D30" s="7">
        <v>437</v>
      </c>
      <c r="E30" s="7">
        <v>24</v>
      </c>
      <c r="F30" s="7">
        <v>461</v>
      </c>
    </row>
    <row r="31" spans="3:11" x14ac:dyDescent="0.2">
      <c r="C31" s="7">
        <v>1</v>
      </c>
      <c r="D31" s="7">
        <v>13</v>
      </c>
      <c r="E31" s="7">
        <v>581</v>
      </c>
      <c r="F31" s="7">
        <v>594</v>
      </c>
    </row>
    <row r="32" spans="3:11" x14ac:dyDescent="0.2">
      <c r="C32" s="7" t="s">
        <v>29</v>
      </c>
      <c r="D32" s="7">
        <v>450</v>
      </c>
      <c r="E32" s="7">
        <v>605</v>
      </c>
      <c r="F32" s="7">
        <v>1055</v>
      </c>
    </row>
  </sheetData>
  <mergeCells count="5">
    <mergeCell ref="C28:F28"/>
    <mergeCell ref="C22:F22"/>
    <mergeCell ref="H22:K22"/>
    <mergeCell ref="H16:K16"/>
    <mergeCell ref="C16:F16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Binary Classify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Shinelle Hutchinson</dc:creator>
  <cp:lastModifiedBy>zzh9414</cp:lastModifiedBy>
  <dcterms:created xsi:type="dcterms:W3CDTF">2018-04-25T00:02:00Z</dcterms:created>
  <dcterms:modified xsi:type="dcterms:W3CDTF">2018-04-30T05:25:05Z</dcterms:modified>
</cp:coreProperties>
</file>