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felipe_barrera_-_osorio_vanderbilt_edu/Documents/Documents/Vanderbilt_Course_LPO_7870/2024/Presentations/"/>
    </mc:Choice>
  </mc:AlternateContent>
  <xr:revisionPtr revIDLastSave="5" documentId="13_ncr:40009_{5D09A6FC-B7A3-4A83-8D02-1633384725E4}" xr6:coauthVersionLast="47" xr6:coauthVersionMax="47" xr10:uidLastSave="{98E040C1-1741-4278-B640-2D16684120C3}"/>
  <bookViews>
    <workbookView xWindow="1950" yWindow="1950" windowWidth="21600" windowHeight="11385" activeTab="2" xr2:uid="{00000000-000D-0000-FFFF-FFFF00000000}"/>
  </bookViews>
  <sheets>
    <sheet name="example" sheetId="1" r:id="rId1"/>
    <sheet name="reduce_sample" sheetId="4" r:id="rId2"/>
    <sheet name="first_ps" sheetId="2" r:id="rId3"/>
    <sheet name="second_p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3" l="1"/>
  <c r="I21" i="3" s="1"/>
  <c r="D13" i="3"/>
  <c r="D12" i="3" s="1"/>
  <c r="B21" i="2"/>
  <c r="B24" i="2"/>
  <c r="B27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B22" i="2"/>
  <c r="F12" i="3" l="1"/>
  <c r="D11" i="3"/>
  <c r="E20" i="3"/>
  <c r="F13" i="3"/>
  <c r="D23" i="3"/>
  <c r="E33" i="2"/>
  <c r="G21" i="2"/>
  <c r="G23" i="2" s="1"/>
  <c r="B23" i="2" s="1"/>
  <c r="D33" i="2"/>
  <c r="D31" i="2"/>
  <c r="I20" i="3" l="1"/>
  <c r="E19" i="3"/>
  <c r="D10" i="3"/>
  <c r="F11" i="3"/>
  <c r="D9" i="3" l="1"/>
  <c r="F10" i="3"/>
  <c r="E18" i="3"/>
  <c r="I19" i="3"/>
  <c r="E17" i="3" l="1"/>
  <c r="I18" i="3"/>
  <c r="D8" i="3"/>
  <c r="F9" i="3"/>
  <c r="D7" i="3" l="1"/>
  <c r="F8" i="3"/>
  <c r="E16" i="3"/>
  <c r="I17" i="3"/>
  <c r="E15" i="3" l="1"/>
  <c r="I16" i="3"/>
  <c r="D6" i="3"/>
  <c r="F6" i="3" s="1"/>
  <c r="G13" i="3" s="1"/>
  <c r="H13" i="3" s="1"/>
  <c r="F7" i="3"/>
  <c r="E14" i="3" l="1"/>
  <c r="I14" i="3" s="1"/>
  <c r="J21" i="3" s="1"/>
  <c r="I15" i="3"/>
  <c r="P14" i="3" l="1"/>
  <c r="Q17" i="3" s="1"/>
  <c r="K21" i="3"/>
</calcChain>
</file>

<file path=xl/sharedStrings.xml><?xml version="1.0" encoding="utf-8"?>
<sst xmlns="http://schemas.openxmlformats.org/spreadsheetml/2006/main" count="37" uniqueCount="31">
  <si>
    <t>treat</t>
  </si>
  <si>
    <t>ps_avg_0</t>
  </si>
  <si>
    <t>ps_avg_1</t>
  </si>
  <si>
    <t>Sample variance</t>
  </si>
  <si>
    <t>Yi-Ymean</t>
  </si>
  <si>
    <t>Ymean</t>
  </si>
  <si>
    <t>By hand; Sample mean</t>
  </si>
  <si>
    <t>By hand sample standard deviation</t>
  </si>
  <si>
    <t>Standard Error of Ymean</t>
  </si>
  <si>
    <t>Sample Standard Deviation/Sqr(n)</t>
  </si>
  <si>
    <t>t-stat</t>
  </si>
  <si>
    <t>I can reject the null hypothesis</t>
  </si>
  <si>
    <t>(81.25-85)/1.142001168=</t>
  </si>
  <si>
    <t>Confidence interval at 95%</t>
  </si>
  <si>
    <t>Ymean+/-1.96*SE(Ymean)</t>
  </si>
  <si>
    <t xml:space="preserve">Work with the first problem set (at entry point). </t>
  </si>
  <si>
    <t xml:space="preserve">Suppose that half of the course received the help of a TA; and half not. We choose these groups by lottery. Here are the numbers: treat=1 if the person receive </t>
  </si>
  <si>
    <t xml:space="preserve">TA, zero otherwise. And ps_avg_1 is the average of homework after receiving the help. Question: did the TA help students? </t>
  </si>
  <si>
    <t>Ho: Mean of treat=Mean of non-treat</t>
  </si>
  <si>
    <t>Mean of treated</t>
  </si>
  <si>
    <t>Mean of non-t</t>
  </si>
  <si>
    <t>Sample variance treat</t>
  </si>
  <si>
    <t>Standard Error=SQRT((sample var treat/n treat)+(sample var nontreat/n nontreat))</t>
  </si>
  <si>
    <t>t-stat=(Y treat-Y non-trea)-Ho/SE(Ytreat-Ynon-treat)</t>
  </si>
  <si>
    <t>t-stat=</t>
  </si>
  <si>
    <t>Diff in mean</t>
  </si>
  <si>
    <t>Std. dev treat</t>
  </si>
  <si>
    <t>Sample variance non-treat</t>
  </si>
  <si>
    <t>Std. dev nontreat</t>
  </si>
  <si>
    <t>usually, the courses have a mean 85 in its first assigment</t>
  </si>
  <si>
    <t>Ho: Ymean=85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</si>
</sst>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opLeftCell="A7" workbookViewId="0">
      <selection activeCell="B34" sqref="B3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83</v>
      </c>
      <c r="C2">
        <v>93</v>
      </c>
    </row>
    <row r="3" spans="1:3" x14ac:dyDescent="0.25">
      <c r="A3">
        <v>1</v>
      </c>
      <c r="B3">
        <v>84</v>
      </c>
      <c r="C3">
        <v>94</v>
      </c>
    </row>
    <row r="4" spans="1:3" x14ac:dyDescent="0.25">
      <c r="A4">
        <v>1</v>
      </c>
      <c r="B4">
        <v>82</v>
      </c>
      <c r="C4">
        <v>97</v>
      </c>
    </row>
    <row r="5" spans="1:3" x14ac:dyDescent="0.25">
      <c r="A5">
        <v>1</v>
      </c>
      <c r="B5">
        <v>80</v>
      </c>
      <c r="C5">
        <v>92</v>
      </c>
    </row>
    <row r="6" spans="1:3" x14ac:dyDescent="0.25">
      <c r="A6">
        <v>1</v>
      </c>
      <c r="B6">
        <v>82</v>
      </c>
      <c r="C6">
        <v>89</v>
      </c>
    </row>
    <row r="7" spans="1:3" x14ac:dyDescent="0.25">
      <c r="A7">
        <v>1</v>
      </c>
      <c r="B7">
        <v>85</v>
      </c>
      <c r="C7">
        <v>98</v>
      </c>
    </row>
    <row r="8" spans="1:3" x14ac:dyDescent="0.25">
      <c r="A8">
        <v>1</v>
      </c>
      <c r="B8">
        <v>82</v>
      </c>
      <c r="C8">
        <v>93</v>
      </c>
    </row>
    <row r="9" spans="1:3" x14ac:dyDescent="0.25">
      <c r="A9">
        <v>1</v>
      </c>
      <c r="B9">
        <v>76</v>
      </c>
      <c r="C9">
        <v>93</v>
      </c>
    </row>
    <row r="10" spans="1:3" x14ac:dyDescent="0.25">
      <c r="A10">
        <v>1</v>
      </c>
      <c r="B10">
        <v>75</v>
      </c>
      <c r="C10">
        <v>90</v>
      </c>
    </row>
    <row r="11" spans="1:3" x14ac:dyDescent="0.25">
      <c r="A11">
        <v>1</v>
      </c>
      <c r="B11">
        <v>82</v>
      </c>
      <c r="C11">
        <v>87</v>
      </c>
    </row>
    <row r="12" spans="1:3" x14ac:dyDescent="0.25">
      <c r="A12">
        <v>1</v>
      </c>
      <c r="B12">
        <v>91</v>
      </c>
      <c r="C12">
        <v>100</v>
      </c>
    </row>
    <row r="13" spans="1:3" x14ac:dyDescent="0.25">
      <c r="A13">
        <v>1</v>
      </c>
      <c r="B13">
        <v>83</v>
      </c>
      <c r="C13">
        <v>90</v>
      </c>
    </row>
    <row r="14" spans="1:3" x14ac:dyDescent="0.25">
      <c r="A14">
        <v>1</v>
      </c>
      <c r="B14">
        <v>80</v>
      </c>
      <c r="C14">
        <v>90</v>
      </c>
    </row>
    <row r="15" spans="1:3" x14ac:dyDescent="0.25">
      <c r="A15">
        <v>1</v>
      </c>
      <c r="B15">
        <v>81</v>
      </c>
      <c r="C15">
        <v>86</v>
      </c>
    </row>
    <row r="16" spans="1:3" x14ac:dyDescent="0.25">
      <c r="A16">
        <v>1</v>
      </c>
      <c r="B16">
        <v>74</v>
      </c>
      <c r="C16">
        <v>77</v>
      </c>
    </row>
    <row r="17" spans="1:3" x14ac:dyDescent="0.25">
      <c r="A17">
        <v>0</v>
      </c>
      <c r="B17">
        <v>81</v>
      </c>
      <c r="C17">
        <v>86</v>
      </c>
    </row>
    <row r="18" spans="1:3" x14ac:dyDescent="0.25">
      <c r="A18">
        <v>0</v>
      </c>
      <c r="B18">
        <v>76</v>
      </c>
      <c r="C18">
        <v>76</v>
      </c>
    </row>
    <row r="19" spans="1:3" x14ac:dyDescent="0.25">
      <c r="A19">
        <v>0</v>
      </c>
      <c r="B19">
        <v>77</v>
      </c>
      <c r="C19">
        <v>78</v>
      </c>
    </row>
    <row r="20" spans="1:3" x14ac:dyDescent="0.25">
      <c r="A20">
        <v>0</v>
      </c>
      <c r="B20">
        <v>78</v>
      </c>
      <c r="C20">
        <v>82</v>
      </c>
    </row>
    <row r="21" spans="1:3" x14ac:dyDescent="0.25">
      <c r="A21">
        <v>0</v>
      </c>
      <c r="B21">
        <v>83</v>
      </c>
      <c r="C21">
        <v>79</v>
      </c>
    </row>
    <row r="22" spans="1:3" x14ac:dyDescent="0.25">
      <c r="A22">
        <v>0</v>
      </c>
      <c r="B22">
        <v>85</v>
      </c>
      <c r="C22">
        <v>84</v>
      </c>
    </row>
    <row r="23" spans="1:3" x14ac:dyDescent="0.25">
      <c r="A23">
        <v>0</v>
      </c>
      <c r="B23">
        <v>79</v>
      </c>
      <c r="C23">
        <v>77</v>
      </c>
    </row>
    <row r="24" spans="1:3" x14ac:dyDescent="0.25">
      <c r="A24">
        <v>0</v>
      </c>
      <c r="B24">
        <v>79</v>
      </c>
      <c r="C24">
        <v>81</v>
      </c>
    </row>
    <row r="25" spans="1:3" x14ac:dyDescent="0.25">
      <c r="A25">
        <v>0</v>
      </c>
      <c r="B25">
        <v>85</v>
      </c>
      <c r="C25">
        <v>85</v>
      </c>
    </row>
    <row r="26" spans="1:3" x14ac:dyDescent="0.25">
      <c r="A26">
        <v>0</v>
      </c>
      <c r="B26">
        <v>76</v>
      </c>
      <c r="C26">
        <v>82</v>
      </c>
    </row>
    <row r="27" spans="1:3" x14ac:dyDescent="0.25">
      <c r="A27">
        <v>0</v>
      </c>
      <c r="B27">
        <v>84</v>
      </c>
      <c r="C27">
        <v>83</v>
      </c>
    </row>
    <row r="28" spans="1:3" x14ac:dyDescent="0.25">
      <c r="A28">
        <v>0</v>
      </c>
      <c r="B28">
        <v>84</v>
      </c>
      <c r="C28">
        <v>85</v>
      </c>
    </row>
    <row r="29" spans="1:3" x14ac:dyDescent="0.25">
      <c r="A29">
        <v>0</v>
      </c>
      <c r="B29">
        <v>75</v>
      </c>
      <c r="C29">
        <v>77</v>
      </c>
    </row>
    <row r="30" spans="1:3" x14ac:dyDescent="0.25">
      <c r="A30">
        <v>0</v>
      </c>
      <c r="B30">
        <v>87</v>
      </c>
      <c r="C30">
        <v>82</v>
      </c>
    </row>
    <row r="31" spans="1:3" x14ac:dyDescent="0.25">
      <c r="A31">
        <v>0</v>
      </c>
      <c r="B31">
        <v>87</v>
      </c>
      <c r="C31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19"/>
  <sheetViews>
    <sheetView workbookViewId="0">
      <selection activeCell="B3" sqref="B3:B19"/>
    </sheetView>
  </sheetViews>
  <sheetFormatPr defaultRowHeight="15" x14ac:dyDescent="0.25"/>
  <sheetData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>
        <v>1</v>
      </c>
      <c r="B4">
        <v>83</v>
      </c>
      <c r="C4">
        <v>93</v>
      </c>
    </row>
    <row r="5" spans="1:3" x14ac:dyDescent="0.25">
      <c r="A5">
        <v>1</v>
      </c>
      <c r="B5">
        <v>82</v>
      </c>
      <c r="C5">
        <v>97</v>
      </c>
    </row>
    <row r="6" spans="1:3" x14ac:dyDescent="0.25">
      <c r="A6">
        <v>1</v>
      </c>
      <c r="B6">
        <v>82</v>
      </c>
      <c r="C6">
        <v>89</v>
      </c>
    </row>
    <row r="7" spans="1:3" x14ac:dyDescent="0.25">
      <c r="A7">
        <v>1</v>
      </c>
      <c r="B7">
        <v>82</v>
      </c>
      <c r="C7">
        <v>93</v>
      </c>
    </row>
    <row r="8" spans="1:3" x14ac:dyDescent="0.25">
      <c r="A8">
        <v>1</v>
      </c>
      <c r="B8">
        <v>75</v>
      </c>
      <c r="C8">
        <v>90</v>
      </c>
    </row>
    <row r="9" spans="1:3" x14ac:dyDescent="0.25">
      <c r="A9">
        <v>1</v>
      </c>
      <c r="B9">
        <v>91</v>
      </c>
      <c r="C9">
        <v>100</v>
      </c>
    </row>
    <row r="10" spans="1:3" x14ac:dyDescent="0.25">
      <c r="A10">
        <v>1</v>
      </c>
      <c r="B10">
        <v>80</v>
      </c>
      <c r="C10">
        <v>90</v>
      </c>
    </row>
    <row r="11" spans="1:3" x14ac:dyDescent="0.25">
      <c r="A11">
        <v>1</v>
      </c>
      <c r="B11">
        <v>74</v>
      </c>
      <c r="C11">
        <v>77</v>
      </c>
    </row>
    <row r="12" spans="1:3" x14ac:dyDescent="0.25">
      <c r="A12">
        <v>0</v>
      </c>
      <c r="B12">
        <v>81</v>
      </c>
      <c r="C12">
        <v>86</v>
      </c>
    </row>
    <row r="13" spans="1:3" x14ac:dyDescent="0.25">
      <c r="A13">
        <v>0</v>
      </c>
      <c r="B13">
        <v>77</v>
      </c>
      <c r="C13">
        <v>78</v>
      </c>
    </row>
    <row r="14" spans="1:3" x14ac:dyDescent="0.25">
      <c r="A14">
        <v>0</v>
      </c>
      <c r="B14">
        <v>83</v>
      </c>
      <c r="C14">
        <v>79</v>
      </c>
    </row>
    <row r="15" spans="1:3" x14ac:dyDescent="0.25">
      <c r="A15">
        <v>0</v>
      </c>
      <c r="B15">
        <v>79</v>
      </c>
      <c r="C15">
        <v>77</v>
      </c>
    </row>
    <row r="16" spans="1:3" x14ac:dyDescent="0.25">
      <c r="A16">
        <v>0</v>
      </c>
      <c r="B16">
        <v>85</v>
      </c>
      <c r="C16">
        <v>85</v>
      </c>
    </row>
    <row r="17" spans="1:3" x14ac:dyDescent="0.25">
      <c r="A17">
        <v>0</v>
      </c>
      <c r="B17">
        <v>84</v>
      </c>
      <c r="C17">
        <v>83</v>
      </c>
    </row>
    <row r="18" spans="1:3" x14ac:dyDescent="0.25">
      <c r="A18">
        <v>0</v>
      </c>
      <c r="B18">
        <v>75</v>
      </c>
      <c r="C18">
        <v>77</v>
      </c>
    </row>
    <row r="19" spans="1:3" x14ac:dyDescent="0.25">
      <c r="A19">
        <v>0</v>
      </c>
      <c r="B19">
        <v>87</v>
      </c>
      <c r="C19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3"/>
  <sheetViews>
    <sheetView tabSelected="1" topLeftCell="A7" workbookViewId="0">
      <selection activeCell="G23" sqref="G23"/>
    </sheetView>
  </sheetViews>
  <sheetFormatPr defaultRowHeight="15" x14ac:dyDescent="0.25"/>
  <cols>
    <col min="1" max="1" width="32.42578125" customWidth="1"/>
    <col min="2" max="2" width="13" customWidth="1"/>
    <col min="3" max="3" width="20.7109375" customWidth="1"/>
    <col min="6" max="6" width="14.7109375" customWidth="1"/>
  </cols>
  <sheetData>
    <row r="1" spans="1:7" x14ac:dyDescent="0.25">
      <c r="A1" t="s">
        <v>15</v>
      </c>
    </row>
    <row r="3" spans="1:7" x14ac:dyDescent="0.25">
      <c r="B3" t="s">
        <v>1</v>
      </c>
      <c r="E3" t="s">
        <v>5</v>
      </c>
      <c r="F3" t="s">
        <v>4</v>
      </c>
    </row>
    <row r="4" spans="1:7" x14ac:dyDescent="0.25">
      <c r="B4">
        <v>83</v>
      </c>
      <c r="E4">
        <v>81.25</v>
      </c>
      <c r="F4">
        <f>B4-E4</f>
        <v>1.75</v>
      </c>
      <c r="G4">
        <f>F4*F4</f>
        <v>3.0625</v>
      </c>
    </row>
    <row r="5" spans="1:7" x14ac:dyDescent="0.25">
      <c r="B5">
        <v>82</v>
      </c>
      <c r="E5">
        <v>81.25</v>
      </c>
      <c r="F5">
        <f t="shared" ref="F5:F19" si="0">B5-E5</f>
        <v>0.75</v>
      </c>
      <c r="G5">
        <f t="shared" ref="G5:G19" si="1">F5*F5</f>
        <v>0.5625</v>
      </c>
    </row>
    <row r="6" spans="1:7" x14ac:dyDescent="0.25">
      <c r="B6">
        <v>82</v>
      </c>
      <c r="E6">
        <v>81.25</v>
      </c>
      <c r="F6">
        <f t="shared" si="0"/>
        <v>0.75</v>
      </c>
      <c r="G6">
        <f t="shared" si="1"/>
        <v>0.5625</v>
      </c>
    </row>
    <row r="7" spans="1:7" x14ac:dyDescent="0.25">
      <c r="B7">
        <v>82</v>
      </c>
      <c r="E7">
        <v>81.25</v>
      </c>
      <c r="F7">
        <f t="shared" si="0"/>
        <v>0.75</v>
      </c>
      <c r="G7">
        <f t="shared" si="1"/>
        <v>0.5625</v>
      </c>
    </row>
    <row r="8" spans="1:7" x14ac:dyDescent="0.25">
      <c r="B8">
        <v>75</v>
      </c>
      <c r="E8">
        <v>81.25</v>
      </c>
      <c r="F8">
        <f t="shared" si="0"/>
        <v>-6.25</v>
      </c>
      <c r="G8">
        <f t="shared" si="1"/>
        <v>39.0625</v>
      </c>
    </row>
    <row r="9" spans="1:7" x14ac:dyDescent="0.25">
      <c r="B9">
        <v>91</v>
      </c>
      <c r="E9">
        <v>81.25</v>
      </c>
      <c r="F9">
        <f t="shared" si="0"/>
        <v>9.75</v>
      </c>
      <c r="G9">
        <f t="shared" si="1"/>
        <v>95.0625</v>
      </c>
    </row>
    <row r="10" spans="1:7" x14ac:dyDescent="0.25">
      <c r="B10">
        <v>80</v>
      </c>
      <c r="E10">
        <v>81.25</v>
      </c>
      <c r="F10">
        <f t="shared" si="0"/>
        <v>-1.25</v>
      </c>
      <c r="G10">
        <f t="shared" si="1"/>
        <v>1.5625</v>
      </c>
    </row>
    <row r="11" spans="1:7" x14ac:dyDescent="0.25">
      <c r="B11">
        <v>74</v>
      </c>
      <c r="E11">
        <v>81.25</v>
      </c>
      <c r="F11">
        <f t="shared" si="0"/>
        <v>-7.25</v>
      </c>
      <c r="G11">
        <f t="shared" si="1"/>
        <v>52.5625</v>
      </c>
    </row>
    <row r="12" spans="1:7" x14ac:dyDescent="0.25">
      <c r="B12">
        <v>81</v>
      </c>
      <c r="E12">
        <v>81.25</v>
      </c>
      <c r="F12">
        <f t="shared" si="0"/>
        <v>-0.25</v>
      </c>
      <c r="G12">
        <f t="shared" si="1"/>
        <v>6.25E-2</v>
      </c>
    </row>
    <row r="13" spans="1:7" x14ac:dyDescent="0.25">
      <c r="B13">
        <v>77</v>
      </c>
      <c r="E13">
        <v>81.25</v>
      </c>
      <c r="F13">
        <f t="shared" si="0"/>
        <v>-4.25</v>
      </c>
      <c r="G13">
        <f t="shared" si="1"/>
        <v>18.0625</v>
      </c>
    </row>
    <row r="14" spans="1:7" x14ac:dyDescent="0.25">
      <c r="B14">
        <v>83</v>
      </c>
      <c r="E14">
        <v>81.25</v>
      </c>
      <c r="F14">
        <f t="shared" si="0"/>
        <v>1.75</v>
      </c>
      <c r="G14">
        <f t="shared" si="1"/>
        <v>3.0625</v>
      </c>
    </row>
    <row r="15" spans="1:7" x14ac:dyDescent="0.25">
      <c r="B15">
        <v>79</v>
      </c>
      <c r="E15">
        <v>81.25</v>
      </c>
      <c r="F15">
        <f t="shared" si="0"/>
        <v>-2.25</v>
      </c>
      <c r="G15">
        <f t="shared" si="1"/>
        <v>5.0625</v>
      </c>
    </row>
    <row r="16" spans="1:7" x14ac:dyDescent="0.25">
      <c r="B16">
        <v>85</v>
      </c>
      <c r="E16">
        <v>81.25</v>
      </c>
      <c r="F16">
        <f t="shared" si="0"/>
        <v>3.75</v>
      </c>
      <c r="G16">
        <f t="shared" si="1"/>
        <v>14.0625</v>
      </c>
    </row>
    <row r="17" spans="1:7" x14ac:dyDescent="0.25">
      <c r="B17" s="2">
        <v>84</v>
      </c>
      <c r="E17">
        <v>81.25</v>
      </c>
      <c r="F17">
        <f t="shared" si="0"/>
        <v>2.75</v>
      </c>
      <c r="G17">
        <f t="shared" si="1"/>
        <v>7.5625</v>
      </c>
    </row>
    <row r="18" spans="1:7" x14ac:dyDescent="0.25">
      <c r="B18">
        <v>75</v>
      </c>
      <c r="E18">
        <v>81.25</v>
      </c>
      <c r="F18">
        <f t="shared" si="0"/>
        <v>-6.25</v>
      </c>
      <c r="G18">
        <f t="shared" si="1"/>
        <v>39.0625</v>
      </c>
    </row>
    <row r="19" spans="1:7" x14ac:dyDescent="0.25">
      <c r="B19">
        <v>87</v>
      </c>
      <c r="E19">
        <v>81.25</v>
      </c>
      <c r="F19">
        <f t="shared" si="0"/>
        <v>5.75</v>
      </c>
      <c r="G19">
        <f t="shared" si="1"/>
        <v>33.0625</v>
      </c>
    </row>
    <row r="21" spans="1:7" x14ac:dyDescent="0.25">
      <c r="A21" t="s">
        <v>6</v>
      </c>
      <c r="B21">
        <f>SUM(B4:B19)/16</f>
        <v>81.25</v>
      </c>
      <c r="G21">
        <f>SUM(G4:G19)</f>
        <v>313</v>
      </c>
    </row>
    <row r="22" spans="1:7" x14ac:dyDescent="0.25">
      <c r="B22">
        <f>AVERAGE(B4:B19)</f>
        <v>81.25</v>
      </c>
    </row>
    <row r="23" spans="1:7" x14ac:dyDescent="0.25">
      <c r="A23" t="s">
        <v>7</v>
      </c>
      <c r="B23" s="1">
        <f>SQRT(G23)</f>
        <v>4.5680046701669061</v>
      </c>
      <c r="F23" t="s">
        <v>3</v>
      </c>
      <c r="G23">
        <f>G21/(16-1)</f>
        <v>20.866666666666667</v>
      </c>
    </row>
    <row r="24" spans="1:7" x14ac:dyDescent="0.25">
      <c r="B24" s="1">
        <f>STDEV(B4:B19)</f>
        <v>4.5680046701669061</v>
      </c>
    </row>
    <row r="26" spans="1:7" x14ac:dyDescent="0.25">
      <c r="A26" t="s">
        <v>8</v>
      </c>
      <c r="B26" t="s">
        <v>9</v>
      </c>
    </row>
    <row r="27" spans="1:7" x14ac:dyDescent="0.25">
      <c r="B27" s="1">
        <f>B24/SQRT(16)</f>
        <v>1.1420011675417265</v>
      </c>
    </row>
    <row r="28" spans="1:7" x14ac:dyDescent="0.25">
      <c r="B28" s="1"/>
    </row>
    <row r="29" spans="1:7" x14ac:dyDescent="0.25">
      <c r="A29" t="s">
        <v>29</v>
      </c>
    </row>
    <row r="30" spans="1:7" x14ac:dyDescent="0.25">
      <c r="A30" t="s">
        <v>30</v>
      </c>
    </row>
    <row r="31" spans="1:7" x14ac:dyDescent="0.25">
      <c r="B31" t="s">
        <v>10</v>
      </c>
      <c r="C31" t="s">
        <v>12</v>
      </c>
      <c r="D31">
        <f>(B21-85)/B27</f>
        <v>-3.2837094274362748</v>
      </c>
      <c r="F31" t="s">
        <v>11</v>
      </c>
    </row>
    <row r="33" spans="1:5" x14ac:dyDescent="0.25">
      <c r="A33" t="s">
        <v>13</v>
      </c>
      <c r="B33" t="s">
        <v>14</v>
      </c>
      <c r="D33">
        <f>B21+(1.96*B27)</f>
        <v>83.488322288381781</v>
      </c>
      <c r="E33">
        <f>B21-(1.96*B27)</f>
        <v>79.011677711618219</v>
      </c>
    </row>
  </sheetData>
  <sortState xmlns:xlrd2="http://schemas.microsoft.com/office/spreadsheetml/2017/richdata2" ref="A4:C31">
    <sortCondition descending="1" ref="A4:A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3"/>
  <sheetViews>
    <sheetView workbookViewId="0">
      <selection activeCell="A5" sqref="A5:B21"/>
    </sheetView>
  </sheetViews>
  <sheetFormatPr defaultRowHeight="15" x14ac:dyDescent="0.25"/>
  <cols>
    <col min="3" max="3" width="14.42578125" customWidth="1"/>
  </cols>
  <sheetData>
    <row r="1" spans="1:16" x14ac:dyDescent="0.25">
      <c r="A1" t="s">
        <v>16</v>
      </c>
    </row>
    <row r="2" spans="1:16" x14ac:dyDescent="0.25">
      <c r="A2" t="s">
        <v>17</v>
      </c>
    </row>
    <row r="3" spans="1:16" x14ac:dyDescent="0.25">
      <c r="A3" t="s">
        <v>18</v>
      </c>
    </row>
    <row r="5" spans="1:16" x14ac:dyDescent="0.25">
      <c r="A5" t="s">
        <v>0</v>
      </c>
      <c r="B5" t="s">
        <v>2</v>
      </c>
      <c r="D5" t="s">
        <v>19</v>
      </c>
      <c r="E5" t="s">
        <v>20</v>
      </c>
      <c r="F5" t="s">
        <v>21</v>
      </c>
      <c r="H5" t="s">
        <v>26</v>
      </c>
      <c r="J5" t="s">
        <v>27</v>
      </c>
      <c r="K5" t="s">
        <v>28</v>
      </c>
    </row>
    <row r="6" spans="1:16" x14ac:dyDescent="0.25">
      <c r="A6">
        <v>1</v>
      </c>
      <c r="B6">
        <v>93</v>
      </c>
      <c r="D6">
        <f t="shared" ref="D6:D11" si="0">D7</f>
        <v>91.125</v>
      </c>
      <c r="F6">
        <f>(B6-D6)*(B6-D6)</f>
        <v>3.515625</v>
      </c>
    </row>
    <row r="7" spans="1:16" x14ac:dyDescent="0.25">
      <c r="A7">
        <v>1</v>
      </c>
      <c r="B7">
        <v>97</v>
      </c>
      <c r="D7">
        <f t="shared" si="0"/>
        <v>91.125</v>
      </c>
      <c r="F7">
        <f t="shared" ref="F7:F13" si="1">(B7-D7)*(B7-D7)</f>
        <v>34.515625</v>
      </c>
    </row>
    <row r="8" spans="1:16" x14ac:dyDescent="0.25">
      <c r="A8">
        <v>1</v>
      </c>
      <c r="B8">
        <v>89</v>
      </c>
      <c r="D8">
        <f t="shared" si="0"/>
        <v>91.125</v>
      </c>
      <c r="F8">
        <f t="shared" si="1"/>
        <v>4.515625</v>
      </c>
    </row>
    <row r="9" spans="1:16" x14ac:dyDescent="0.25">
      <c r="A9">
        <v>1</v>
      </c>
      <c r="B9">
        <v>93</v>
      </c>
      <c r="D9">
        <f t="shared" si="0"/>
        <v>91.125</v>
      </c>
      <c r="F9">
        <f t="shared" si="1"/>
        <v>3.515625</v>
      </c>
    </row>
    <row r="10" spans="1:16" x14ac:dyDescent="0.25">
      <c r="A10">
        <v>1</v>
      </c>
      <c r="B10">
        <v>90</v>
      </c>
      <c r="D10">
        <f t="shared" si="0"/>
        <v>91.125</v>
      </c>
      <c r="F10">
        <f t="shared" si="1"/>
        <v>1.265625</v>
      </c>
    </row>
    <row r="11" spans="1:16" x14ac:dyDescent="0.25">
      <c r="A11">
        <v>1</v>
      </c>
      <c r="B11">
        <v>100</v>
      </c>
      <c r="D11">
        <f t="shared" si="0"/>
        <v>91.125</v>
      </c>
      <c r="F11">
        <f t="shared" si="1"/>
        <v>78.765625</v>
      </c>
    </row>
    <row r="12" spans="1:16" x14ac:dyDescent="0.25">
      <c r="A12">
        <v>1</v>
      </c>
      <c r="B12">
        <v>90</v>
      </c>
      <c r="D12">
        <f>D13</f>
        <v>91.125</v>
      </c>
      <c r="F12">
        <f t="shared" si="1"/>
        <v>1.265625</v>
      </c>
    </row>
    <row r="13" spans="1:16" x14ac:dyDescent="0.25">
      <c r="A13">
        <v>1</v>
      </c>
      <c r="B13">
        <v>77</v>
      </c>
      <c r="D13">
        <f>SUM(B6:B13)/8</f>
        <v>91.125</v>
      </c>
      <c r="F13">
        <f t="shared" si="1"/>
        <v>199.515625</v>
      </c>
      <c r="G13">
        <f>SUM(F6:F13)/(8-1)</f>
        <v>46.696428571428569</v>
      </c>
      <c r="H13">
        <f>SQRT(G13)</f>
        <v>6.8334785118143575</v>
      </c>
      <c r="N13" t="s">
        <v>22</v>
      </c>
    </row>
    <row r="14" spans="1:16" x14ac:dyDescent="0.25">
      <c r="A14">
        <v>0</v>
      </c>
      <c r="B14">
        <v>86</v>
      </c>
      <c r="E14">
        <f t="shared" ref="E14:E19" si="2">E15</f>
        <v>81.875</v>
      </c>
      <c r="I14">
        <f t="shared" ref="I14:I21" si="3">(B14-E14)*(B14-E14)</f>
        <v>17.015625</v>
      </c>
      <c r="P14">
        <f>SQRT(G13/8+J21/8)</f>
        <v>2.9633173977824243</v>
      </c>
    </row>
    <row r="15" spans="1:16" x14ac:dyDescent="0.25">
      <c r="A15">
        <v>0</v>
      </c>
      <c r="B15">
        <v>78</v>
      </c>
      <c r="E15">
        <f t="shared" si="2"/>
        <v>81.875</v>
      </c>
      <c r="I15">
        <f t="shared" si="3"/>
        <v>15.015625</v>
      </c>
    </row>
    <row r="16" spans="1:16" x14ac:dyDescent="0.25">
      <c r="A16">
        <v>0</v>
      </c>
      <c r="B16">
        <v>79</v>
      </c>
      <c r="E16">
        <f t="shared" si="2"/>
        <v>81.875</v>
      </c>
      <c r="I16">
        <f t="shared" si="3"/>
        <v>8.265625</v>
      </c>
      <c r="P16" t="s">
        <v>23</v>
      </c>
    </row>
    <row r="17" spans="1:17" x14ac:dyDescent="0.25">
      <c r="A17">
        <v>0</v>
      </c>
      <c r="B17">
        <v>77</v>
      </c>
      <c r="E17">
        <f t="shared" si="2"/>
        <v>81.875</v>
      </c>
      <c r="I17">
        <f t="shared" si="3"/>
        <v>23.765625</v>
      </c>
      <c r="P17" t="s">
        <v>24</v>
      </c>
      <c r="Q17">
        <f>(D13-E21)/P14</f>
        <v>3.1215016005110239</v>
      </c>
    </row>
    <row r="18" spans="1:17" x14ac:dyDescent="0.25">
      <c r="A18">
        <v>0</v>
      </c>
      <c r="B18">
        <v>85</v>
      </c>
      <c r="E18">
        <f t="shared" si="2"/>
        <v>81.875</v>
      </c>
      <c r="I18">
        <f t="shared" si="3"/>
        <v>9.765625</v>
      </c>
    </row>
    <row r="19" spans="1:17" x14ac:dyDescent="0.25">
      <c r="A19">
        <v>0</v>
      </c>
      <c r="B19">
        <v>83</v>
      </c>
      <c r="E19">
        <f t="shared" si="2"/>
        <v>81.875</v>
      </c>
      <c r="I19">
        <f t="shared" si="3"/>
        <v>1.265625</v>
      </c>
    </row>
    <row r="20" spans="1:17" x14ac:dyDescent="0.25">
      <c r="A20">
        <v>0</v>
      </c>
      <c r="B20">
        <v>77</v>
      </c>
      <c r="E20">
        <f>E21</f>
        <v>81.875</v>
      </c>
      <c r="I20">
        <f t="shared" si="3"/>
        <v>23.765625</v>
      </c>
    </row>
    <row r="21" spans="1:17" x14ac:dyDescent="0.25">
      <c r="A21">
        <v>0</v>
      </c>
      <c r="B21">
        <v>90</v>
      </c>
      <c r="E21">
        <f>SUM(B14:B21)/8</f>
        <v>81.875</v>
      </c>
      <c r="I21">
        <f t="shared" si="3"/>
        <v>66.015625</v>
      </c>
      <c r="J21">
        <f>SUM(I14:I21)/(8-1)</f>
        <v>23.553571428571427</v>
      </c>
      <c r="K21">
        <f>SQRT(J21)</f>
        <v>4.8532021829480199</v>
      </c>
    </row>
    <row r="23" spans="1:17" x14ac:dyDescent="0.25">
      <c r="C23" t="s">
        <v>25</v>
      </c>
      <c r="D23">
        <f>D13-E21</f>
        <v>9.25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</vt:lpstr>
      <vt:lpstr>reduce_sample</vt:lpstr>
      <vt:lpstr>first_ps</vt:lpstr>
      <vt:lpstr>second_ps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Barrera - Osorio, Felipe</dc:creator>
  <cp:lastModifiedBy>Barrera - Osorio, Felipe</cp:lastModifiedBy>
  <dcterms:created xsi:type="dcterms:W3CDTF">2023-01-23T15:24:42Z</dcterms:created>
  <dcterms:modified xsi:type="dcterms:W3CDTF">2024-01-22T15:48:49Z</dcterms:modified>
</cp:coreProperties>
</file>