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rac-xero-mcp\docs\"/>
    </mc:Choice>
  </mc:AlternateContent>
  <xr:revisionPtr revIDLastSave="0" documentId="8_{A36858A3-031E-4E43-9AF7-74EDBE0CBD32}" xr6:coauthVersionLast="47" xr6:coauthVersionMax="47" xr10:uidLastSave="{00000000-0000-0000-0000-000000000000}"/>
  <bookViews>
    <workbookView xWindow="2772" yWindow="2772" windowWidth="17280" windowHeight="9960" xr2:uid="{00000000-000D-0000-FFFF-FFFF00000000}"/>
  </bookViews>
  <sheets>
    <sheet name="Trial Balance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6" i="1"/>
  <c r="E110" i="1"/>
  <c r="F108" i="1"/>
  <c r="F110" i="1" s="1"/>
  <c r="E108" i="1"/>
  <c r="D108" i="1"/>
  <c r="D110" i="1" s="1"/>
</calcChain>
</file>

<file path=xl/sharedStrings.xml><?xml version="1.0" encoding="utf-8"?>
<sst xmlns="http://schemas.openxmlformats.org/spreadsheetml/2006/main" count="330" uniqueCount="231">
  <si>
    <t>Trial Balance</t>
  </si>
  <si>
    <t>Rirratjingu Mining Pty Ltd</t>
  </si>
  <si>
    <t>As at 12 August 2025</t>
  </si>
  <si>
    <t>Account Code</t>
  </si>
  <si>
    <t>Account</t>
  </si>
  <si>
    <t>Account Type</t>
  </si>
  <si>
    <t>Debit - Year to date</t>
  </si>
  <si>
    <t>Credit - Year to date</t>
  </si>
  <si>
    <t>30 June 2025</t>
  </si>
  <si>
    <t>41000</t>
  </si>
  <si>
    <t>Rental Income - Commercial</t>
  </si>
  <si>
    <t>Revenue</t>
  </si>
  <si>
    <t>41010</t>
  </si>
  <si>
    <t>Rental Income - Residential</t>
  </si>
  <si>
    <t>41055</t>
  </si>
  <si>
    <t>Recovery of RF Material Costs</t>
  </si>
  <si>
    <t>42010</t>
  </si>
  <si>
    <t>Sales - Contracts &amp; Labour</t>
  </si>
  <si>
    <t>42040</t>
  </si>
  <si>
    <t>Sales - Other</t>
  </si>
  <si>
    <t>42050</t>
  </si>
  <si>
    <t>Sales - Parts &amp; Labour</t>
  </si>
  <si>
    <t>42070</t>
  </si>
  <si>
    <t>Sales - Sand and Gravel</t>
  </si>
  <si>
    <t>42090</t>
  </si>
  <si>
    <t>Sales - Quarry</t>
  </si>
  <si>
    <t>43010</t>
  </si>
  <si>
    <t>Interest Received</t>
  </si>
  <si>
    <t>43030</t>
  </si>
  <si>
    <t>Fuel Tax Credits</t>
  </si>
  <si>
    <t>43070</t>
  </si>
  <si>
    <t>Haulage Revenue</t>
  </si>
  <si>
    <t>43080</t>
  </si>
  <si>
    <t>Weighbridge Revenue</t>
  </si>
  <si>
    <t>49200</t>
  </si>
  <si>
    <t>Sundry Income</t>
  </si>
  <si>
    <t>49300</t>
  </si>
  <si>
    <t>Fuel Cost recovery</t>
  </si>
  <si>
    <t>Other Income</t>
  </si>
  <si>
    <t>50010</t>
  </si>
  <si>
    <t>Costs of Goods Sold - Rock Products</t>
  </si>
  <si>
    <t>Direct Costs</t>
  </si>
  <si>
    <t>50030</t>
  </si>
  <si>
    <t>Costs of Goods Sold - Sand</t>
  </si>
  <si>
    <t>51040</t>
  </si>
  <si>
    <t>Cost - Fuel</t>
  </si>
  <si>
    <t>51055</t>
  </si>
  <si>
    <t>Cost of RF Materials</t>
  </si>
  <si>
    <t>51060</t>
  </si>
  <si>
    <t>Cost - Parts &amp; Labour</t>
  </si>
  <si>
    <t>51130</t>
  </si>
  <si>
    <t>Haulage expenses</t>
  </si>
  <si>
    <t>63000</t>
  </si>
  <si>
    <t>Accountancy Fees</t>
  </si>
  <si>
    <t>Expense</t>
  </si>
  <si>
    <t>63010</t>
  </si>
  <si>
    <t>Audit Fees</t>
  </si>
  <si>
    <t>63020</t>
  </si>
  <si>
    <t>Advertising</t>
  </si>
  <si>
    <t>63090</t>
  </si>
  <si>
    <t>Bank Charges</t>
  </si>
  <si>
    <t>63100</t>
  </si>
  <si>
    <t>Outsoured Bookkeeping and Accounting</t>
  </si>
  <si>
    <t>63140</t>
  </si>
  <si>
    <t>Cleaning</t>
  </si>
  <si>
    <t>63150</t>
  </si>
  <si>
    <t>Consultancy - Company Secretarial</t>
  </si>
  <si>
    <t>63160</t>
  </si>
  <si>
    <t>Management Fee - RAC</t>
  </si>
  <si>
    <t>63170</t>
  </si>
  <si>
    <t>Consultancy Fees</t>
  </si>
  <si>
    <t>63180</t>
  </si>
  <si>
    <t>Contractors Fees</t>
  </si>
  <si>
    <t>63300</t>
  </si>
  <si>
    <t>Depreciation</t>
  </si>
  <si>
    <t>63301</t>
  </si>
  <si>
    <t>Cost of Sales - Depreciation Inventory</t>
  </si>
  <si>
    <t>63310</t>
  </si>
  <si>
    <t>Quarry MMP Amortisation</t>
  </si>
  <si>
    <t>63540</t>
  </si>
  <si>
    <t>Electricity &amp; Water</t>
  </si>
  <si>
    <t>63550</t>
  </si>
  <si>
    <t>Survey and Volume Calculation</t>
  </si>
  <si>
    <t>63680</t>
  </si>
  <si>
    <t>Freight &amp; Cartage</t>
  </si>
  <si>
    <t>63770</t>
  </si>
  <si>
    <t>Hire of Plant &amp; Equipment</t>
  </si>
  <si>
    <t>63810</t>
  </si>
  <si>
    <t>Insurance</t>
  </si>
  <si>
    <t>63815</t>
  </si>
  <si>
    <t>Quarry Restoration Provsion</t>
  </si>
  <si>
    <t>63830</t>
  </si>
  <si>
    <t>Interest Expense</t>
  </si>
  <si>
    <t>63910</t>
  </si>
  <si>
    <t>Licences Fees &amp; Permits</t>
  </si>
  <si>
    <t>63925</t>
  </si>
  <si>
    <t>Loss on Disposal of Assets</t>
  </si>
  <si>
    <t>63930</t>
  </si>
  <si>
    <t>Materials &amp; Supplies</t>
  </si>
  <si>
    <t>63950</t>
  </si>
  <si>
    <t>Meeting Expenses</t>
  </si>
  <si>
    <t>63980</t>
  </si>
  <si>
    <t>Sitting Fees</t>
  </si>
  <si>
    <t>64000</t>
  </si>
  <si>
    <t>Motor Vehicle Expenses</t>
  </si>
  <si>
    <t>64010</t>
  </si>
  <si>
    <t>Fuel</t>
  </si>
  <si>
    <t>64140</t>
  </si>
  <si>
    <t>Printing, Postage &amp; Stationery</t>
  </si>
  <si>
    <t>64170</t>
  </si>
  <si>
    <t>Safety Equipment &amp; Uniforms</t>
  </si>
  <si>
    <t>64220</t>
  </si>
  <si>
    <t>Rates &amp; Taxes</t>
  </si>
  <si>
    <t>64275</t>
  </si>
  <si>
    <t>Property Management Fees</t>
  </si>
  <si>
    <t>64280</t>
  </si>
  <si>
    <t>Quarry Lawn Maintenance</t>
  </si>
  <si>
    <t>64281</t>
  </si>
  <si>
    <t>Repairs - Buildings</t>
  </si>
  <si>
    <t>64282</t>
  </si>
  <si>
    <t>Repairs - Office Equipment</t>
  </si>
  <si>
    <t>64283</t>
  </si>
  <si>
    <t>Repairs - Other</t>
  </si>
  <si>
    <t>64284</t>
  </si>
  <si>
    <t>Repairs - Plant &amp; Equipment</t>
  </si>
  <si>
    <t>64480</t>
  </si>
  <si>
    <t>Office Supplies</t>
  </si>
  <si>
    <t>64481</t>
  </si>
  <si>
    <t>Staff - Recruit &amp; Relocation</t>
  </si>
  <si>
    <t>64500</t>
  </si>
  <si>
    <t>RE - Cost Recovery</t>
  </si>
  <si>
    <t>64540</t>
  </si>
  <si>
    <t>Subscriptions</t>
  </si>
  <si>
    <t>64580</t>
  </si>
  <si>
    <t>Cost - Travel &amp; Accommodation</t>
  </si>
  <si>
    <t>64600</t>
  </si>
  <si>
    <t>Telephone Internet &amp;IT</t>
  </si>
  <si>
    <t>64710</t>
  </si>
  <si>
    <t>Waste Disposal</t>
  </si>
  <si>
    <t>11050</t>
  </si>
  <si>
    <t>Commonwealth- 11041633</t>
  </si>
  <si>
    <t>Bank</t>
  </si>
  <si>
    <t>11060</t>
  </si>
  <si>
    <t>Quarry Security Deposit</t>
  </si>
  <si>
    <t>11700</t>
  </si>
  <si>
    <t>Accrued Income</t>
  </si>
  <si>
    <t>Current Asset</t>
  </si>
  <si>
    <t>12016</t>
  </si>
  <si>
    <t>Prepaid Expense</t>
  </si>
  <si>
    <t>12100</t>
  </si>
  <si>
    <t>Trade Debtors</t>
  </si>
  <si>
    <t>12600</t>
  </si>
  <si>
    <t>Sand Quarry Security Deposit</t>
  </si>
  <si>
    <t>Non-current Asset</t>
  </si>
  <si>
    <t>12700</t>
  </si>
  <si>
    <t>Additional Quarry Deposit</t>
  </si>
  <si>
    <t>12820</t>
  </si>
  <si>
    <t>Work in Progress - Blasting</t>
  </si>
  <si>
    <t>12840</t>
  </si>
  <si>
    <t>Finished Goods - Rock Products</t>
  </si>
  <si>
    <t>12860</t>
  </si>
  <si>
    <t>Finished Goods - Sand</t>
  </si>
  <si>
    <t>12870</t>
  </si>
  <si>
    <t>Quarry Building/Shed Improvements</t>
  </si>
  <si>
    <t>Fixed Asset</t>
  </si>
  <si>
    <t>12890</t>
  </si>
  <si>
    <t>Sand Quarry Rehab</t>
  </si>
  <si>
    <t>12900</t>
  </si>
  <si>
    <t>Quarry Mobilisation Costs</t>
  </si>
  <si>
    <t>12905</t>
  </si>
  <si>
    <t>Quarry MMP</t>
  </si>
  <si>
    <t>13000</t>
  </si>
  <si>
    <t>Prepaid Insurance &amp; Rates</t>
  </si>
  <si>
    <t>13250</t>
  </si>
  <si>
    <t>Loan -  Rirratjingu Investments</t>
  </si>
  <si>
    <t>13251</t>
  </si>
  <si>
    <t>Loan - Rirratjingu Enterprises</t>
  </si>
  <si>
    <t>13252</t>
  </si>
  <si>
    <t>Loan - RPMMS</t>
  </si>
  <si>
    <t>14000</t>
  </si>
  <si>
    <t>Deferred Tax Asset</t>
  </si>
  <si>
    <t>16100</t>
  </si>
  <si>
    <t>Office Equipment</t>
  </si>
  <si>
    <t>16110</t>
  </si>
  <si>
    <t>Office Equipment Depreciation</t>
  </si>
  <si>
    <t>16200</t>
  </si>
  <si>
    <t>Land &amp; Buildings at Cost</t>
  </si>
  <si>
    <t>16300</t>
  </si>
  <si>
    <t>Land &amp; Buildings Depreciation</t>
  </si>
  <si>
    <t>16400</t>
  </si>
  <si>
    <t>Plant &amp; Equipment at Cost</t>
  </si>
  <si>
    <t>16500</t>
  </si>
  <si>
    <t>Plant &amp; Equipment Depreciation</t>
  </si>
  <si>
    <t>20100</t>
  </si>
  <si>
    <t>GST</t>
  </si>
  <si>
    <t>Current Liability</t>
  </si>
  <si>
    <t>20510</t>
  </si>
  <si>
    <t>Security Bonds</t>
  </si>
  <si>
    <t>Liability</t>
  </si>
  <si>
    <t>21099</t>
  </si>
  <si>
    <t>Trade Creditors</t>
  </si>
  <si>
    <t>22600</t>
  </si>
  <si>
    <t>Accrued Expenses</t>
  </si>
  <si>
    <t>24500</t>
  </si>
  <si>
    <t>Income Tax liability</t>
  </si>
  <si>
    <t>25610</t>
  </si>
  <si>
    <t>Loan LiuGong Loader</t>
  </si>
  <si>
    <t>26500</t>
  </si>
  <si>
    <t>Provision Quarry Restoration</t>
  </si>
  <si>
    <t>26510</t>
  </si>
  <si>
    <t>Provision Sand Quarry Restoration</t>
  </si>
  <si>
    <t>26560</t>
  </si>
  <si>
    <t>PAYG Income Tax Instalment (paid in advance)</t>
  </si>
  <si>
    <t>26600</t>
  </si>
  <si>
    <t>Loan - RAC</t>
  </si>
  <si>
    <t>860</t>
  </si>
  <si>
    <t>Rounding</t>
  </si>
  <si>
    <t>31000</t>
  </si>
  <si>
    <t>Share Capital</t>
  </si>
  <si>
    <t>Equity</t>
  </si>
  <si>
    <t>38000</t>
  </si>
  <si>
    <t>Retained Earnings</t>
  </si>
  <si>
    <t>39000</t>
  </si>
  <si>
    <t>Dividend paid</t>
  </si>
  <si>
    <t>Total</t>
  </si>
  <si>
    <t>Net</t>
  </si>
  <si>
    <t>Row Labels</t>
  </si>
  <si>
    <t>Grand Total</t>
  </si>
  <si>
    <t>Sum of Debit - Year to date</t>
  </si>
  <si>
    <t>Sum of Credit - Year to date</t>
  </si>
  <si>
    <t>Sum of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</si>
</sst>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4" fontId="0" fillId="0" borderId="0" xfId="0" applyNumberFormat="1"/>
    <xf numFmtId="4" fontId="0" fillId="3" borderId="0" xfId="0" applyNumberFormat="1" applyFill="1"/>
    <xf numFmtId="4" fontId="0" fillId="4" borderId="0" xfId="0" applyNumberFormat="1" applyFill="1"/>
    <xf numFmtId="4" fontId="0" fillId="5" borderId="0" xfId="0" applyNumberFormat="1" applyFill="1"/>
    <xf numFmtId="0" fontId="0" fillId="6" borderId="0" xfId="0" applyFill="1" applyAlignment="1">
      <alignment vertical="center"/>
    </xf>
    <xf numFmtId="164" fontId="0" fillId="6" borderId="2" xfId="0" applyNumberFormat="1" applyFill="1" applyBorder="1" applyAlignment="1">
      <alignment horizontal="right" vertical="center"/>
    </xf>
    <xf numFmtId="0" fontId="0" fillId="6" borderId="2" xfId="0" applyFill="1" applyBorder="1" applyAlignment="1">
      <alignment vertical="center"/>
    </xf>
    <xf numFmtId="164" fontId="0" fillId="6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520700</xdr:colOff>
      <xdr:row>15</xdr:row>
      <xdr:rowOff>50800</xdr:rowOff>
    </xdr:from>
    <xdr:to>
      <xdr:col>19</xdr:col>
      <xdr:colOff>12700</xdr:colOff>
      <xdr:row>78</xdr:row>
      <xdr:rowOff>68796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0A83D-3BC2-E8E8-DBF2-534940A0B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8850" y="2330450"/>
          <a:ext cx="7772400" cy="8819096"/>
        </a:xfrm>
        <a:prstGeom prst="rect">
          <a:avLst/>
        </a:prstGeom>
      </xdr:spPr>
    </xdr:pic>
    <xdr:clientData/>
  </xdr:twoCellAnchor>
  <xdr:twoCellAnchor>
    <xdr:from>
      <xdr:col>14</xdr:col>
      <xdr:colOff>336550</xdr:colOff>
      <xdr:row>2</xdr:row>
      <xdr:rowOff>107950</xdr:rowOff>
    </xdr:from>
    <xdr:to>
      <xdr:col>19</xdr:col>
      <xdr:colOff>495300</xdr:colOff>
      <xdr:row>13</xdr:row>
      <xdr:rowOff>82550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7F28A5-FABF-3732-CBFF-9511BB49D406}"/>
            </a:ext>
          </a:extLst>
        </xdr:cNvPr>
        <xdr:cNvSpPr txBox="1"/>
      </xdr:nvSpPr>
      <xdr:spPr>
        <a:xfrm>
          <a:off x="16421100" y="495300"/>
          <a:ext cx="2952750" cy="1587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To balance the total</a:t>
          </a:r>
          <a:r>
            <a:rPr lang="en-AU" sz="1100" b="1" baseline="0"/>
            <a:t> Debits and Credits</a:t>
          </a:r>
          <a:br>
            <a:rPr lang="en-AU" sz="1100" b="1" baseline="0"/>
          </a:br>
          <a:br>
            <a:rPr lang="en-AU" sz="1100" b="1" baseline="0"/>
          </a:br>
          <a:r>
            <a:rPr lang="en-AU" sz="1100" b="1" baseline="0"/>
            <a:t>MCP ignores the P&amp;L Items</a:t>
          </a:r>
          <a:br>
            <a:rPr lang="en-AU" sz="1100" b="1" baseline="0"/>
          </a:br>
          <a:r>
            <a:rPr lang="en-AU" sz="1100" b="1" baseline="0"/>
            <a:t>Here I filitered those out </a:t>
          </a:r>
          <a:br>
            <a:rPr lang="en-AU" sz="1100" b="1" baseline="0"/>
          </a:br>
          <a:br>
            <a:rPr lang="en-AU" sz="1100" b="1" baseline="0"/>
          </a:br>
          <a:r>
            <a:rPr lang="en-AU" sz="1100" b="1" baseline="0"/>
            <a:t>When You add them back you get the TB per Xero</a:t>
          </a:r>
          <a:endParaRPr lang="en-AU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ane Kuru" refreshedDate="45881.707070370372" createdVersion="8" refreshedVersion="8" minRefreshableVersion="3" recordCount="102" xr:uid="{F4D62D38-431A-4647-85C7-91667CC647F0}">
  <cacheSource type="worksheet">
    <worksheetSource ref="C5:G107" sheet="Trial Balance"/>
  </cacheSource>
  <cacheFields count="5">
    <cacheField name="Account Type" numFmtId="0">
      <sharedItems count="11">
        <s v="Revenue"/>
        <s v="Other Income"/>
        <s v="Direct Costs"/>
        <s v="Expense"/>
        <s v="Bank"/>
        <s v="Current Asset"/>
        <s v="Non-current Asset"/>
        <s v="Fixed Asset"/>
        <s v="Current Liability"/>
        <s v="Liability"/>
        <s v="Equity"/>
      </sharedItems>
    </cacheField>
    <cacheField name="Debit - Year to date" numFmtId="0">
      <sharedItems containsString="0" containsBlank="1" containsNumber="1" minValue="0" maxValue="3443353.67"/>
    </cacheField>
    <cacheField name="Credit - Year to date" numFmtId="0">
      <sharedItems containsString="0" containsBlank="1" containsNumber="1" minValue="0" maxValue="6862856.2000000002"/>
    </cacheField>
    <cacheField name="30 June 2025" numFmtId="164">
      <sharedItems containsSemiMixedTypes="0" containsString="0" containsNumber="1" minValue="-5730972.3099999996" maxValue="3443353.67"/>
    </cacheField>
    <cacheField name="Net" numFmtId="4">
      <sharedItems containsSemiMixedTypes="0" containsString="0" containsNumber="1" minValue="-6862856.2000000002" maxValue="3443353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m/>
    <n v="0"/>
    <n v="-60000"/>
    <n v="0"/>
  </r>
  <r>
    <x v="0"/>
    <n v="6321.19"/>
    <m/>
    <n v="-160089.45000000001"/>
    <n v="6321.19"/>
  </r>
  <r>
    <x v="0"/>
    <m/>
    <n v="0"/>
    <n v="-3051.3"/>
    <n v="0"/>
  </r>
  <r>
    <x v="0"/>
    <m/>
    <n v="0"/>
    <n v="-13065.5"/>
    <n v="0"/>
  </r>
  <r>
    <x v="0"/>
    <m/>
    <n v="0"/>
    <n v="-288643.18"/>
    <n v="0"/>
  </r>
  <r>
    <x v="0"/>
    <m/>
    <n v="0"/>
    <n v="-1616.07"/>
    <n v="0"/>
  </r>
  <r>
    <x v="0"/>
    <m/>
    <n v="0"/>
    <n v="-2871"/>
    <n v="0"/>
  </r>
  <r>
    <x v="0"/>
    <m/>
    <n v="218341.75"/>
    <n v="-5730972.3099999996"/>
    <n v="-218341.75"/>
  </r>
  <r>
    <x v="0"/>
    <m/>
    <n v="622.80999999999995"/>
    <n v="-30741.26"/>
    <n v="-622.80999999999995"/>
  </r>
  <r>
    <x v="0"/>
    <m/>
    <n v="0"/>
    <n v="-112500"/>
    <n v="0"/>
  </r>
  <r>
    <x v="0"/>
    <m/>
    <n v="1091.0999999999999"/>
    <n v="-568109.15"/>
    <n v="-1091.0999999999999"/>
  </r>
  <r>
    <x v="0"/>
    <m/>
    <n v="0"/>
    <n v="-134836.26999999999"/>
    <n v="0"/>
  </r>
  <r>
    <x v="0"/>
    <m/>
    <n v="0"/>
    <n v="-27963.29"/>
    <n v="0"/>
  </r>
  <r>
    <x v="1"/>
    <m/>
    <n v="408.98"/>
    <n v="-9057.33"/>
    <n v="-408.98"/>
  </r>
  <r>
    <x v="2"/>
    <n v="0"/>
    <m/>
    <n v="1950400.33"/>
    <n v="0"/>
  </r>
  <r>
    <x v="2"/>
    <n v="0"/>
    <m/>
    <n v="218762.93"/>
    <n v="0"/>
  </r>
  <r>
    <x v="2"/>
    <n v="57216"/>
    <m/>
    <n v="29042.400000000001"/>
    <n v="57216"/>
  </r>
  <r>
    <x v="2"/>
    <n v="3850"/>
    <m/>
    <n v="18949.86"/>
    <n v="3850"/>
  </r>
  <r>
    <x v="2"/>
    <n v="2330.1999999999998"/>
    <m/>
    <n v="3013.36"/>
    <n v="2330.1999999999998"/>
  </r>
  <r>
    <x v="2"/>
    <n v="9440"/>
    <m/>
    <n v="553289.4"/>
    <n v="9440"/>
  </r>
  <r>
    <x v="3"/>
    <n v="0"/>
    <m/>
    <n v="3900"/>
    <n v="0"/>
  </r>
  <r>
    <x v="3"/>
    <n v="0"/>
    <m/>
    <n v="25300"/>
    <n v="0"/>
  </r>
  <r>
    <x v="3"/>
    <n v="0"/>
    <m/>
    <n v="3735.49"/>
    <n v="0"/>
  </r>
  <r>
    <x v="3"/>
    <n v="15"/>
    <m/>
    <n v="3643.3"/>
    <n v="15"/>
  </r>
  <r>
    <x v="3"/>
    <n v="42.39"/>
    <m/>
    <n v="10158.549999999999"/>
    <n v="42.39"/>
  </r>
  <r>
    <x v="3"/>
    <n v="0"/>
    <m/>
    <n v="18322.87"/>
    <n v="0"/>
  </r>
  <r>
    <x v="3"/>
    <n v="0"/>
    <m/>
    <n v="909.5"/>
    <n v="0"/>
  </r>
  <r>
    <x v="3"/>
    <n v="0"/>
    <m/>
    <n v="169544.24"/>
    <n v="0"/>
  </r>
  <r>
    <x v="3"/>
    <n v="1645"/>
    <m/>
    <n v="71328.59"/>
    <n v="1645"/>
  </r>
  <r>
    <x v="3"/>
    <n v="6500"/>
    <m/>
    <n v="0"/>
    <n v="6500"/>
  </r>
  <r>
    <x v="3"/>
    <n v="0"/>
    <m/>
    <n v="109211.25"/>
    <n v="0"/>
  </r>
  <r>
    <x v="3"/>
    <n v="0"/>
    <m/>
    <n v="4682"/>
    <n v="0"/>
  </r>
  <r>
    <x v="3"/>
    <n v="0"/>
    <m/>
    <n v="958.6"/>
    <n v="0"/>
  </r>
  <r>
    <x v="3"/>
    <n v="2266.87"/>
    <m/>
    <n v="13848.66"/>
    <n v="2266.87"/>
  </r>
  <r>
    <x v="3"/>
    <n v="0"/>
    <m/>
    <n v="28000"/>
    <n v="0"/>
  </r>
  <r>
    <x v="3"/>
    <n v="0"/>
    <m/>
    <n v="30489.79"/>
    <n v="0"/>
  </r>
  <r>
    <x v="3"/>
    <n v="3749"/>
    <m/>
    <n v="0"/>
    <n v="3749"/>
  </r>
  <r>
    <x v="3"/>
    <n v="0"/>
    <m/>
    <n v="109986.36"/>
    <n v="0"/>
  </r>
  <r>
    <x v="3"/>
    <n v="0"/>
    <m/>
    <n v="47368"/>
    <n v="0"/>
  </r>
  <r>
    <x v="3"/>
    <n v="499.42"/>
    <m/>
    <n v="17201.04"/>
    <n v="499.42"/>
  </r>
  <r>
    <x v="3"/>
    <n v="0"/>
    <m/>
    <n v="13753.45"/>
    <n v="0"/>
  </r>
  <r>
    <x v="3"/>
    <n v="2668.52"/>
    <m/>
    <n v="4777.25"/>
    <n v="2668.52"/>
  </r>
  <r>
    <x v="3"/>
    <n v="1433.8"/>
    <m/>
    <n v="1418.61"/>
    <n v="1433.8"/>
  </r>
  <r>
    <x v="3"/>
    <n v="0"/>
    <m/>
    <n v="236.82"/>
    <n v="0"/>
  </r>
  <r>
    <x v="3"/>
    <n v="0"/>
    <m/>
    <n v="113"/>
    <n v="0"/>
  </r>
  <r>
    <x v="3"/>
    <n v="0"/>
    <m/>
    <n v="34478.660000000003"/>
    <n v="0"/>
  </r>
  <r>
    <x v="3"/>
    <n v="58.71"/>
    <m/>
    <n v="770.81"/>
    <n v="58.71"/>
  </r>
  <r>
    <x v="3"/>
    <n v="0"/>
    <m/>
    <n v="2357.88"/>
    <n v="0"/>
  </r>
  <r>
    <x v="3"/>
    <n v="1404.36"/>
    <m/>
    <n v="48964.18"/>
    <n v="1404.36"/>
  </r>
  <r>
    <x v="3"/>
    <n v="2390"/>
    <m/>
    <n v="26380.63"/>
    <n v="2390"/>
  </r>
  <r>
    <x v="3"/>
    <m/>
    <n v="625.79999999999995"/>
    <n v="15849.21"/>
    <n v="-625.79999999999995"/>
  </r>
  <r>
    <x v="3"/>
    <n v="1350"/>
    <m/>
    <n v="6570"/>
    <n v="1350"/>
  </r>
  <r>
    <x v="3"/>
    <m/>
    <n v="4828.46"/>
    <n v="5762.76"/>
    <n v="-4828.46"/>
  </r>
  <r>
    <x v="3"/>
    <n v="0"/>
    <m/>
    <n v="3604.22"/>
    <n v="0"/>
  </r>
  <r>
    <x v="3"/>
    <n v="578.5"/>
    <m/>
    <n v="38140.1"/>
    <n v="578.5"/>
  </r>
  <r>
    <x v="3"/>
    <n v="3678.99"/>
    <m/>
    <n v="9359.9500000000007"/>
    <n v="3678.99"/>
  </r>
  <r>
    <x v="3"/>
    <n v="0"/>
    <m/>
    <n v="4087.98"/>
    <n v="0"/>
  </r>
  <r>
    <x v="3"/>
    <n v="0"/>
    <m/>
    <n v="435"/>
    <n v="0"/>
  </r>
  <r>
    <x v="3"/>
    <n v="0"/>
    <m/>
    <n v="385145.63"/>
    <n v="0"/>
  </r>
  <r>
    <x v="3"/>
    <n v="542.04"/>
    <m/>
    <n v="2482.4499999999998"/>
    <n v="542.04"/>
  </r>
  <r>
    <x v="3"/>
    <n v="0"/>
    <m/>
    <n v="14538.19"/>
    <n v="0"/>
  </r>
  <r>
    <x v="3"/>
    <n v="0"/>
    <m/>
    <n v="8600.75"/>
    <n v="0"/>
  </r>
  <r>
    <x v="3"/>
    <n v="283.82"/>
    <m/>
    <n v="49274.99"/>
    <n v="283.82"/>
  </r>
  <r>
    <x v="4"/>
    <n v="370037.06"/>
    <m/>
    <n v="276373.26"/>
    <n v="370037.06"/>
  </r>
  <r>
    <x v="4"/>
    <n v="203987.92"/>
    <m/>
    <n v="203987.92"/>
    <n v="203987.92"/>
  </r>
  <r>
    <x v="5"/>
    <n v="638695.63"/>
    <m/>
    <n v="645016.81999999995"/>
    <n v="638695.63"/>
  </r>
  <r>
    <x v="5"/>
    <n v="0"/>
    <m/>
    <n v="542.04"/>
    <n v="0"/>
  </r>
  <r>
    <x v="5"/>
    <n v="104828.21"/>
    <m/>
    <n v="159738.23000000001"/>
    <n v="104828.21"/>
  </r>
  <r>
    <x v="6"/>
    <n v="25916"/>
    <m/>
    <n v="25916"/>
    <n v="25916"/>
  </r>
  <r>
    <x v="6"/>
    <n v="47627"/>
    <m/>
    <n v="47627"/>
    <n v="47627"/>
  </r>
  <r>
    <x v="5"/>
    <n v="636392.57999999996"/>
    <m/>
    <n v="636392.57999999996"/>
    <n v="636392.57999999996"/>
  </r>
  <r>
    <x v="5"/>
    <n v="3443353.67"/>
    <m/>
    <n v="3443353.67"/>
    <n v="3443353.67"/>
  </r>
  <r>
    <x v="5"/>
    <n v="344165.91"/>
    <m/>
    <n v="344165.91"/>
    <n v="344165.91"/>
  </r>
  <r>
    <x v="7"/>
    <n v="587497.96"/>
    <m/>
    <n v="587497.96"/>
    <n v="587497.96"/>
  </r>
  <r>
    <x v="5"/>
    <n v="20260"/>
    <m/>
    <n v="20260"/>
    <n v="20260"/>
  </r>
  <r>
    <x v="5"/>
    <n v="129439.89"/>
    <m/>
    <n v="129439.89"/>
    <n v="129439.89"/>
  </r>
  <r>
    <x v="5"/>
    <n v="3658.48"/>
    <m/>
    <n v="3658.48"/>
    <n v="3658.48"/>
  </r>
  <r>
    <x v="5"/>
    <n v="109037.6"/>
    <m/>
    <n v="0.01"/>
    <n v="109037.6"/>
  </r>
  <r>
    <x v="5"/>
    <n v="35.659999999999997"/>
    <m/>
    <n v="35.659999999999997"/>
    <n v="35.659999999999997"/>
  </r>
  <r>
    <x v="5"/>
    <n v="4261.47"/>
    <m/>
    <n v="4261.47"/>
    <n v="4261.47"/>
  </r>
  <r>
    <x v="5"/>
    <n v="41773.550000000003"/>
    <m/>
    <n v="41773.550000000003"/>
    <n v="41773.550000000003"/>
  </r>
  <r>
    <x v="6"/>
    <n v="44549.09"/>
    <m/>
    <n v="44420.09"/>
    <n v="44549.09"/>
  </r>
  <r>
    <x v="7"/>
    <n v="13562.28"/>
    <m/>
    <n v="13562.28"/>
    <n v="13562.28"/>
  </r>
  <r>
    <x v="7"/>
    <m/>
    <n v="3484.83"/>
    <n v="-3484.83"/>
    <n v="-3484.83"/>
  </r>
  <r>
    <x v="7"/>
    <n v="26402.71"/>
    <m/>
    <n v="26402.71"/>
    <n v="26402.71"/>
  </r>
  <r>
    <x v="7"/>
    <m/>
    <n v="16347.04"/>
    <n v="-16347.04"/>
    <n v="-16347.04"/>
  </r>
  <r>
    <x v="7"/>
    <n v="657162.79"/>
    <m/>
    <n v="669614.64"/>
    <n v="657162.79"/>
  </r>
  <r>
    <x v="7"/>
    <m/>
    <n v="301850.78999999998"/>
    <n v="-311634.12"/>
    <n v="-301850.78999999998"/>
  </r>
  <r>
    <x v="8"/>
    <n v="27710.44"/>
    <m/>
    <n v="27291.56"/>
    <n v="27710.44"/>
  </r>
  <r>
    <x v="9"/>
    <m/>
    <n v="2383.33"/>
    <n v="-2383.33"/>
    <n v="-2383.33"/>
  </r>
  <r>
    <x v="8"/>
    <m/>
    <n v="40736.39"/>
    <n v="-233876.46"/>
    <n v="-40736.39"/>
  </r>
  <r>
    <x v="8"/>
    <m/>
    <n v="12397.36"/>
    <n v="-18380.419999999998"/>
    <n v="-12397.36"/>
  </r>
  <r>
    <x v="8"/>
    <m/>
    <n v="0.03"/>
    <n v="-0.03"/>
    <n v="-0.03"/>
  </r>
  <r>
    <x v="9"/>
    <m/>
    <n v="57362.720000000001"/>
    <n v="-68571.67"/>
    <n v="-57362.720000000001"/>
  </r>
  <r>
    <x v="9"/>
    <m/>
    <n v="213175"/>
    <n v="-213175"/>
    <n v="-213175"/>
  </r>
  <r>
    <x v="9"/>
    <m/>
    <n v="25916"/>
    <n v="-25916"/>
    <n v="-25916"/>
  </r>
  <r>
    <x v="8"/>
    <n v="642279"/>
    <m/>
    <n v="642279"/>
    <n v="642279"/>
  </r>
  <r>
    <x v="8"/>
    <n v="34107.61"/>
    <m/>
    <n v="265592.09000000003"/>
    <n v="34107.61"/>
  </r>
  <r>
    <x v="8"/>
    <m/>
    <n v="503.73"/>
    <n v="-503.72"/>
    <n v="-503.73"/>
  </r>
  <r>
    <x v="10"/>
    <m/>
    <n v="2000001"/>
    <n v="-2000001"/>
    <n v="-2000001"/>
  </r>
  <r>
    <x v="10"/>
    <m/>
    <n v="6862856.2000000002"/>
    <n v="-3838489.13"/>
    <n v="-6862856.2000000002"/>
  </r>
  <r>
    <x v="10"/>
    <n v="1497927"/>
    <m/>
    <n v="1497927"/>
    <n v="14979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F4CFE-8439-4DA7-989A-6D9942EA0D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N13" firstHeaderRow="0" firstDataRow="1" firstDataCol="1"/>
  <pivotFields count="5">
    <pivotField axis="axisRow" showAll="0">
      <items count="12">
        <item x="4"/>
        <item x="5"/>
        <item x="8"/>
        <item h="1" x="2"/>
        <item x="10"/>
        <item h="1" x="3"/>
        <item x="7"/>
        <item x="9"/>
        <item x="6"/>
        <item h="1" x="1"/>
        <item h="1" x="0"/>
        <item t="default"/>
      </items>
    </pivotField>
    <pivotField dataField="1" showAll="0"/>
    <pivotField dataField="1" showAll="0"/>
    <pivotField numFmtId="164" showAll="0"/>
    <pivotField dataField="1" numFmtId="4" showAll="0"/>
  </pivotFields>
  <rowFields count="1">
    <field x="0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bit - Year to date" fld="1" baseField="0" baseItem="0"/>
    <dataField name="Sum of Credit - Year to date" fld="2" baseField="0" baseItem="0"/>
    <dataField name="Sum of Net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showGridLines="0" tabSelected="1" zoomScaleNormal="100" workbookViewId="0">
      <selection activeCell="AA33" sqref="AA33"/>
    </sheetView>
  </sheetViews>
  <sheetFormatPr defaultRowHeight="11.4" x14ac:dyDescent="0.2"/>
  <cols>
    <col min="1" max="1" width="16" customWidth="1"/>
    <col min="2" max="2" width="44" customWidth="1"/>
    <col min="3" max="3" width="17.5" customWidth="1"/>
    <col min="4" max="4" width="22" customWidth="1"/>
    <col min="5" max="5" width="23" customWidth="1"/>
    <col min="6" max="6" width="14.75" customWidth="1"/>
    <col min="7" max="7" width="12" bestFit="1" customWidth="1"/>
    <col min="11" max="11" width="15.375" bestFit="1" customWidth="1"/>
    <col min="12" max="12" width="24.75" bestFit="1" customWidth="1"/>
    <col min="13" max="13" width="25.5" bestFit="1" customWidth="1"/>
    <col min="14" max="14" width="12" bestFit="1" customWidth="1"/>
  </cols>
  <sheetData>
    <row r="1" spans="1:14" s="1" customFormat="1" ht="16.8" customHeight="1" x14ac:dyDescent="0.3">
      <c r="A1" s="2" t="s">
        <v>0</v>
      </c>
      <c r="B1" s="2"/>
      <c r="C1" s="2"/>
      <c r="D1" s="2"/>
      <c r="E1" s="2"/>
      <c r="F1" s="2"/>
    </row>
    <row r="2" spans="1:14" s="3" customFormat="1" ht="14.4" customHeight="1" x14ac:dyDescent="0.25">
      <c r="A2" s="4" t="s">
        <v>1</v>
      </c>
      <c r="B2" s="4"/>
      <c r="C2" s="4"/>
      <c r="D2" s="4"/>
      <c r="E2" s="4"/>
      <c r="F2" s="4"/>
    </row>
    <row r="3" spans="1:14" s="3" customFormat="1" ht="14.4" customHeight="1" x14ac:dyDescent="0.25">
      <c r="A3" s="4" t="s">
        <v>2</v>
      </c>
      <c r="B3" s="4"/>
      <c r="C3" s="4"/>
      <c r="D3" s="4"/>
      <c r="E3" s="4"/>
      <c r="F3" s="4"/>
    </row>
    <row r="4" spans="1:14" ht="13.35" customHeight="1" x14ac:dyDescent="0.2"/>
    <row r="5" spans="1:14" s="5" customFormat="1" ht="12.15" customHeight="1" x14ac:dyDescent="0.2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  <c r="G5" s="24" t="s">
        <v>225</v>
      </c>
      <c r="K5" s="25" t="s">
        <v>226</v>
      </c>
      <c r="L5" t="s">
        <v>228</v>
      </c>
      <c r="M5" t="s">
        <v>229</v>
      </c>
      <c r="N5" t="s">
        <v>230</v>
      </c>
    </row>
    <row r="6" spans="1:14" ht="10.95" customHeight="1" x14ac:dyDescent="0.2">
      <c r="A6" s="8" t="s">
        <v>9</v>
      </c>
      <c r="B6" s="8" t="s">
        <v>10</v>
      </c>
      <c r="C6" s="8" t="s">
        <v>11</v>
      </c>
      <c r="D6" s="20"/>
      <c r="E6" s="23">
        <v>0</v>
      </c>
      <c r="F6" s="9">
        <v>-60000</v>
      </c>
      <c r="G6" s="19">
        <f>D6-E6</f>
        <v>0</v>
      </c>
      <c r="K6" s="26" t="s">
        <v>141</v>
      </c>
      <c r="L6">
        <v>574024.98</v>
      </c>
      <c r="N6" s="16">
        <v>574024.98</v>
      </c>
    </row>
    <row r="7" spans="1:14" ht="10.95" customHeight="1" x14ac:dyDescent="0.2">
      <c r="A7" s="10" t="s">
        <v>12</v>
      </c>
      <c r="B7" s="10" t="s">
        <v>13</v>
      </c>
      <c r="C7" s="10" t="s">
        <v>11</v>
      </c>
      <c r="D7" s="21">
        <v>6321.19</v>
      </c>
      <c r="E7" s="22"/>
      <c r="F7" s="11">
        <v>-160089.45000000001</v>
      </c>
      <c r="G7" s="19">
        <f t="shared" ref="G7:G70" si="0">D7-E7</f>
        <v>6321.19</v>
      </c>
      <c r="K7" s="26" t="s">
        <v>146</v>
      </c>
      <c r="L7">
        <v>5475902.6499999994</v>
      </c>
      <c r="N7" s="16">
        <v>5475902.6499999994</v>
      </c>
    </row>
    <row r="8" spans="1:14" ht="10.95" customHeight="1" x14ac:dyDescent="0.2">
      <c r="A8" s="10" t="s">
        <v>14</v>
      </c>
      <c r="B8" s="10" t="s">
        <v>15</v>
      </c>
      <c r="C8" s="10" t="s">
        <v>11</v>
      </c>
      <c r="D8" s="22"/>
      <c r="E8" s="21">
        <v>0</v>
      </c>
      <c r="F8" s="11">
        <v>-3051.3</v>
      </c>
      <c r="G8" s="19">
        <f t="shared" si="0"/>
        <v>0</v>
      </c>
      <c r="K8" s="26" t="s">
        <v>195</v>
      </c>
      <c r="L8">
        <v>704097.04999999993</v>
      </c>
      <c r="M8">
        <v>53637.51</v>
      </c>
      <c r="N8" s="16">
        <v>650459.53999999992</v>
      </c>
    </row>
    <row r="9" spans="1:14" ht="10.95" customHeight="1" x14ac:dyDescent="0.2">
      <c r="A9" s="10" t="s">
        <v>16</v>
      </c>
      <c r="B9" s="10" t="s">
        <v>17</v>
      </c>
      <c r="C9" s="10" t="s">
        <v>11</v>
      </c>
      <c r="D9" s="22"/>
      <c r="E9" s="21">
        <v>0</v>
      </c>
      <c r="F9" s="11">
        <v>-13065.5</v>
      </c>
      <c r="G9" s="19">
        <f t="shared" si="0"/>
        <v>0</v>
      </c>
      <c r="K9" s="26" t="s">
        <v>219</v>
      </c>
      <c r="L9">
        <v>1497927</v>
      </c>
      <c r="M9">
        <v>8862857.1999999993</v>
      </c>
      <c r="N9" s="16">
        <v>-7364930.2000000002</v>
      </c>
    </row>
    <row r="10" spans="1:14" ht="10.95" customHeight="1" x14ac:dyDescent="0.2">
      <c r="A10" s="10" t="s">
        <v>18</v>
      </c>
      <c r="B10" s="10" t="s">
        <v>19</v>
      </c>
      <c r="C10" s="10" t="s">
        <v>11</v>
      </c>
      <c r="D10" s="22"/>
      <c r="E10" s="21">
        <v>0</v>
      </c>
      <c r="F10" s="11">
        <v>-288643.18</v>
      </c>
      <c r="G10" s="19">
        <f t="shared" si="0"/>
        <v>0</v>
      </c>
      <c r="K10" s="26" t="s">
        <v>164</v>
      </c>
      <c r="L10">
        <v>1284625.74</v>
      </c>
      <c r="M10">
        <v>321682.65999999997</v>
      </c>
      <c r="N10" s="16">
        <v>962943.08000000007</v>
      </c>
    </row>
    <row r="11" spans="1:14" ht="10.95" customHeight="1" x14ac:dyDescent="0.2">
      <c r="A11" s="10" t="s">
        <v>20</v>
      </c>
      <c r="B11" s="10" t="s">
        <v>21</v>
      </c>
      <c r="C11" s="10" t="s">
        <v>11</v>
      </c>
      <c r="D11" s="22"/>
      <c r="E11" s="21">
        <v>0</v>
      </c>
      <c r="F11" s="11">
        <v>-1616.07</v>
      </c>
      <c r="G11" s="19">
        <f t="shared" si="0"/>
        <v>0</v>
      </c>
      <c r="K11" s="26" t="s">
        <v>198</v>
      </c>
      <c r="M11">
        <v>298837.05</v>
      </c>
      <c r="N11" s="16">
        <v>-298837.05</v>
      </c>
    </row>
    <row r="12" spans="1:14" ht="10.95" customHeight="1" x14ac:dyDescent="0.2">
      <c r="A12" s="10" t="s">
        <v>22</v>
      </c>
      <c r="B12" s="10" t="s">
        <v>23</v>
      </c>
      <c r="C12" s="10" t="s">
        <v>11</v>
      </c>
      <c r="D12" s="22"/>
      <c r="E12" s="21">
        <v>0</v>
      </c>
      <c r="F12" s="11">
        <v>-2871</v>
      </c>
      <c r="G12" s="19">
        <f t="shared" si="0"/>
        <v>0</v>
      </c>
      <c r="K12" s="26" t="s">
        <v>153</v>
      </c>
      <c r="L12">
        <v>118092.09</v>
      </c>
      <c r="N12" s="16">
        <v>118092.09</v>
      </c>
    </row>
    <row r="13" spans="1:14" ht="10.95" customHeight="1" x14ac:dyDescent="0.2">
      <c r="A13" s="10" t="s">
        <v>24</v>
      </c>
      <c r="B13" s="10" t="s">
        <v>25</v>
      </c>
      <c r="C13" s="10" t="s">
        <v>11</v>
      </c>
      <c r="D13" s="22"/>
      <c r="E13" s="21">
        <v>218341.75</v>
      </c>
      <c r="F13" s="11">
        <v>-5730972.3099999996</v>
      </c>
      <c r="G13" s="19">
        <f t="shared" si="0"/>
        <v>-218341.75</v>
      </c>
      <c r="K13" s="26" t="s">
        <v>227</v>
      </c>
      <c r="L13">
        <v>9654669.5099999979</v>
      </c>
      <c r="M13">
        <v>9537014.4199999999</v>
      </c>
      <c r="N13" s="16">
        <v>117655.08999999889</v>
      </c>
    </row>
    <row r="14" spans="1:14" ht="10.95" customHeight="1" x14ac:dyDescent="0.2">
      <c r="A14" s="10" t="s">
        <v>26</v>
      </c>
      <c r="B14" s="10" t="s">
        <v>27</v>
      </c>
      <c r="C14" s="10" t="s">
        <v>11</v>
      </c>
      <c r="D14" s="22"/>
      <c r="E14" s="21">
        <v>622.80999999999995</v>
      </c>
      <c r="F14" s="11">
        <v>-30741.26</v>
      </c>
      <c r="G14" s="19">
        <f t="shared" si="0"/>
        <v>-622.80999999999995</v>
      </c>
    </row>
    <row r="15" spans="1:14" ht="10.95" customHeight="1" x14ac:dyDescent="0.2">
      <c r="A15" s="10" t="s">
        <v>28</v>
      </c>
      <c r="B15" s="10" t="s">
        <v>29</v>
      </c>
      <c r="C15" s="10" t="s">
        <v>11</v>
      </c>
      <c r="D15" s="22"/>
      <c r="E15" s="21">
        <v>0</v>
      </c>
      <c r="F15" s="11">
        <v>-112500</v>
      </c>
      <c r="G15" s="19">
        <f t="shared" si="0"/>
        <v>0</v>
      </c>
    </row>
    <row r="16" spans="1:14" ht="10.95" customHeight="1" x14ac:dyDescent="0.2">
      <c r="A16" s="10" t="s">
        <v>30</v>
      </c>
      <c r="B16" s="10" t="s">
        <v>31</v>
      </c>
      <c r="C16" s="10" t="s">
        <v>11</v>
      </c>
      <c r="D16" s="22"/>
      <c r="E16" s="21">
        <v>1091.0999999999999</v>
      </c>
      <c r="F16" s="11">
        <v>-568109.15</v>
      </c>
      <c r="G16" s="19">
        <f t="shared" si="0"/>
        <v>-1091.0999999999999</v>
      </c>
    </row>
    <row r="17" spans="1:7" ht="10.95" customHeight="1" x14ac:dyDescent="0.2">
      <c r="A17" s="10" t="s">
        <v>32</v>
      </c>
      <c r="B17" s="10" t="s">
        <v>33</v>
      </c>
      <c r="C17" s="10" t="s">
        <v>11</v>
      </c>
      <c r="D17" s="22"/>
      <c r="E17" s="21">
        <v>0</v>
      </c>
      <c r="F17" s="11">
        <v>-134836.26999999999</v>
      </c>
      <c r="G17" s="19">
        <f t="shared" si="0"/>
        <v>0</v>
      </c>
    </row>
    <row r="18" spans="1:7" ht="10.95" customHeight="1" x14ac:dyDescent="0.2">
      <c r="A18" s="10" t="s">
        <v>34</v>
      </c>
      <c r="B18" s="10" t="s">
        <v>35</v>
      </c>
      <c r="C18" s="10" t="s">
        <v>11</v>
      </c>
      <c r="D18" s="22"/>
      <c r="E18" s="21">
        <v>0</v>
      </c>
      <c r="F18" s="11">
        <v>-27963.29</v>
      </c>
      <c r="G18" s="19">
        <f t="shared" si="0"/>
        <v>0</v>
      </c>
    </row>
    <row r="19" spans="1:7" ht="10.95" customHeight="1" x14ac:dyDescent="0.2">
      <c r="A19" s="10" t="s">
        <v>36</v>
      </c>
      <c r="B19" s="10" t="s">
        <v>37</v>
      </c>
      <c r="C19" s="10" t="s">
        <v>38</v>
      </c>
      <c r="D19" s="22"/>
      <c r="E19" s="21">
        <v>408.98</v>
      </c>
      <c r="F19" s="11">
        <v>-9057.33</v>
      </c>
      <c r="G19" s="19">
        <f t="shared" si="0"/>
        <v>-408.98</v>
      </c>
    </row>
    <row r="20" spans="1:7" ht="10.95" customHeight="1" x14ac:dyDescent="0.2">
      <c r="A20" s="10" t="s">
        <v>39</v>
      </c>
      <c r="B20" s="10" t="s">
        <v>40</v>
      </c>
      <c r="C20" s="10" t="s">
        <v>41</v>
      </c>
      <c r="D20" s="21">
        <v>0</v>
      </c>
      <c r="E20" s="22"/>
      <c r="F20" s="11">
        <v>1950400.33</v>
      </c>
      <c r="G20" s="19">
        <f t="shared" si="0"/>
        <v>0</v>
      </c>
    </row>
    <row r="21" spans="1:7" ht="10.95" customHeight="1" x14ac:dyDescent="0.2">
      <c r="A21" s="10" t="s">
        <v>42</v>
      </c>
      <c r="B21" s="10" t="s">
        <v>43</v>
      </c>
      <c r="C21" s="10" t="s">
        <v>41</v>
      </c>
      <c r="D21" s="21">
        <v>0</v>
      </c>
      <c r="E21" s="22"/>
      <c r="F21" s="11">
        <v>218762.93</v>
      </c>
      <c r="G21" s="19">
        <f t="shared" si="0"/>
        <v>0</v>
      </c>
    </row>
    <row r="22" spans="1:7" ht="10.95" customHeight="1" x14ac:dyDescent="0.2">
      <c r="A22" s="10" t="s">
        <v>44</v>
      </c>
      <c r="B22" s="10" t="s">
        <v>45</v>
      </c>
      <c r="C22" s="10" t="s">
        <v>41</v>
      </c>
      <c r="D22" s="21">
        <v>57216</v>
      </c>
      <c r="E22" s="22"/>
      <c r="F22" s="11">
        <v>29042.400000000001</v>
      </c>
      <c r="G22" s="19">
        <f t="shared" si="0"/>
        <v>57216</v>
      </c>
    </row>
    <row r="23" spans="1:7" ht="10.95" customHeight="1" x14ac:dyDescent="0.2">
      <c r="A23" s="10" t="s">
        <v>46</v>
      </c>
      <c r="B23" s="10" t="s">
        <v>47</v>
      </c>
      <c r="C23" s="10" t="s">
        <v>41</v>
      </c>
      <c r="D23" s="21">
        <v>3850</v>
      </c>
      <c r="E23" s="22"/>
      <c r="F23" s="11">
        <v>18949.86</v>
      </c>
      <c r="G23" s="19">
        <f t="shared" si="0"/>
        <v>3850</v>
      </c>
    </row>
    <row r="24" spans="1:7" ht="10.95" customHeight="1" x14ac:dyDescent="0.2">
      <c r="A24" s="10" t="s">
        <v>48</v>
      </c>
      <c r="B24" s="10" t="s">
        <v>49</v>
      </c>
      <c r="C24" s="10" t="s">
        <v>41</v>
      </c>
      <c r="D24" s="21">
        <v>2330.1999999999998</v>
      </c>
      <c r="E24" s="22"/>
      <c r="F24" s="11">
        <v>3013.36</v>
      </c>
      <c r="G24" s="19">
        <f t="shared" si="0"/>
        <v>2330.1999999999998</v>
      </c>
    </row>
    <row r="25" spans="1:7" ht="10.95" customHeight="1" x14ac:dyDescent="0.2">
      <c r="A25" s="10" t="s">
        <v>50</v>
      </c>
      <c r="B25" s="10" t="s">
        <v>51</v>
      </c>
      <c r="C25" s="10" t="s">
        <v>41</v>
      </c>
      <c r="D25" s="21">
        <v>9440</v>
      </c>
      <c r="E25" s="22"/>
      <c r="F25" s="11">
        <v>553289.4</v>
      </c>
      <c r="G25" s="19">
        <f t="shared" si="0"/>
        <v>9440</v>
      </c>
    </row>
    <row r="26" spans="1:7" ht="10.95" customHeight="1" x14ac:dyDescent="0.2">
      <c r="A26" s="10" t="s">
        <v>52</v>
      </c>
      <c r="B26" s="10" t="s">
        <v>53</v>
      </c>
      <c r="C26" s="10" t="s">
        <v>54</v>
      </c>
      <c r="D26" s="21">
        <v>0</v>
      </c>
      <c r="E26" s="22"/>
      <c r="F26" s="11">
        <v>3900</v>
      </c>
      <c r="G26" s="19">
        <f t="shared" si="0"/>
        <v>0</v>
      </c>
    </row>
    <row r="27" spans="1:7" ht="10.95" customHeight="1" x14ac:dyDescent="0.2">
      <c r="A27" s="10" t="s">
        <v>55</v>
      </c>
      <c r="B27" s="10" t="s">
        <v>56</v>
      </c>
      <c r="C27" s="10" t="s">
        <v>54</v>
      </c>
      <c r="D27" s="21">
        <v>0</v>
      </c>
      <c r="E27" s="22"/>
      <c r="F27" s="11">
        <v>25300</v>
      </c>
      <c r="G27" s="19">
        <f t="shared" si="0"/>
        <v>0</v>
      </c>
    </row>
    <row r="28" spans="1:7" ht="10.95" customHeight="1" x14ac:dyDescent="0.2">
      <c r="A28" s="10" t="s">
        <v>57</v>
      </c>
      <c r="B28" s="10" t="s">
        <v>58</v>
      </c>
      <c r="C28" s="10" t="s">
        <v>54</v>
      </c>
      <c r="D28" s="21">
        <v>0</v>
      </c>
      <c r="E28" s="22"/>
      <c r="F28" s="11">
        <v>3735.49</v>
      </c>
      <c r="G28" s="19">
        <f t="shared" si="0"/>
        <v>0</v>
      </c>
    </row>
    <row r="29" spans="1:7" ht="10.95" customHeight="1" x14ac:dyDescent="0.2">
      <c r="A29" s="10" t="s">
        <v>59</v>
      </c>
      <c r="B29" s="10" t="s">
        <v>60</v>
      </c>
      <c r="C29" s="10" t="s">
        <v>54</v>
      </c>
      <c r="D29" s="21">
        <v>15</v>
      </c>
      <c r="E29" s="22"/>
      <c r="F29" s="11">
        <v>3643.3</v>
      </c>
      <c r="G29" s="19">
        <f t="shared" si="0"/>
        <v>15</v>
      </c>
    </row>
    <row r="30" spans="1:7" ht="10.95" customHeight="1" x14ac:dyDescent="0.2">
      <c r="A30" s="10" t="s">
        <v>61</v>
      </c>
      <c r="B30" s="10" t="s">
        <v>62</v>
      </c>
      <c r="C30" s="10" t="s">
        <v>54</v>
      </c>
      <c r="D30" s="21">
        <v>42.39</v>
      </c>
      <c r="E30" s="22"/>
      <c r="F30" s="11">
        <v>10158.549999999999</v>
      </c>
      <c r="G30" s="19">
        <f t="shared" si="0"/>
        <v>42.39</v>
      </c>
    </row>
    <row r="31" spans="1:7" ht="10.95" customHeight="1" x14ac:dyDescent="0.2">
      <c r="A31" s="10" t="s">
        <v>63</v>
      </c>
      <c r="B31" s="10" t="s">
        <v>64</v>
      </c>
      <c r="C31" s="10" t="s">
        <v>54</v>
      </c>
      <c r="D31" s="21">
        <v>0</v>
      </c>
      <c r="E31" s="22"/>
      <c r="F31" s="11">
        <v>18322.87</v>
      </c>
      <c r="G31" s="19">
        <f t="shared" si="0"/>
        <v>0</v>
      </c>
    </row>
    <row r="32" spans="1:7" ht="10.95" customHeight="1" x14ac:dyDescent="0.2">
      <c r="A32" s="10" t="s">
        <v>65</v>
      </c>
      <c r="B32" s="10" t="s">
        <v>66</v>
      </c>
      <c r="C32" s="10" t="s">
        <v>54</v>
      </c>
      <c r="D32" s="21">
        <v>0</v>
      </c>
      <c r="E32" s="22"/>
      <c r="F32" s="11">
        <v>909.5</v>
      </c>
      <c r="G32" s="19">
        <f t="shared" si="0"/>
        <v>0</v>
      </c>
    </row>
    <row r="33" spans="1:7" ht="10.95" customHeight="1" x14ac:dyDescent="0.2">
      <c r="A33" s="10" t="s">
        <v>67</v>
      </c>
      <c r="B33" s="10" t="s">
        <v>68</v>
      </c>
      <c r="C33" s="10" t="s">
        <v>54</v>
      </c>
      <c r="D33" s="21">
        <v>0</v>
      </c>
      <c r="E33" s="22"/>
      <c r="F33" s="11">
        <v>169544.24</v>
      </c>
      <c r="G33" s="19">
        <f t="shared" si="0"/>
        <v>0</v>
      </c>
    </row>
    <row r="34" spans="1:7" ht="10.95" customHeight="1" x14ac:dyDescent="0.2">
      <c r="A34" s="10" t="s">
        <v>69</v>
      </c>
      <c r="B34" s="10" t="s">
        <v>70</v>
      </c>
      <c r="C34" s="10" t="s">
        <v>54</v>
      </c>
      <c r="D34" s="21">
        <v>1645</v>
      </c>
      <c r="E34" s="22"/>
      <c r="F34" s="11">
        <v>71328.59</v>
      </c>
      <c r="G34" s="19">
        <f t="shared" si="0"/>
        <v>1645</v>
      </c>
    </row>
    <row r="35" spans="1:7" ht="10.95" customHeight="1" x14ac:dyDescent="0.2">
      <c r="A35" s="10" t="s">
        <v>71</v>
      </c>
      <c r="B35" s="10" t="s">
        <v>72</v>
      </c>
      <c r="C35" s="10" t="s">
        <v>54</v>
      </c>
      <c r="D35" s="21">
        <v>6500</v>
      </c>
      <c r="E35" s="22"/>
      <c r="F35" s="11">
        <v>0</v>
      </c>
      <c r="G35" s="19">
        <f t="shared" si="0"/>
        <v>6500</v>
      </c>
    </row>
    <row r="36" spans="1:7" ht="10.95" customHeight="1" x14ac:dyDescent="0.2">
      <c r="A36" s="10" t="s">
        <v>73</v>
      </c>
      <c r="B36" s="10" t="s">
        <v>74</v>
      </c>
      <c r="C36" s="10" t="s">
        <v>54</v>
      </c>
      <c r="D36" s="21">
        <v>0</v>
      </c>
      <c r="E36" s="22"/>
      <c r="F36" s="11">
        <v>109211.25</v>
      </c>
      <c r="G36" s="19">
        <f t="shared" si="0"/>
        <v>0</v>
      </c>
    </row>
    <row r="37" spans="1:7" ht="10.95" customHeight="1" x14ac:dyDescent="0.2">
      <c r="A37" s="10" t="s">
        <v>75</v>
      </c>
      <c r="B37" s="10" t="s">
        <v>76</v>
      </c>
      <c r="C37" s="10" t="s">
        <v>54</v>
      </c>
      <c r="D37" s="21">
        <v>0</v>
      </c>
      <c r="E37" s="22"/>
      <c r="F37" s="11">
        <v>4682</v>
      </c>
      <c r="G37" s="19">
        <f t="shared" si="0"/>
        <v>0</v>
      </c>
    </row>
    <row r="38" spans="1:7" ht="10.95" customHeight="1" x14ac:dyDescent="0.2">
      <c r="A38" s="10" t="s">
        <v>77</v>
      </c>
      <c r="B38" s="10" t="s">
        <v>78</v>
      </c>
      <c r="C38" s="10" t="s">
        <v>54</v>
      </c>
      <c r="D38" s="21">
        <v>0</v>
      </c>
      <c r="E38" s="22"/>
      <c r="F38" s="11">
        <v>958.6</v>
      </c>
      <c r="G38" s="19">
        <f t="shared" si="0"/>
        <v>0</v>
      </c>
    </row>
    <row r="39" spans="1:7" ht="10.95" customHeight="1" x14ac:dyDescent="0.2">
      <c r="A39" s="10" t="s">
        <v>79</v>
      </c>
      <c r="B39" s="10" t="s">
        <v>80</v>
      </c>
      <c r="C39" s="10" t="s">
        <v>54</v>
      </c>
      <c r="D39" s="21">
        <v>2266.87</v>
      </c>
      <c r="E39" s="22"/>
      <c r="F39" s="11">
        <v>13848.66</v>
      </c>
      <c r="G39" s="19">
        <f t="shared" si="0"/>
        <v>2266.87</v>
      </c>
    </row>
    <row r="40" spans="1:7" ht="10.95" customHeight="1" x14ac:dyDescent="0.2">
      <c r="A40" s="10" t="s">
        <v>81</v>
      </c>
      <c r="B40" s="10" t="s">
        <v>82</v>
      </c>
      <c r="C40" s="10" t="s">
        <v>54</v>
      </c>
      <c r="D40" s="21">
        <v>0</v>
      </c>
      <c r="E40" s="22"/>
      <c r="F40" s="11">
        <v>28000</v>
      </c>
      <c r="G40" s="19">
        <f t="shared" si="0"/>
        <v>0</v>
      </c>
    </row>
    <row r="41" spans="1:7" ht="10.95" customHeight="1" x14ac:dyDescent="0.2">
      <c r="A41" s="10" t="s">
        <v>83</v>
      </c>
      <c r="B41" s="10" t="s">
        <v>84</v>
      </c>
      <c r="C41" s="10" t="s">
        <v>54</v>
      </c>
      <c r="D41" s="21">
        <v>0</v>
      </c>
      <c r="E41" s="22"/>
      <c r="F41" s="11">
        <v>30489.79</v>
      </c>
      <c r="G41" s="19">
        <f t="shared" si="0"/>
        <v>0</v>
      </c>
    </row>
    <row r="42" spans="1:7" ht="10.95" customHeight="1" x14ac:dyDescent="0.2">
      <c r="A42" s="10" t="s">
        <v>85</v>
      </c>
      <c r="B42" s="10" t="s">
        <v>86</v>
      </c>
      <c r="C42" s="10" t="s">
        <v>54</v>
      </c>
      <c r="D42" s="21">
        <v>3749</v>
      </c>
      <c r="E42" s="22"/>
      <c r="F42" s="11">
        <v>0</v>
      </c>
      <c r="G42" s="19">
        <f t="shared" si="0"/>
        <v>3749</v>
      </c>
    </row>
    <row r="43" spans="1:7" ht="10.95" customHeight="1" x14ac:dyDescent="0.2">
      <c r="A43" s="10" t="s">
        <v>87</v>
      </c>
      <c r="B43" s="10" t="s">
        <v>88</v>
      </c>
      <c r="C43" s="10" t="s">
        <v>54</v>
      </c>
      <c r="D43" s="21">
        <v>0</v>
      </c>
      <c r="E43" s="22"/>
      <c r="F43" s="11">
        <v>109986.36</v>
      </c>
      <c r="G43" s="19">
        <f t="shared" si="0"/>
        <v>0</v>
      </c>
    </row>
    <row r="44" spans="1:7" ht="10.95" customHeight="1" x14ac:dyDescent="0.2">
      <c r="A44" s="10" t="s">
        <v>89</v>
      </c>
      <c r="B44" s="10" t="s">
        <v>90</v>
      </c>
      <c r="C44" s="10" t="s">
        <v>54</v>
      </c>
      <c r="D44" s="21">
        <v>0</v>
      </c>
      <c r="E44" s="22"/>
      <c r="F44" s="11">
        <v>47368</v>
      </c>
      <c r="G44" s="19">
        <f t="shared" si="0"/>
        <v>0</v>
      </c>
    </row>
    <row r="45" spans="1:7" ht="10.95" customHeight="1" x14ac:dyDescent="0.2">
      <c r="A45" s="10" t="s">
        <v>91</v>
      </c>
      <c r="B45" s="10" t="s">
        <v>92</v>
      </c>
      <c r="C45" s="10" t="s">
        <v>54</v>
      </c>
      <c r="D45" s="21">
        <v>499.42</v>
      </c>
      <c r="E45" s="22"/>
      <c r="F45" s="11">
        <v>17201.04</v>
      </c>
      <c r="G45" s="19">
        <f t="shared" si="0"/>
        <v>499.42</v>
      </c>
    </row>
    <row r="46" spans="1:7" ht="10.95" customHeight="1" x14ac:dyDescent="0.2">
      <c r="A46" s="10" t="s">
        <v>93</v>
      </c>
      <c r="B46" s="10" t="s">
        <v>94</v>
      </c>
      <c r="C46" s="10" t="s">
        <v>54</v>
      </c>
      <c r="D46" s="21">
        <v>0</v>
      </c>
      <c r="E46" s="22"/>
      <c r="F46" s="11">
        <v>13753.45</v>
      </c>
      <c r="G46" s="19">
        <f t="shared" si="0"/>
        <v>0</v>
      </c>
    </row>
    <row r="47" spans="1:7" ht="10.95" customHeight="1" x14ac:dyDescent="0.2">
      <c r="A47" s="10" t="s">
        <v>95</v>
      </c>
      <c r="B47" s="10" t="s">
        <v>96</v>
      </c>
      <c r="C47" s="10" t="s">
        <v>54</v>
      </c>
      <c r="D47" s="21">
        <v>2668.52</v>
      </c>
      <c r="E47" s="22"/>
      <c r="F47" s="11">
        <v>4777.25</v>
      </c>
      <c r="G47" s="19">
        <f t="shared" si="0"/>
        <v>2668.52</v>
      </c>
    </row>
    <row r="48" spans="1:7" ht="10.95" customHeight="1" x14ac:dyDescent="0.2">
      <c r="A48" s="10" t="s">
        <v>97</v>
      </c>
      <c r="B48" s="10" t="s">
        <v>98</v>
      </c>
      <c r="C48" s="10" t="s">
        <v>54</v>
      </c>
      <c r="D48" s="21">
        <v>1433.8</v>
      </c>
      <c r="E48" s="22"/>
      <c r="F48" s="11">
        <v>1418.61</v>
      </c>
      <c r="G48" s="19">
        <f t="shared" si="0"/>
        <v>1433.8</v>
      </c>
    </row>
    <row r="49" spans="1:7" ht="10.95" customHeight="1" x14ac:dyDescent="0.2">
      <c r="A49" s="10" t="s">
        <v>99</v>
      </c>
      <c r="B49" s="10" t="s">
        <v>100</v>
      </c>
      <c r="C49" s="10" t="s">
        <v>54</v>
      </c>
      <c r="D49" s="21">
        <v>0</v>
      </c>
      <c r="E49" s="22"/>
      <c r="F49" s="11">
        <v>236.82</v>
      </c>
      <c r="G49" s="19">
        <f t="shared" si="0"/>
        <v>0</v>
      </c>
    </row>
    <row r="50" spans="1:7" ht="10.95" customHeight="1" x14ac:dyDescent="0.2">
      <c r="A50" s="10" t="s">
        <v>101</v>
      </c>
      <c r="B50" s="10" t="s">
        <v>102</v>
      </c>
      <c r="C50" s="10" t="s">
        <v>54</v>
      </c>
      <c r="D50" s="21">
        <v>0</v>
      </c>
      <c r="E50" s="22"/>
      <c r="F50" s="11">
        <v>113</v>
      </c>
      <c r="G50" s="19">
        <f t="shared" si="0"/>
        <v>0</v>
      </c>
    </row>
    <row r="51" spans="1:7" ht="10.95" customHeight="1" x14ac:dyDescent="0.2">
      <c r="A51" s="10" t="s">
        <v>103</v>
      </c>
      <c r="B51" s="10" t="s">
        <v>104</v>
      </c>
      <c r="C51" s="10" t="s">
        <v>54</v>
      </c>
      <c r="D51" s="21">
        <v>0</v>
      </c>
      <c r="E51" s="22"/>
      <c r="F51" s="11">
        <v>34478.660000000003</v>
      </c>
      <c r="G51" s="19">
        <f t="shared" si="0"/>
        <v>0</v>
      </c>
    </row>
    <row r="52" spans="1:7" ht="10.95" customHeight="1" x14ac:dyDescent="0.2">
      <c r="A52" s="10" t="s">
        <v>105</v>
      </c>
      <c r="B52" s="10" t="s">
        <v>106</v>
      </c>
      <c r="C52" s="10" t="s">
        <v>54</v>
      </c>
      <c r="D52" s="21">
        <v>58.71</v>
      </c>
      <c r="E52" s="22"/>
      <c r="F52" s="11">
        <v>770.81</v>
      </c>
      <c r="G52" s="19">
        <f t="shared" si="0"/>
        <v>58.71</v>
      </c>
    </row>
    <row r="53" spans="1:7" ht="10.95" customHeight="1" x14ac:dyDescent="0.2">
      <c r="A53" s="10" t="s">
        <v>107</v>
      </c>
      <c r="B53" s="10" t="s">
        <v>108</v>
      </c>
      <c r="C53" s="10" t="s">
        <v>54</v>
      </c>
      <c r="D53" s="21">
        <v>0</v>
      </c>
      <c r="E53" s="22"/>
      <c r="F53" s="11">
        <v>2357.88</v>
      </c>
      <c r="G53" s="19">
        <f t="shared" si="0"/>
        <v>0</v>
      </c>
    </row>
    <row r="54" spans="1:7" ht="10.95" customHeight="1" x14ac:dyDescent="0.2">
      <c r="A54" s="10" t="s">
        <v>109</v>
      </c>
      <c r="B54" s="10" t="s">
        <v>110</v>
      </c>
      <c r="C54" s="10" t="s">
        <v>54</v>
      </c>
      <c r="D54" s="21">
        <v>1404.36</v>
      </c>
      <c r="E54" s="22"/>
      <c r="F54" s="11">
        <v>48964.18</v>
      </c>
      <c r="G54" s="19">
        <f t="shared" si="0"/>
        <v>1404.36</v>
      </c>
    </row>
    <row r="55" spans="1:7" ht="10.95" customHeight="1" x14ac:dyDescent="0.2">
      <c r="A55" s="10" t="s">
        <v>111</v>
      </c>
      <c r="B55" s="10" t="s">
        <v>112</v>
      </c>
      <c r="C55" s="10" t="s">
        <v>54</v>
      </c>
      <c r="D55" s="21">
        <v>2390</v>
      </c>
      <c r="E55" s="22"/>
      <c r="F55" s="11">
        <v>26380.63</v>
      </c>
      <c r="G55" s="19">
        <f t="shared" si="0"/>
        <v>2390</v>
      </c>
    </row>
    <row r="56" spans="1:7" ht="10.95" customHeight="1" x14ac:dyDescent="0.2">
      <c r="A56" s="10" t="s">
        <v>113</v>
      </c>
      <c r="B56" s="10" t="s">
        <v>114</v>
      </c>
      <c r="C56" s="10" t="s">
        <v>54</v>
      </c>
      <c r="D56" s="22"/>
      <c r="E56" s="21">
        <v>625.79999999999995</v>
      </c>
      <c r="F56" s="11">
        <v>15849.21</v>
      </c>
      <c r="G56" s="19">
        <f t="shared" si="0"/>
        <v>-625.79999999999995</v>
      </c>
    </row>
    <row r="57" spans="1:7" ht="10.95" customHeight="1" x14ac:dyDescent="0.2">
      <c r="A57" s="10" t="s">
        <v>115</v>
      </c>
      <c r="B57" s="10" t="s">
        <v>116</v>
      </c>
      <c r="C57" s="10" t="s">
        <v>54</v>
      </c>
      <c r="D57" s="21">
        <v>1350</v>
      </c>
      <c r="E57" s="22"/>
      <c r="F57" s="11">
        <v>6570</v>
      </c>
      <c r="G57" s="19">
        <f t="shared" si="0"/>
        <v>1350</v>
      </c>
    </row>
    <row r="58" spans="1:7" ht="10.95" customHeight="1" x14ac:dyDescent="0.2">
      <c r="A58" s="10" t="s">
        <v>117</v>
      </c>
      <c r="B58" s="10" t="s">
        <v>118</v>
      </c>
      <c r="C58" s="10" t="s">
        <v>54</v>
      </c>
      <c r="D58" s="22"/>
      <c r="E58" s="21">
        <v>4828.46</v>
      </c>
      <c r="F58" s="11">
        <v>5762.76</v>
      </c>
      <c r="G58" s="19">
        <f t="shared" si="0"/>
        <v>-4828.46</v>
      </c>
    </row>
    <row r="59" spans="1:7" ht="10.95" customHeight="1" x14ac:dyDescent="0.2">
      <c r="A59" s="10" t="s">
        <v>119</v>
      </c>
      <c r="B59" s="10" t="s">
        <v>120</v>
      </c>
      <c r="C59" s="10" t="s">
        <v>54</v>
      </c>
      <c r="D59" s="21">
        <v>0</v>
      </c>
      <c r="E59" s="22"/>
      <c r="F59" s="11">
        <v>3604.22</v>
      </c>
      <c r="G59" s="19">
        <f t="shared" si="0"/>
        <v>0</v>
      </c>
    </row>
    <row r="60" spans="1:7" ht="10.95" customHeight="1" x14ac:dyDescent="0.2">
      <c r="A60" s="10" t="s">
        <v>121</v>
      </c>
      <c r="B60" s="10" t="s">
        <v>122</v>
      </c>
      <c r="C60" s="10" t="s">
        <v>54</v>
      </c>
      <c r="D60" s="21">
        <v>578.5</v>
      </c>
      <c r="E60" s="22"/>
      <c r="F60" s="11">
        <v>38140.1</v>
      </c>
      <c r="G60" s="19">
        <f t="shared" si="0"/>
        <v>578.5</v>
      </c>
    </row>
    <row r="61" spans="1:7" ht="10.95" customHeight="1" x14ac:dyDescent="0.2">
      <c r="A61" s="10" t="s">
        <v>123</v>
      </c>
      <c r="B61" s="10" t="s">
        <v>124</v>
      </c>
      <c r="C61" s="10" t="s">
        <v>54</v>
      </c>
      <c r="D61" s="21">
        <v>3678.99</v>
      </c>
      <c r="E61" s="22"/>
      <c r="F61" s="11">
        <v>9359.9500000000007</v>
      </c>
      <c r="G61" s="19">
        <f t="shared" si="0"/>
        <v>3678.99</v>
      </c>
    </row>
    <row r="62" spans="1:7" ht="10.95" customHeight="1" x14ac:dyDescent="0.2">
      <c r="A62" s="10" t="s">
        <v>125</v>
      </c>
      <c r="B62" s="10" t="s">
        <v>126</v>
      </c>
      <c r="C62" s="10" t="s">
        <v>54</v>
      </c>
      <c r="D62" s="21">
        <v>0</v>
      </c>
      <c r="E62" s="22"/>
      <c r="F62" s="11">
        <v>4087.98</v>
      </c>
      <c r="G62" s="19">
        <f t="shared" si="0"/>
        <v>0</v>
      </c>
    </row>
    <row r="63" spans="1:7" ht="10.95" customHeight="1" x14ac:dyDescent="0.2">
      <c r="A63" s="10" t="s">
        <v>127</v>
      </c>
      <c r="B63" s="10" t="s">
        <v>128</v>
      </c>
      <c r="C63" s="10" t="s">
        <v>54</v>
      </c>
      <c r="D63" s="21">
        <v>0</v>
      </c>
      <c r="E63" s="22"/>
      <c r="F63" s="11">
        <v>435</v>
      </c>
      <c r="G63" s="19">
        <f t="shared" si="0"/>
        <v>0</v>
      </c>
    </row>
    <row r="64" spans="1:7" ht="10.95" customHeight="1" x14ac:dyDescent="0.2">
      <c r="A64" s="10" t="s">
        <v>129</v>
      </c>
      <c r="B64" s="10" t="s">
        <v>130</v>
      </c>
      <c r="C64" s="10" t="s">
        <v>54</v>
      </c>
      <c r="D64" s="21">
        <v>0</v>
      </c>
      <c r="E64" s="22"/>
      <c r="F64" s="11">
        <v>385145.63</v>
      </c>
      <c r="G64" s="19">
        <f t="shared" si="0"/>
        <v>0</v>
      </c>
    </row>
    <row r="65" spans="1:7" ht="10.95" customHeight="1" x14ac:dyDescent="0.2">
      <c r="A65" s="10" t="s">
        <v>131</v>
      </c>
      <c r="B65" s="10" t="s">
        <v>132</v>
      </c>
      <c r="C65" s="10" t="s">
        <v>54</v>
      </c>
      <c r="D65" s="21">
        <v>542.04</v>
      </c>
      <c r="E65" s="22"/>
      <c r="F65" s="11">
        <v>2482.4499999999998</v>
      </c>
      <c r="G65" s="19">
        <f t="shared" si="0"/>
        <v>542.04</v>
      </c>
    </row>
    <row r="66" spans="1:7" ht="10.95" customHeight="1" x14ac:dyDescent="0.2">
      <c r="A66" s="10" t="s">
        <v>133</v>
      </c>
      <c r="B66" s="10" t="s">
        <v>134</v>
      </c>
      <c r="C66" s="10" t="s">
        <v>54</v>
      </c>
      <c r="D66" s="21">
        <v>0</v>
      </c>
      <c r="E66" s="22"/>
      <c r="F66" s="11">
        <v>14538.19</v>
      </c>
      <c r="G66" s="19">
        <f t="shared" si="0"/>
        <v>0</v>
      </c>
    </row>
    <row r="67" spans="1:7" ht="10.95" customHeight="1" x14ac:dyDescent="0.2">
      <c r="A67" s="10" t="s">
        <v>135</v>
      </c>
      <c r="B67" s="10" t="s">
        <v>136</v>
      </c>
      <c r="C67" s="10" t="s">
        <v>54</v>
      </c>
      <c r="D67" s="21">
        <v>0</v>
      </c>
      <c r="E67" s="22"/>
      <c r="F67" s="11">
        <v>8600.75</v>
      </c>
      <c r="G67" s="19">
        <f t="shared" si="0"/>
        <v>0</v>
      </c>
    </row>
    <row r="68" spans="1:7" ht="10.95" customHeight="1" x14ac:dyDescent="0.2">
      <c r="A68" s="10" t="s">
        <v>137</v>
      </c>
      <c r="B68" s="10" t="s">
        <v>138</v>
      </c>
      <c r="C68" s="10" t="s">
        <v>54</v>
      </c>
      <c r="D68" s="21">
        <v>283.82</v>
      </c>
      <c r="E68" s="22"/>
      <c r="F68" s="11">
        <v>49274.99</v>
      </c>
      <c r="G68" s="19">
        <f t="shared" si="0"/>
        <v>283.82</v>
      </c>
    </row>
    <row r="69" spans="1:7" ht="10.95" customHeight="1" x14ac:dyDescent="0.2">
      <c r="A69" s="10" t="s">
        <v>139</v>
      </c>
      <c r="B69" s="10" t="s">
        <v>140</v>
      </c>
      <c r="C69" s="10" t="s">
        <v>141</v>
      </c>
      <c r="D69" s="11">
        <v>370037.06</v>
      </c>
      <c r="E69" s="10"/>
      <c r="F69" s="11">
        <v>276373.26</v>
      </c>
      <c r="G69" s="17">
        <f t="shared" si="0"/>
        <v>370037.06</v>
      </c>
    </row>
    <row r="70" spans="1:7" ht="10.95" customHeight="1" x14ac:dyDescent="0.2">
      <c r="A70" s="10" t="s">
        <v>142</v>
      </c>
      <c r="B70" s="10" t="s">
        <v>143</v>
      </c>
      <c r="C70" s="10" t="s">
        <v>141</v>
      </c>
      <c r="D70" s="11">
        <v>203987.92</v>
      </c>
      <c r="E70" s="10"/>
      <c r="F70" s="11">
        <v>203987.92</v>
      </c>
      <c r="G70" s="17">
        <f t="shared" si="0"/>
        <v>203987.92</v>
      </c>
    </row>
    <row r="71" spans="1:7" ht="10.95" customHeight="1" x14ac:dyDescent="0.2">
      <c r="A71" s="10" t="s">
        <v>144</v>
      </c>
      <c r="B71" s="10" t="s">
        <v>145</v>
      </c>
      <c r="C71" s="10" t="s">
        <v>146</v>
      </c>
      <c r="D71" s="11">
        <v>638695.63</v>
      </c>
      <c r="E71" s="10"/>
      <c r="F71" s="11">
        <v>645016.81999999995</v>
      </c>
      <c r="G71" s="17">
        <f t="shared" ref="G71:G107" si="1">D71-E71</f>
        <v>638695.63</v>
      </c>
    </row>
    <row r="72" spans="1:7" ht="10.95" customHeight="1" x14ac:dyDescent="0.2">
      <c r="A72" s="10" t="s">
        <v>147</v>
      </c>
      <c r="B72" s="10" t="s">
        <v>148</v>
      </c>
      <c r="C72" s="10" t="s">
        <v>146</v>
      </c>
      <c r="D72" s="11">
        <v>0</v>
      </c>
      <c r="E72" s="10"/>
      <c r="F72" s="11">
        <v>542.04</v>
      </c>
      <c r="G72" s="17">
        <f t="shared" si="1"/>
        <v>0</v>
      </c>
    </row>
    <row r="73" spans="1:7" ht="10.95" customHeight="1" x14ac:dyDescent="0.2">
      <c r="A73" s="10" t="s">
        <v>149</v>
      </c>
      <c r="B73" s="10" t="s">
        <v>150</v>
      </c>
      <c r="C73" s="10" t="s">
        <v>146</v>
      </c>
      <c r="D73" s="11">
        <v>104828.21</v>
      </c>
      <c r="E73" s="10"/>
      <c r="F73" s="11">
        <v>159738.23000000001</v>
      </c>
      <c r="G73" s="17">
        <f t="shared" si="1"/>
        <v>104828.21</v>
      </c>
    </row>
    <row r="74" spans="1:7" ht="10.95" customHeight="1" x14ac:dyDescent="0.2">
      <c r="A74" s="10" t="s">
        <v>151</v>
      </c>
      <c r="B74" s="10" t="s">
        <v>152</v>
      </c>
      <c r="C74" s="10" t="s">
        <v>153</v>
      </c>
      <c r="D74" s="11">
        <v>25916</v>
      </c>
      <c r="E74" s="10"/>
      <c r="F74" s="11">
        <v>25916</v>
      </c>
      <c r="G74" s="17">
        <f t="shared" si="1"/>
        <v>25916</v>
      </c>
    </row>
    <row r="75" spans="1:7" ht="10.95" customHeight="1" x14ac:dyDescent="0.2">
      <c r="A75" s="10" t="s">
        <v>154</v>
      </c>
      <c r="B75" s="10" t="s">
        <v>155</v>
      </c>
      <c r="C75" s="10" t="s">
        <v>153</v>
      </c>
      <c r="D75" s="11">
        <v>47627</v>
      </c>
      <c r="E75" s="10"/>
      <c r="F75" s="11">
        <v>47627</v>
      </c>
      <c r="G75" s="17">
        <f t="shared" si="1"/>
        <v>47627</v>
      </c>
    </row>
    <row r="76" spans="1:7" ht="10.95" customHeight="1" x14ac:dyDescent="0.2">
      <c r="A76" s="10" t="s">
        <v>156</v>
      </c>
      <c r="B76" s="10" t="s">
        <v>157</v>
      </c>
      <c r="C76" s="10" t="s">
        <v>146</v>
      </c>
      <c r="D76" s="11">
        <v>636392.57999999996</v>
      </c>
      <c r="E76" s="10"/>
      <c r="F76" s="11">
        <v>636392.57999999996</v>
      </c>
      <c r="G76" s="17">
        <f t="shared" si="1"/>
        <v>636392.57999999996</v>
      </c>
    </row>
    <row r="77" spans="1:7" ht="10.95" customHeight="1" x14ac:dyDescent="0.2">
      <c r="A77" s="10" t="s">
        <v>158</v>
      </c>
      <c r="B77" s="10" t="s">
        <v>159</v>
      </c>
      <c r="C77" s="10" t="s">
        <v>146</v>
      </c>
      <c r="D77" s="11">
        <v>3443353.67</v>
      </c>
      <c r="E77" s="10"/>
      <c r="F77" s="11">
        <v>3443353.67</v>
      </c>
      <c r="G77" s="17">
        <f t="shared" si="1"/>
        <v>3443353.67</v>
      </c>
    </row>
    <row r="78" spans="1:7" ht="10.95" customHeight="1" x14ac:dyDescent="0.2">
      <c r="A78" s="10" t="s">
        <v>160</v>
      </c>
      <c r="B78" s="10" t="s">
        <v>161</v>
      </c>
      <c r="C78" s="10" t="s">
        <v>146</v>
      </c>
      <c r="D78" s="11">
        <v>344165.91</v>
      </c>
      <c r="E78" s="10"/>
      <c r="F78" s="11">
        <v>344165.91</v>
      </c>
      <c r="G78" s="17">
        <f t="shared" si="1"/>
        <v>344165.91</v>
      </c>
    </row>
    <row r="79" spans="1:7" ht="10.95" customHeight="1" x14ac:dyDescent="0.2">
      <c r="A79" s="10" t="s">
        <v>162</v>
      </c>
      <c r="B79" s="10" t="s">
        <v>163</v>
      </c>
      <c r="C79" s="10" t="s">
        <v>164</v>
      </c>
      <c r="D79" s="11">
        <v>587497.96</v>
      </c>
      <c r="E79" s="10"/>
      <c r="F79" s="11">
        <v>587497.96</v>
      </c>
      <c r="G79" s="17">
        <f t="shared" si="1"/>
        <v>587497.96</v>
      </c>
    </row>
    <row r="80" spans="1:7" ht="10.95" customHeight="1" x14ac:dyDescent="0.2">
      <c r="A80" s="10" t="s">
        <v>165</v>
      </c>
      <c r="B80" s="10" t="s">
        <v>166</v>
      </c>
      <c r="C80" s="10" t="s">
        <v>146</v>
      </c>
      <c r="D80" s="11">
        <v>20260</v>
      </c>
      <c r="E80" s="10"/>
      <c r="F80" s="11">
        <v>20260</v>
      </c>
      <c r="G80" s="17">
        <f t="shared" si="1"/>
        <v>20260</v>
      </c>
    </row>
    <row r="81" spans="1:7" ht="10.95" customHeight="1" x14ac:dyDescent="0.2">
      <c r="A81" s="10" t="s">
        <v>167</v>
      </c>
      <c r="B81" s="10" t="s">
        <v>168</v>
      </c>
      <c r="C81" s="10" t="s">
        <v>146</v>
      </c>
      <c r="D81" s="11">
        <v>129439.89</v>
      </c>
      <c r="E81" s="10"/>
      <c r="F81" s="11">
        <v>129439.89</v>
      </c>
      <c r="G81" s="17">
        <f t="shared" si="1"/>
        <v>129439.89</v>
      </c>
    </row>
    <row r="82" spans="1:7" ht="10.95" customHeight="1" x14ac:dyDescent="0.2">
      <c r="A82" s="10" t="s">
        <v>169</v>
      </c>
      <c r="B82" s="10" t="s">
        <v>170</v>
      </c>
      <c r="C82" s="10" t="s">
        <v>146</v>
      </c>
      <c r="D82" s="11">
        <v>3658.48</v>
      </c>
      <c r="E82" s="10"/>
      <c r="F82" s="11">
        <v>3658.48</v>
      </c>
      <c r="G82" s="17">
        <f t="shared" si="1"/>
        <v>3658.48</v>
      </c>
    </row>
    <row r="83" spans="1:7" ht="10.95" customHeight="1" x14ac:dyDescent="0.2">
      <c r="A83" s="10" t="s">
        <v>171</v>
      </c>
      <c r="B83" s="10" t="s">
        <v>172</v>
      </c>
      <c r="C83" s="10" t="s">
        <v>146</v>
      </c>
      <c r="D83" s="11">
        <v>109037.6</v>
      </c>
      <c r="E83" s="10"/>
      <c r="F83" s="11">
        <v>0.01</v>
      </c>
      <c r="G83" s="17">
        <f t="shared" si="1"/>
        <v>109037.6</v>
      </c>
    </row>
    <row r="84" spans="1:7" ht="10.95" customHeight="1" x14ac:dyDescent="0.2">
      <c r="A84" s="10" t="s">
        <v>173</v>
      </c>
      <c r="B84" s="10" t="s">
        <v>174</v>
      </c>
      <c r="C84" s="10" t="s">
        <v>146</v>
      </c>
      <c r="D84" s="11">
        <v>35.659999999999997</v>
      </c>
      <c r="E84" s="10"/>
      <c r="F84" s="11">
        <v>35.659999999999997</v>
      </c>
      <c r="G84" s="17">
        <f t="shared" si="1"/>
        <v>35.659999999999997</v>
      </c>
    </row>
    <row r="85" spans="1:7" ht="10.95" customHeight="1" x14ac:dyDescent="0.2">
      <c r="A85" s="10" t="s">
        <v>175</v>
      </c>
      <c r="B85" s="10" t="s">
        <v>176</v>
      </c>
      <c r="C85" s="10" t="s">
        <v>146</v>
      </c>
      <c r="D85" s="11">
        <v>4261.47</v>
      </c>
      <c r="E85" s="10"/>
      <c r="F85" s="11">
        <v>4261.47</v>
      </c>
      <c r="G85" s="17">
        <f t="shared" si="1"/>
        <v>4261.47</v>
      </c>
    </row>
    <row r="86" spans="1:7" ht="10.95" customHeight="1" x14ac:dyDescent="0.2">
      <c r="A86" s="10" t="s">
        <v>177</v>
      </c>
      <c r="B86" s="10" t="s">
        <v>178</v>
      </c>
      <c r="C86" s="10" t="s">
        <v>146</v>
      </c>
      <c r="D86" s="11">
        <v>41773.550000000003</v>
      </c>
      <c r="E86" s="10"/>
      <c r="F86" s="11">
        <v>41773.550000000003</v>
      </c>
      <c r="G86" s="17">
        <f t="shared" si="1"/>
        <v>41773.550000000003</v>
      </c>
    </row>
    <row r="87" spans="1:7" ht="10.95" customHeight="1" x14ac:dyDescent="0.2">
      <c r="A87" s="10" t="s">
        <v>179</v>
      </c>
      <c r="B87" s="10" t="s">
        <v>180</v>
      </c>
      <c r="C87" s="10" t="s">
        <v>153</v>
      </c>
      <c r="D87" s="11">
        <v>44549.09</v>
      </c>
      <c r="E87" s="10"/>
      <c r="F87" s="11">
        <v>44420.09</v>
      </c>
      <c r="G87" s="17">
        <f t="shared" si="1"/>
        <v>44549.09</v>
      </c>
    </row>
    <row r="88" spans="1:7" ht="10.95" customHeight="1" x14ac:dyDescent="0.2">
      <c r="A88" s="10" t="s">
        <v>181</v>
      </c>
      <c r="B88" s="10" t="s">
        <v>182</v>
      </c>
      <c r="C88" s="10" t="s">
        <v>164</v>
      </c>
      <c r="D88" s="11">
        <v>13562.28</v>
      </c>
      <c r="E88" s="10"/>
      <c r="F88" s="11">
        <v>13562.28</v>
      </c>
      <c r="G88" s="17">
        <f t="shared" si="1"/>
        <v>13562.28</v>
      </c>
    </row>
    <row r="89" spans="1:7" ht="10.95" customHeight="1" x14ac:dyDescent="0.2">
      <c r="A89" s="10" t="s">
        <v>183</v>
      </c>
      <c r="B89" s="10" t="s">
        <v>184</v>
      </c>
      <c r="C89" s="10" t="s">
        <v>164</v>
      </c>
      <c r="D89" s="10"/>
      <c r="E89" s="11">
        <v>3484.83</v>
      </c>
      <c r="F89" s="11">
        <v>-3484.83</v>
      </c>
      <c r="G89" s="17">
        <f t="shared" si="1"/>
        <v>-3484.83</v>
      </c>
    </row>
    <row r="90" spans="1:7" ht="10.95" customHeight="1" x14ac:dyDescent="0.2">
      <c r="A90" s="10" t="s">
        <v>185</v>
      </c>
      <c r="B90" s="10" t="s">
        <v>186</v>
      </c>
      <c r="C90" s="10" t="s">
        <v>164</v>
      </c>
      <c r="D90" s="11">
        <v>26402.71</v>
      </c>
      <c r="E90" s="10"/>
      <c r="F90" s="11">
        <v>26402.71</v>
      </c>
      <c r="G90" s="17">
        <f t="shared" si="1"/>
        <v>26402.71</v>
      </c>
    </row>
    <row r="91" spans="1:7" ht="10.95" customHeight="1" x14ac:dyDescent="0.2">
      <c r="A91" s="10" t="s">
        <v>187</v>
      </c>
      <c r="B91" s="10" t="s">
        <v>188</v>
      </c>
      <c r="C91" s="10" t="s">
        <v>164</v>
      </c>
      <c r="D91" s="10"/>
      <c r="E91" s="11">
        <v>16347.04</v>
      </c>
      <c r="F91" s="11">
        <v>-16347.04</v>
      </c>
      <c r="G91" s="17">
        <f t="shared" si="1"/>
        <v>-16347.04</v>
      </c>
    </row>
    <row r="92" spans="1:7" ht="10.95" customHeight="1" x14ac:dyDescent="0.2">
      <c r="A92" s="10" t="s">
        <v>189</v>
      </c>
      <c r="B92" s="10" t="s">
        <v>190</v>
      </c>
      <c r="C92" s="10" t="s">
        <v>164</v>
      </c>
      <c r="D92" s="11">
        <v>657162.79</v>
      </c>
      <c r="E92" s="10"/>
      <c r="F92" s="11">
        <v>669614.64</v>
      </c>
      <c r="G92" s="17">
        <f t="shared" si="1"/>
        <v>657162.79</v>
      </c>
    </row>
    <row r="93" spans="1:7" ht="10.95" customHeight="1" x14ac:dyDescent="0.2">
      <c r="A93" s="10" t="s">
        <v>191</v>
      </c>
      <c r="B93" s="10" t="s">
        <v>192</v>
      </c>
      <c r="C93" s="10" t="s">
        <v>164</v>
      </c>
      <c r="D93" s="10"/>
      <c r="E93" s="11">
        <v>301850.78999999998</v>
      </c>
      <c r="F93" s="11">
        <v>-311634.12</v>
      </c>
      <c r="G93" s="17">
        <f t="shared" si="1"/>
        <v>-301850.78999999998</v>
      </c>
    </row>
    <row r="94" spans="1:7" ht="10.95" customHeight="1" x14ac:dyDescent="0.2">
      <c r="A94" s="10" t="s">
        <v>193</v>
      </c>
      <c r="B94" s="10" t="s">
        <v>194</v>
      </c>
      <c r="C94" s="10" t="s">
        <v>195</v>
      </c>
      <c r="D94" s="11">
        <v>27710.44</v>
      </c>
      <c r="E94" s="10"/>
      <c r="F94" s="11">
        <v>27291.56</v>
      </c>
      <c r="G94" s="18">
        <f t="shared" si="1"/>
        <v>27710.44</v>
      </c>
    </row>
    <row r="95" spans="1:7" ht="10.95" customHeight="1" x14ac:dyDescent="0.2">
      <c r="A95" s="10" t="s">
        <v>196</v>
      </c>
      <c r="B95" s="10" t="s">
        <v>197</v>
      </c>
      <c r="C95" s="10" t="s">
        <v>198</v>
      </c>
      <c r="D95" s="10"/>
      <c r="E95" s="11">
        <v>2383.33</v>
      </c>
      <c r="F95" s="11">
        <v>-2383.33</v>
      </c>
      <c r="G95" s="18">
        <f t="shared" si="1"/>
        <v>-2383.33</v>
      </c>
    </row>
    <row r="96" spans="1:7" ht="10.95" customHeight="1" x14ac:dyDescent="0.2">
      <c r="A96" s="10" t="s">
        <v>199</v>
      </c>
      <c r="B96" s="10" t="s">
        <v>200</v>
      </c>
      <c r="C96" s="10" t="s">
        <v>195</v>
      </c>
      <c r="D96" s="10"/>
      <c r="E96" s="11">
        <v>40736.39</v>
      </c>
      <c r="F96" s="11">
        <v>-233876.46</v>
      </c>
      <c r="G96" s="18">
        <f t="shared" si="1"/>
        <v>-40736.39</v>
      </c>
    </row>
    <row r="97" spans="1:7" ht="10.95" customHeight="1" x14ac:dyDescent="0.2">
      <c r="A97" s="10" t="s">
        <v>201</v>
      </c>
      <c r="B97" s="10" t="s">
        <v>202</v>
      </c>
      <c r="C97" s="10" t="s">
        <v>195</v>
      </c>
      <c r="D97" s="10"/>
      <c r="E97" s="11">
        <v>12397.36</v>
      </c>
      <c r="F97" s="11">
        <v>-18380.419999999998</v>
      </c>
      <c r="G97" s="18">
        <f t="shared" si="1"/>
        <v>-12397.36</v>
      </c>
    </row>
    <row r="98" spans="1:7" ht="10.95" customHeight="1" x14ac:dyDescent="0.2">
      <c r="A98" s="10" t="s">
        <v>203</v>
      </c>
      <c r="B98" s="10" t="s">
        <v>204</v>
      </c>
      <c r="C98" s="10" t="s">
        <v>195</v>
      </c>
      <c r="D98" s="10"/>
      <c r="E98" s="11">
        <v>0.03</v>
      </c>
      <c r="F98" s="11">
        <v>-0.03</v>
      </c>
      <c r="G98" s="18">
        <f t="shared" si="1"/>
        <v>-0.03</v>
      </c>
    </row>
    <row r="99" spans="1:7" ht="10.95" customHeight="1" x14ac:dyDescent="0.2">
      <c r="A99" s="10" t="s">
        <v>205</v>
      </c>
      <c r="B99" s="10" t="s">
        <v>206</v>
      </c>
      <c r="C99" s="10" t="s">
        <v>198</v>
      </c>
      <c r="D99" s="10"/>
      <c r="E99" s="11">
        <v>57362.720000000001</v>
      </c>
      <c r="F99" s="11">
        <v>-68571.67</v>
      </c>
      <c r="G99" s="18">
        <f t="shared" si="1"/>
        <v>-57362.720000000001</v>
      </c>
    </row>
    <row r="100" spans="1:7" ht="10.95" customHeight="1" x14ac:dyDescent="0.2">
      <c r="A100" s="10" t="s">
        <v>207</v>
      </c>
      <c r="B100" s="10" t="s">
        <v>208</v>
      </c>
      <c r="C100" s="10" t="s">
        <v>198</v>
      </c>
      <c r="D100" s="10"/>
      <c r="E100" s="11">
        <v>213175</v>
      </c>
      <c r="F100" s="11">
        <v>-213175</v>
      </c>
      <c r="G100" s="18">
        <f t="shared" si="1"/>
        <v>-213175</v>
      </c>
    </row>
    <row r="101" spans="1:7" ht="10.95" customHeight="1" x14ac:dyDescent="0.2">
      <c r="A101" s="10" t="s">
        <v>209</v>
      </c>
      <c r="B101" s="10" t="s">
        <v>210</v>
      </c>
      <c r="C101" s="10" t="s">
        <v>198</v>
      </c>
      <c r="D101" s="10"/>
      <c r="E101" s="11">
        <v>25916</v>
      </c>
      <c r="F101" s="11">
        <v>-25916</v>
      </c>
      <c r="G101" s="18">
        <f t="shared" si="1"/>
        <v>-25916</v>
      </c>
    </row>
    <row r="102" spans="1:7" ht="10.95" customHeight="1" x14ac:dyDescent="0.2">
      <c r="A102" s="10" t="s">
        <v>211</v>
      </c>
      <c r="B102" s="10" t="s">
        <v>212</v>
      </c>
      <c r="C102" s="10" t="s">
        <v>195</v>
      </c>
      <c r="D102" s="11">
        <v>642279</v>
      </c>
      <c r="E102" s="10"/>
      <c r="F102" s="11">
        <v>642279</v>
      </c>
      <c r="G102" s="18">
        <f t="shared" si="1"/>
        <v>642279</v>
      </c>
    </row>
    <row r="103" spans="1:7" ht="10.95" customHeight="1" x14ac:dyDescent="0.2">
      <c r="A103" s="10" t="s">
        <v>213</v>
      </c>
      <c r="B103" s="10" t="s">
        <v>214</v>
      </c>
      <c r="C103" s="10" t="s">
        <v>195</v>
      </c>
      <c r="D103" s="11">
        <v>34107.61</v>
      </c>
      <c r="E103" s="10"/>
      <c r="F103" s="11">
        <v>265592.09000000003</v>
      </c>
      <c r="G103" s="18">
        <f t="shared" si="1"/>
        <v>34107.61</v>
      </c>
    </row>
    <row r="104" spans="1:7" ht="10.95" customHeight="1" x14ac:dyDescent="0.2">
      <c r="A104" s="10" t="s">
        <v>215</v>
      </c>
      <c r="B104" s="10" t="s">
        <v>216</v>
      </c>
      <c r="C104" s="10" t="s">
        <v>195</v>
      </c>
      <c r="D104" s="10"/>
      <c r="E104" s="11">
        <v>503.73</v>
      </c>
      <c r="F104" s="11">
        <v>-503.72</v>
      </c>
      <c r="G104" s="18">
        <f t="shared" si="1"/>
        <v>-503.73</v>
      </c>
    </row>
    <row r="105" spans="1:7" ht="10.95" customHeight="1" x14ac:dyDescent="0.2">
      <c r="A105" s="10" t="s">
        <v>217</v>
      </c>
      <c r="B105" s="10" t="s">
        <v>218</v>
      </c>
      <c r="C105" s="10" t="s">
        <v>219</v>
      </c>
      <c r="D105" s="10"/>
      <c r="E105" s="11">
        <v>2000001</v>
      </c>
      <c r="F105" s="11">
        <v>-2000001</v>
      </c>
      <c r="G105" s="19">
        <f t="shared" si="1"/>
        <v>-2000001</v>
      </c>
    </row>
    <row r="106" spans="1:7" ht="10.95" customHeight="1" x14ac:dyDescent="0.2">
      <c r="A106" s="10" t="s">
        <v>220</v>
      </c>
      <c r="B106" s="10" t="s">
        <v>221</v>
      </c>
      <c r="C106" s="10" t="s">
        <v>219</v>
      </c>
      <c r="D106" s="10"/>
      <c r="E106" s="11">
        <v>6862856.2000000002</v>
      </c>
      <c r="F106" s="11">
        <v>-3838489.13</v>
      </c>
      <c r="G106" s="19">
        <f t="shared" si="1"/>
        <v>-6862856.2000000002</v>
      </c>
    </row>
    <row r="107" spans="1:7" ht="10.95" customHeight="1" x14ac:dyDescent="0.2">
      <c r="A107" s="10" t="s">
        <v>222</v>
      </c>
      <c r="B107" s="10" t="s">
        <v>223</v>
      </c>
      <c r="C107" s="10" t="s">
        <v>219</v>
      </c>
      <c r="D107" s="11">
        <v>1497927</v>
      </c>
      <c r="E107" s="10"/>
      <c r="F107" s="11">
        <v>1497927</v>
      </c>
      <c r="G107" s="19">
        <f t="shared" si="1"/>
        <v>1497927</v>
      </c>
    </row>
    <row r="108" spans="1:7" ht="10.95" customHeight="1" x14ac:dyDescent="0.2">
      <c r="A108" s="12" t="s">
        <v>224</v>
      </c>
      <c r="B108" s="12"/>
      <c r="C108" s="12"/>
      <c r="D108" s="13">
        <f>SUM(D6:D107)</f>
        <v>9762933.3200000003</v>
      </c>
      <c r="E108" s="13">
        <f>SUM(E6:E107)</f>
        <v>9762933.3200000003</v>
      </c>
      <c r="F108" s="13">
        <f>SUM(F6:F107)</f>
        <v>1.862645149230957E-9</v>
      </c>
    </row>
    <row r="109" spans="1:7" ht="13.35" customHeight="1" x14ac:dyDescent="0.2"/>
    <row r="110" spans="1:7" ht="10.95" customHeight="1" x14ac:dyDescent="0.2">
      <c r="A110" s="14" t="s">
        <v>224</v>
      </c>
      <c r="B110" s="14"/>
      <c r="C110" s="14"/>
      <c r="D110" s="15">
        <f>D108</f>
        <v>9762933.3200000003</v>
      </c>
      <c r="E110" s="15">
        <f>E108</f>
        <v>9762933.3200000003</v>
      </c>
      <c r="F110" s="15">
        <f>F108</f>
        <v>1.862645149230957E-9</v>
      </c>
    </row>
    <row r="111" spans="1:7" x14ac:dyDescent="0.2">
      <c r="E111" s="16">
        <f>E110-9654669.51</f>
        <v>108263.81000000052</v>
      </c>
    </row>
  </sheetData>
  <pageMargins left="0.7" right="0.7" top="0.75" bottom="0.75" header="0.3" footer="0.3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Kuru</dc:creator>
  <cp:lastModifiedBy>Duane Kuru</cp:lastModifiedBy>
  <dcterms:created xsi:type="dcterms:W3CDTF">2025-08-26T10:21:18Z</dcterms:created>
  <dcterms:modified xsi:type="dcterms:W3CDTF">2025-08-26T10:21:18Z</dcterms:modified>
</cp:coreProperties>
</file>