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 - mail.dlut.edu.cn\My Files\Project Files\FiniteElementMethod\source&amp;result\"/>
    </mc:Choice>
  </mc:AlternateContent>
  <xr:revisionPtr revIDLastSave="0" documentId="13_ncr:1_{473C494F-946F-405E-985F-CEF0810C6B42}" xr6:coauthVersionLast="45" xr6:coauthVersionMax="45" xr10:uidLastSave="{00000000-0000-0000-0000-000000000000}"/>
  <bookViews>
    <workbookView xWindow="-120" yWindow="-120" windowWidth="29040" windowHeight="15990" activeTab="1" xr2:uid="{F6437CD8-8EBB-422B-BDB7-8C0EA5542E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C22" i="1"/>
  <c r="B22" i="1"/>
  <c r="D21" i="1"/>
  <c r="B21" i="1"/>
  <c r="C21" i="1"/>
  <c r="C18" i="1"/>
  <c r="C17" i="1"/>
  <c r="B6" i="1"/>
  <c r="AD6" i="1"/>
  <c r="F5" i="1"/>
  <c r="G5" i="1"/>
  <c r="H5" i="1"/>
  <c r="J5" i="1"/>
  <c r="K5" i="1"/>
  <c r="L5" i="1"/>
  <c r="N5" i="1"/>
  <c r="O5" i="1"/>
  <c r="P5" i="1"/>
  <c r="R5" i="1"/>
  <c r="S5" i="1"/>
  <c r="T5" i="1"/>
  <c r="V5" i="1"/>
  <c r="W5" i="1"/>
  <c r="X5" i="1"/>
  <c r="Z5" i="1"/>
  <c r="AA5" i="1"/>
  <c r="AB5" i="1"/>
  <c r="AD5" i="1"/>
  <c r="AE5" i="1"/>
  <c r="AF5" i="1"/>
  <c r="D5" i="1"/>
  <c r="C5" i="1"/>
  <c r="B5" i="1"/>
  <c r="F4" i="1" l="1"/>
  <c r="G4" i="1"/>
  <c r="H4" i="1"/>
  <c r="J4" i="1"/>
  <c r="K4" i="1"/>
  <c r="L4" i="1"/>
  <c r="N4" i="1"/>
  <c r="O4" i="1"/>
  <c r="P4" i="1"/>
  <c r="R4" i="1"/>
  <c r="S4" i="1"/>
  <c r="T4" i="1"/>
  <c r="V4" i="1"/>
  <c r="W4" i="1"/>
  <c r="X4" i="1"/>
  <c r="Z4" i="1"/>
  <c r="AA4" i="1"/>
  <c r="AB4" i="1"/>
  <c r="AD4" i="1"/>
  <c r="AE4" i="1"/>
  <c r="AF4" i="1"/>
  <c r="C4" i="1"/>
  <c r="D4" i="1"/>
  <c r="B4" i="1"/>
</calcChain>
</file>

<file path=xl/sharedStrings.xml><?xml version="1.0" encoding="utf-8"?>
<sst xmlns="http://schemas.openxmlformats.org/spreadsheetml/2006/main" count="104" uniqueCount="20">
  <si>
    <t>单元1</t>
    <phoneticPr fontId="1" type="noConversion"/>
  </si>
  <si>
    <t>单元2</t>
    <phoneticPr fontId="1" type="noConversion"/>
  </si>
  <si>
    <t>平均</t>
    <phoneticPr fontId="1" type="noConversion"/>
  </si>
  <si>
    <t>误差</t>
    <phoneticPr fontId="1" type="noConversion"/>
  </si>
  <si>
    <t>nodes</t>
    <phoneticPr fontId="1" type="noConversion"/>
  </si>
  <si>
    <t>σx</t>
    <phoneticPr fontId="1" type="noConversion"/>
  </si>
  <si>
    <t>σy</t>
    <phoneticPr fontId="1" type="noConversion"/>
  </si>
  <si>
    <t>τxy</t>
    <phoneticPr fontId="1" type="noConversion"/>
  </si>
  <si>
    <t>单元1</t>
  </si>
  <si>
    <t>单元2</t>
  </si>
  <si>
    <t>平均</t>
  </si>
  <si>
    <t>误差</t>
  </si>
  <si>
    <t>21×21</t>
    <phoneticPr fontId="1" type="noConversion"/>
  </si>
  <si>
    <t>41×41</t>
    <phoneticPr fontId="1" type="noConversion"/>
  </si>
  <si>
    <t>61×61</t>
    <phoneticPr fontId="1" type="noConversion"/>
  </si>
  <si>
    <t>81×81</t>
    <phoneticPr fontId="1" type="noConversion"/>
  </si>
  <si>
    <t>101×101</t>
    <phoneticPr fontId="1" type="noConversion"/>
  </si>
  <si>
    <t>121×121</t>
    <phoneticPr fontId="1" type="noConversion"/>
  </si>
  <si>
    <t>141×141</t>
    <phoneticPr fontId="1" type="noConversion"/>
  </si>
  <si>
    <t>161×161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</si>
</sst>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误差曲线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σx</c:v>
                </c:pt>
              </c:strCache>
            </c:strRef>
          </c:tx>
          <c:spPr>
            <a:ln w="19050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9525">
                <a:solidFill>
                  <a:schemeClr val="accent1">
                    <a:shade val="65000"/>
                  </a:schemeClr>
                </a:solidFill>
              </a:ln>
              <a:effectLst/>
            </c:spPr>
          </c:marker>
          <c:xVal>
            <c:numRef>
              <c:f>Sheet1!$A$27:$A$34</c:f>
              <c:numCache>
                <c:formatCode>General</c:formatCode>
                <c:ptCount val="8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</c:numCache>
            </c:numRef>
          </c:xVal>
          <c:yVal>
            <c:numRef>
              <c:f>Sheet1!$B$27:$B$34</c:f>
              <c:numCache>
                <c:formatCode>0.00%</c:formatCode>
                <c:ptCount val="8"/>
                <c:pt idx="0">
                  <c:v>0.33553857080746863</c:v>
                </c:pt>
                <c:pt idx="1">
                  <c:v>0.2116206879015903</c:v>
                </c:pt>
                <c:pt idx="2">
                  <c:v>0.14814756409643212</c:v>
                </c:pt>
                <c:pt idx="3">
                  <c:v>0.11028052832408909</c:v>
                </c:pt>
                <c:pt idx="4">
                  <c:v>8.5464399895026688E-2</c:v>
                </c:pt>
                <c:pt idx="5">
                  <c:v>6.8089757973733386E-2</c:v>
                </c:pt>
                <c:pt idx="6">
                  <c:v>5.5333456027231914E-2</c:v>
                </c:pt>
                <c:pt idx="7">
                  <c:v>4.5586523999788409E-2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65-4316-A4DF-C96547BE0F85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σy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Sheet1!$A$27:$A$34</c:f>
              <c:numCache>
                <c:formatCode>General</c:formatCode>
                <c:ptCount val="8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</c:numCache>
            </c:numRef>
          </c:xVal>
          <c:yVal>
            <c:numRef>
              <c:f>Sheet1!$C$27:$C$34</c:f>
              <c:numCache>
                <c:formatCode>0.00%</c:formatCode>
                <c:ptCount val="8"/>
                <c:pt idx="0">
                  <c:v>0.62642865783859836</c:v>
                </c:pt>
                <c:pt idx="1">
                  <c:v>0.52510358623348596</c:v>
                </c:pt>
                <c:pt idx="2">
                  <c:v>0.52925954524330554</c:v>
                </c:pt>
                <c:pt idx="3">
                  <c:v>0.54444328162910416</c:v>
                </c:pt>
                <c:pt idx="4">
                  <c:v>0.55857580902043003</c:v>
                </c:pt>
                <c:pt idx="5">
                  <c:v>0.57017098424315638</c:v>
                </c:pt>
                <c:pt idx="6">
                  <c:v>0.57948452592734023</c:v>
                </c:pt>
                <c:pt idx="7">
                  <c:v>0.58701512081968565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65-4316-A4DF-C96547BE0F85}"/>
            </c:ext>
          </c:extLst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τxy</c:v>
                </c:pt>
              </c:strCache>
            </c:strRef>
          </c:tx>
          <c:spPr>
            <a:ln w="19050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5000"/>
                </a:schemeClr>
              </a:solidFill>
              <a:ln w="9525">
                <a:solidFill>
                  <a:schemeClr val="accent1">
                    <a:tint val="65000"/>
                  </a:schemeClr>
                </a:solidFill>
              </a:ln>
              <a:effectLst/>
            </c:spPr>
          </c:marker>
          <c:xVal>
            <c:numRef>
              <c:f>Sheet1!$A$27:$A$34</c:f>
              <c:numCache>
                <c:formatCode>General</c:formatCode>
                <c:ptCount val="8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</c:numCache>
            </c:numRef>
          </c:xVal>
          <c:yVal>
            <c:numRef>
              <c:f>Sheet1!$D$27:$D$34</c:f>
              <c:numCache>
                <c:formatCode>0.00%</c:formatCode>
                <c:ptCount val="8"/>
                <c:pt idx="0">
                  <c:v>0.3223500880682667</c:v>
                </c:pt>
                <c:pt idx="1">
                  <c:v>0.15253339183118469</c:v>
                </c:pt>
                <c:pt idx="2">
                  <c:v>9.20137510442392E-2</c:v>
                </c:pt>
                <c:pt idx="3">
                  <c:v>6.5502897878363137E-2</c:v>
                </c:pt>
                <c:pt idx="4">
                  <c:v>5.2041696976927038E-2</c:v>
                </c:pt>
                <c:pt idx="5">
                  <c:v>4.4439566365547731E-2</c:v>
                </c:pt>
                <c:pt idx="6">
                  <c:v>3.9795768831811081E-2</c:v>
                </c:pt>
                <c:pt idx="7">
                  <c:v>3.6781410685264533E-2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65-4316-A4DF-C96547BE0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478992"/>
        <c:axId val="785346224"/>
      </c:scatterChart>
      <c:valAx>
        <c:axId val="100247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5346224"/>
        <c:crosses val="autoZero"/>
        <c:crossBetween val="midCat"/>
      </c:valAx>
      <c:valAx>
        <c:axId val="7853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47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519112</xdr:colOff>
      <xdr:row>17</xdr:row>
      <xdr:rowOff>114300</xdr:rowOff>
    </xdr:from>
    <xdr:to>
      <xdr:col>13</xdr:col>
      <xdr:colOff>290512</xdr:colOff>
      <xdr:row>32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D5552A5-C18B-4B01-AC63-E78875D93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ACB7-DCFA-4A4F-8D7B-FB2A55B75880}">
  <dimension ref="A1:AF34"/>
  <sheetViews>
    <sheetView topLeftCell="A4" workbookViewId="0">
      <selection activeCell="E25" sqref="E25"/>
    </sheetView>
  </sheetViews>
  <sheetFormatPr defaultRowHeight="14.25" x14ac:dyDescent="0.2"/>
  <sheetData>
    <row r="1" spans="1:32" x14ac:dyDescent="0.2">
      <c r="B1">
        <v>-0.134247371</v>
      </c>
      <c r="C1">
        <v>-7.0585392999999996E-2</v>
      </c>
      <c r="D1">
        <v>9.5492965999999999E-2</v>
      </c>
    </row>
    <row r="2" spans="1:32" x14ac:dyDescent="0.2">
      <c r="A2" t="s">
        <v>0</v>
      </c>
      <c r="B2">
        <v>-4.8081400000000003E-2</v>
      </c>
      <c r="C2">
        <v>-2.4837599999999998E-3</v>
      </c>
      <c r="D2">
        <v>4.84594E-2</v>
      </c>
      <c r="E2" t="s">
        <v>0</v>
      </c>
      <c r="F2">
        <v>-7.4781700000000007E-2</v>
      </c>
      <c r="G2">
        <v>-1.2793499999999999E-2</v>
      </c>
      <c r="H2">
        <v>6.7981200000000006E-2</v>
      </c>
      <c r="I2" t="s">
        <v>0</v>
      </c>
      <c r="J2">
        <v>-9.0399900000000005E-2</v>
      </c>
      <c r="K2">
        <v>-1.6933199999999999E-2</v>
      </c>
      <c r="L2">
        <v>7.6643000000000003E-2</v>
      </c>
      <c r="M2" t="s">
        <v>0</v>
      </c>
      <c r="N2">
        <v>-0.100227</v>
      </c>
      <c r="O2">
        <v>-1.9065100000000001E-2</v>
      </c>
      <c r="P2">
        <v>8.1161399999999995E-2</v>
      </c>
      <c r="Q2" t="s">
        <v>0</v>
      </c>
      <c r="R2">
        <v>-0.10684</v>
      </c>
      <c r="S2">
        <v>-2.03273E-2</v>
      </c>
      <c r="T2">
        <v>8.3832199999999996E-2</v>
      </c>
      <c r="U2" t="s">
        <v>0</v>
      </c>
      <c r="V2">
        <v>-0.111543</v>
      </c>
      <c r="W2">
        <v>-2.1148500000000001E-2</v>
      </c>
      <c r="X2">
        <v>8.5560600000000001E-2</v>
      </c>
      <c r="Y2" t="s">
        <v>0</v>
      </c>
      <c r="Z2">
        <v>-0.115033</v>
      </c>
      <c r="AA2">
        <v>-2.17199E-2</v>
      </c>
      <c r="AB2">
        <v>8.6755600000000002E-2</v>
      </c>
      <c r="AC2" t="s">
        <v>0</v>
      </c>
      <c r="AD2">
        <v>-0.117719</v>
      </c>
      <c r="AE2">
        <v>-2.2138499999999998E-2</v>
      </c>
      <c r="AF2">
        <v>8.7625400000000006E-2</v>
      </c>
    </row>
    <row r="3" spans="1:32" x14ac:dyDescent="0.2">
      <c r="A3" t="s">
        <v>1</v>
      </c>
      <c r="B3">
        <v>-0.13032299999999999</v>
      </c>
      <c r="C3">
        <v>-5.0253600000000002E-2</v>
      </c>
      <c r="D3">
        <v>8.0962199999999998E-2</v>
      </c>
      <c r="E3" t="s">
        <v>1</v>
      </c>
      <c r="F3">
        <v>-0.13689399999999999</v>
      </c>
      <c r="G3">
        <v>-5.4247999999999998E-2</v>
      </c>
      <c r="H3">
        <v>9.3872999999999998E-2</v>
      </c>
      <c r="I3" t="s">
        <v>1</v>
      </c>
      <c r="J3">
        <v>-0.138318</v>
      </c>
      <c r="K3">
        <v>-4.9521599999999999E-2</v>
      </c>
      <c r="L3">
        <v>9.6769599999999997E-2</v>
      </c>
      <c r="M3" t="s">
        <v>1</v>
      </c>
      <c r="N3">
        <v>-0.138658</v>
      </c>
      <c r="O3">
        <v>-4.52462E-2</v>
      </c>
      <c r="P3">
        <v>9.7314399999999995E-2</v>
      </c>
      <c r="Q3" t="s">
        <v>1</v>
      </c>
      <c r="R3">
        <v>-0.138708</v>
      </c>
      <c r="S3">
        <v>-4.1988900000000003E-2</v>
      </c>
      <c r="T3">
        <v>9.7214499999999995E-2</v>
      </c>
      <c r="U3" t="s">
        <v>1</v>
      </c>
      <c r="V3">
        <v>-0.13866999999999999</v>
      </c>
      <c r="W3">
        <v>-3.9530799999999998E-2</v>
      </c>
      <c r="X3">
        <v>9.6937999999999996E-2</v>
      </c>
      <c r="Y3" t="s">
        <v>1</v>
      </c>
      <c r="Z3">
        <v>-0.13860500000000001</v>
      </c>
      <c r="AA3">
        <v>-3.76446E-2</v>
      </c>
      <c r="AB3">
        <v>9.6629900000000005E-2</v>
      </c>
      <c r="AC3" t="s">
        <v>1</v>
      </c>
      <c r="AD3">
        <v>-0.13853599999999999</v>
      </c>
      <c r="AE3">
        <v>-3.6162899999999998E-2</v>
      </c>
      <c r="AF3">
        <v>9.6335799999999999E-2</v>
      </c>
    </row>
    <row r="4" spans="1:32" x14ac:dyDescent="0.2">
      <c r="A4" t="s">
        <v>2</v>
      </c>
      <c r="B4">
        <f>AVERAGE(B2:B3)</f>
        <v>-8.9202199999999995E-2</v>
      </c>
      <c r="C4">
        <f t="shared" ref="C4:D4" si="0">AVERAGE(C2:C3)</f>
        <v>-2.6368680000000002E-2</v>
      </c>
      <c r="D4">
        <f t="shared" si="0"/>
        <v>6.4710799999999999E-2</v>
      </c>
      <c r="E4" t="s">
        <v>2</v>
      </c>
      <c r="F4">
        <f t="shared" ref="F4" si="1">AVERAGE(F2:F3)</f>
        <v>-0.10583785</v>
      </c>
      <c r="G4">
        <f t="shared" ref="G4" si="2">AVERAGE(G2:G3)</f>
        <v>-3.3520750000000002E-2</v>
      </c>
      <c r="H4">
        <f t="shared" ref="H4" si="3">AVERAGE(H2:H3)</f>
        <v>8.0927100000000002E-2</v>
      </c>
      <c r="I4" t="s">
        <v>2</v>
      </c>
      <c r="J4">
        <f t="shared" ref="J4" si="4">AVERAGE(J2:J3)</f>
        <v>-0.11435895</v>
      </c>
      <c r="K4">
        <f t="shared" ref="K4" si="5">AVERAGE(K2:K3)</f>
        <v>-3.3227399999999997E-2</v>
      </c>
      <c r="L4">
        <f t="shared" ref="L4" si="6">AVERAGE(L2:L3)</f>
        <v>8.67063E-2</v>
      </c>
      <c r="M4" t="s">
        <v>2</v>
      </c>
      <c r="N4">
        <f t="shared" ref="N4" si="7">AVERAGE(N2:N3)</f>
        <v>-0.11944250000000001</v>
      </c>
      <c r="O4">
        <f t="shared" ref="O4" si="8">AVERAGE(O2:O3)</f>
        <v>-3.2155650000000001E-2</v>
      </c>
      <c r="P4">
        <f t="shared" ref="P4" si="9">AVERAGE(P2:P3)</f>
        <v>8.9237899999999995E-2</v>
      </c>
      <c r="Q4" t="s">
        <v>2</v>
      </c>
      <c r="R4">
        <f t="shared" ref="R4" si="10">AVERAGE(R2:R3)</f>
        <v>-0.12277399999999999</v>
      </c>
      <c r="S4">
        <f t="shared" ref="S4" si="11">AVERAGE(S2:S3)</f>
        <v>-3.1158100000000001E-2</v>
      </c>
      <c r="T4">
        <f t="shared" ref="T4" si="12">AVERAGE(T2:T3)</f>
        <v>9.0523350000000002E-2</v>
      </c>
      <c r="U4" t="s">
        <v>2</v>
      </c>
      <c r="V4">
        <f t="shared" ref="V4" si="13">AVERAGE(V2:V3)</f>
        <v>-0.12510650000000001</v>
      </c>
      <c r="W4">
        <f t="shared" ref="W4" si="14">AVERAGE(W2:W3)</f>
        <v>-3.0339649999999999E-2</v>
      </c>
      <c r="X4">
        <f t="shared" ref="X4" si="15">AVERAGE(X2:X3)</f>
        <v>9.1249300000000005E-2</v>
      </c>
      <c r="Y4" t="s">
        <v>2</v>
      </c>
      <c r="Z4">
        <f t="shared" ref="Z4" si="16">AVERAGE(Z2:Z3)</f>
        <v>-0.12681900000000002</v>
      </c>
      <c r="AA4">
        <f t="shared" ref="AA4" si="17">AVERAGE(AA2:AA3)</f>
        <v>-2.968225E-2</v>
      </c>
      <c r="AB4">
        <f t="shared" ref="AB4" si="18">AVERAGE(AB2:AB3)</f>
        <v>9.1692750000000003E-2</v>
      </c>
      <c r="AC4" t="s">
        <v>2</v>
      </c>
      <c r="AD4">
        <f t="shared" ref="AD4" si="19">AVERAGE(AD2:AD3)</f>
        <v>-0.12812750000000001</v>
      </c>
      <c r="AE4">
        <f t="shared" ref="AE4" si="20">AVERAGE(AE2:AE3)</f>
        <v>-2.9150699999999998E-2</v>
      </c>
      <c r="AF4">
        <f t="shared" ref="AF4" si="21">AVERAGE(AF2:AF3)</f>
        <v>9.1980599999999996E-2</v>
      </c>
    </row>
    <row r="5" spans="1:32" x14ac:dyDescent="0.2">
      <c r="A5" t="s">
        <v>3</v>
      </c>
      <c r="B5">
        <f>ABS((B4-$B$1)/$B$1)</f>
        <v>0.33553857080746863</v>
      </c>
      <c r="C5">
        <f>ABS((C4-$C$1)/$C$1)</f>
        <v>0.62642865783859836</v>
      </c>
      <c r="D5">
        <f>ABS((D4-$D$1)/$D$1)</f>
        <v>0.3223500880682667</v>
      </c>
      <c r="E5" t="s">
        <v>3</v>
      </c>
      <c r="F5">
        <f t="shared" ref="F5" si="22">ABS((F4-$B$1)/$B$1)</f>
        <v>0.2116206879015903</v>
      </c>
      <c r="G5">
        <f t="shared" ref="G5" si="23">ABS((G4-$C$1)/$C$1)</f>
        <v>0.52510358623348596</v>
      </c>
      <c r="H5">
        <f t="shared" ref="H5" si="24">ABS((H4-$D$1)/$D$1)</f>
        <v>0.15253339183118469</v>
      </c>
      <c r="I5" t="s">
        <v>3</v>
      </c>
      <c r="J5">
        <f t="shared" ref="J5" si="25">ABS((J4-$B$1)/$B$1)</f>
        <v>0.14814756409643212</v>
      </c>
      <c r="K5">
        <f t="shared" ref="K5" si="26">ABS((K4-$C$1)/$C$1)</f>
        <v>0.52925954524330554</v>
      </c>
      <c r="L5">
        <f t="shared" ref="L5" si="27">ABS((L4-$D$1)/$D$1)</f>
        <v>9.20137510442392E-2</v>
      </c>
      <c r="M5" t="s">
        <v>3</v>
      </c>
      <c r="N5">
        <f t="shared" ref="N5" si="28">ABS((N4-$B$1)/$B$1)</f>
        <v>0.11028052832408909</v>
      </c>
      <c r="O5">
        <f t="shared" ref="O5" si="29">ABS((O4-$C$1)/$C$1)</f>
        <v>0.54444328162910416</v>
      </c>
      <c r="P5">
        <f t="shared" ref="P5" si="30">ABS((P4-$D$1)/$D$1)</f>
        <v>6.5502897878363137E-2</v>
      </c>
      <c r="Q5" t="s">
        <v>3</v>
      </c>
      <c r="R5">
        <f t="shared" ref="R5" si="31">ABS((R4-$B$1)/$B$1)</f>
        <v>8.5464399895026688E-2</v>
      </c>
      <c r="S5">
        <f t="shared" ref="S5" si="32">ABS((S4-$C$1)/$C$1)</f>
        <v>0.55857580902043003</v>
      </c>
      <c r="T5">
        <f t="shared" ref="T5" si="33">ABS((T4-$D$1)/$D$1)</f>
        <v>5.2041696976927038E-2</v>
      </c>
      <c r="U5" t="s">
        <v>3</v>
      </c>
      <c r="V5">
        <f t="shared" ref="V5" si="34">ABS((V4-$B$1)/$B$1)</f>
        <v>6.8089757973733386E-2</v>
      </c>
      <c r="W5">
        <f t="shared" ref="W5" si="35">ABS((W4-$C$1)/$C$1)</f>
        <v>0.57017098424315638</v>
      </c>
      <c r="X5">
        <f t="shared" ref="X5" si="36">ABS((X4-$D$1)/$D$1)</f>
        <v>4.4439566365547731E-2</v>
      </c>
      <c r="Y5" t="s">
        <v>3</v>
      </c>
      <c r="Z5">
        <f t="shared" ref="Z5" si="37">ABS((Z4-$B$1)/$B$1)</f>
        <v>5.5333456027231914E-2</v>
      </c>
      <c r="AA5">
        <f t="shared" ref="AA5" si="38">ABS((AA4-$C$1)/$C$1)</f>
        <v>0.57948452592734023</v>
      </c>
      <c r="AB5">
        <f t="shared" ref="AB5" si="39">ABS((AB4-$D$1)/$D$1)</f>
        <v>3.9795768831811081E-2</v>
      </c>
      <c r="AC5" t="s">
        <v>3</v>
      </c>
      <c r="AD5">
        <f t="shared" ref="AD5" si="40">ABS((AD4-$B$1)/$B$1)</f>
        <v>4.5586523999788409E-2</v>
      </c>
      <c r="AE5">
        <f t="shared" ref="AE5" si="41">ABS((AE4-$C$1)/$C$1)</f>
        <v>0.58701512081968565</v>
      </c>
      <c r="AF5">
        <f t="shared" ref="AF5" si="42">ABS((AF4-$D$1)/$D$1)</f>
        <v>3.6781410685264533E-2</v>
      </c>
    </row>
    <row r="6" spans="1:32" x14ac:dyDescent="0.2">
      <c r="B6">
        <f>B2-B3</f>
        <v>8.2241599999999998E-2</v>
      </c>
      <c r="AD6">
        <f>AD3-AD2</f>
        <v>-2.0816999999999988E-2</v>
      </c>
    </row>
    <row r="9" spans="1:32" x14ac:dyDescent="0.2">
      <c r="B9">
        <v>-4.6483200000000002E-2</v>
      </c>
      <c r="C9">
        <v>-2.24865E-2</v>
      </c>
      <c r="D9">
        <v>4.9046199999999998E-2</v>
      </c>
    </row>
    <row r="10" spans="1:32" x14ac:dyDescent="0.2">
      <c r="B10">
        <v>-0.12956400000000001</v>
      </c>
      <c r="C10">
        <v>-7.6319499999999998E-2</v>
      </c>
      <c r="D10">
        <v>8.3274600000000004E-2</v>
      </c>
    </row>
    <row r="12" spans="1:32" x14ac:dyDescent="0.2">
      <c r="B12">
        <v>-9.8453499999999999E-2</v>
      </c>
      <c r="C12">
        <v>-3.9698600000000001E-2</v>
      </c>
      <c r="D12">
        <v>8.2217600000000002E-2</v>
      </c>
    </row>
    <row r="13" spans="1:32" x14ac:dyDescent="0.2">
      <c r="B13">
        <v>-0.13700699999999999</v>
      </c>
      <c r="C13">
        <v>-6.7241599999999999E-2</v>
      </c>
      <c r="D13">
        <v>9.8741700000000002E-2</v>
      </c>
    </row>
    <row r="15" spans="1:32" x14ac:dyDescent="0.2">
      <c r="A15" s="2"/>
      <c r="B15">
        <v>-0.105028</v>
      </c>
      <c r="C15">
        <v>-4.0984199999999998E-2</v>
      </c>
      <c r="D15">
        <v>8.4911899999999998E-2</v>
      </c>
    </row>
    <row r="16" spans="1:32" x14ac:dyDescent="0.2">
      <c r="B16">
        <v>-0.136986</v>
      </c>
      <c r="C16">
        <v>-6.3724799999999998E-2</v>
      </c>
      <c r="D16">
        <v>9.8586499999999994E-2</v>
      </c>
    </row>
    <row r="17" spans="1:4" x14ac:dyDescent="0.2">
      <c r="C17">
        <f>AVERAGE(C15:C16)</f>
        <v>-5.2354499999999998E-2</v>
      </c>
    </row>
    <row r="18" spans="1:4" x14ac:dyDescent="0.2">
      <c r="C18">
        <f>(C17-C1)/C1</f>
        <v>-0.25828138408183121</v>
      </c>
    </row>
    <row r="19" spans="1:4" x14ac:dyDescent="0.2">
      <c r="A19" t="s">
        <v>0</v>
      </c>
      <c r="B19">
        <v>-0.10970199999999999</v>
      </c>
      <c r="C19">
        <v>-4.1819599999999998E-2</v>
      </c>
      <c r="D19">
        <v>8.6654999999999996E-2</v>
      </c>
    </row>
    <row r="20" spans="1:4" x14ac:dyDescent="0.2">
      <c r="A20" t="s">
        <v>1</v>
      </c>
      <c r="B20">
        <v>-0.13689899999999999</v>
      </c>
      <c r="C20">
        <v>-6.1094999999999997E-2</v>
      </c>
      <c r="D20">
        <v>9.8273200000000005E-2</v>
      </c>
    </row>
    <row r="21" spans="1:4" x14ac:dyDescent="0.2">
      <c r="A21" t="s">
        <v>2</v>
      </c>
      <c r="B21">
        <f>(B19+B20)/2</f>
        <v>-0.12330049999999999</v>
      </c>
      <c r="C21">
        <f>(C19+C20)/2</f>
        <v>-5.1457299999999997E-2</v>
      </c>
      <c r="D21">
        <f>(D19+D20)/2</f>
        <v>9.2464099999999994E-2</v>
      </c>
    </row>
    <row r="22" spans="1:4" x14ac:dyDescent="0.2">
      <c r="A22" t="s">
        <v>3</v>
      </c>
      <c r="B22" s="1">
        <f>-(B21-B1)/B1</f>
        <v>8.1542535384175316E-2</v>
      </c>
      <c r="C22" s="1">
        <f>-(C21-C1)/C1</f>
        <v>0.2709922292279367</v>
      </c>
      <c r="D22" s="1">
        <f>-(D21-D1)/D1</f>
        <v>3.171821053290988E-2</v>
      </c>
    </row>
    <row r="26" spans="1:4" x14ac:dyDescent="0.2">
      <c r="A26" t="s">
        <v>4</v>
      </c>
      <c r="B26" t="s">
        <v>5</v>
      </c>
      <c r="C26" t="s">
        <v>6</v>
      </c>
      <c r="D26" t="s">
        <v>7</v>
      </c>
    </row>
    <row r="27" spans="1:4" x14ac:dyDescent="0.2">
      <c r="A27">
        <v>21</v>
      </c>
      <c r="B27" s="1">
        <v>0.33553857080746863</v>
      </c>
      <c r="C27" s="1">
        <v>0.62642865783859836</v>
      </c>
      <c r="D27" s="1">
        <v>0.3223500880682667</v>
      </c>
    </row>
    <row r="28" spans="1:4" x14ac:dyDescent="0.2">
      <c r="A28">
        <v>41</v>
      </c>
      <c r="B28" s="1">
        <v>0.2116206879015903</v>
      </c>
      <c r="C28" s="1">
        <v>0.52510358623348596</v>
      </c>
      <c r="D28" s="1">
        <v>0.15253339183118469</v>
      </c>
    </row>
    <row r="29" spans="1:4" x14ac:dyDescent="0.2">
      <c r="A29">
        <v>61</v>
      </c>
      <c r="B29" s="1">
        <v>0.14814756409643212</v>
      </c>
      <c r="C29" s="1">
        <v>0.52925954524330554</v>
      </c>
      <c r="D29" s="1">
        <v>9.20137510442392E-2</v>
      </c>
    </row>
    <row r="30" spans="1:4" x14ac:dyDescent="0.2">
      <c r="A30">
        <v>81</v>
      </c>
      <c r="B30" s="1">
        <v>0.11028052832408909</v>
      </c>
      <c r="C30" s="1">
        <v>0.54444328162910416</v>
      </c>
      <c r="D30" s="1">
        <v>6.5502897878363137E-2</v>
      </c>
    </row>
    <row r="31" spans="1:4" x14ac:dyDescent="0.2">
      <c r="A31">
        <v>101</v>
      </c>
      <c r="B31" s="1">
        <v>8.5464399895026688E-2</v>
      </c>
      <c r="C31" s="1">
        <v>0.55857580902043003</v>
      </c>
      <c r="D31" s="1">
        <v>5.2041696976927038E-2</v>
      </c>
    </row>
    <row r="32" spans="1:4" x14ac:dyDescent="0.2">
      <c r="A32">
        <v>121</v>
      </c>
      <c r="B32" s="1">
        <v>6.8089757973733386E-2</v>
      </c>
      <c r="C32" s="1">
        <v>0.57017098424315638</v>
      </c>
      <c r="D32" s="1">
        <v>4.4439566365547731E-2</v>
      </c>
    </row>
    <row r="33" spans="1:4" x14ac:dyDescent="0.2">
      <c r="A33">
        <v>141</v>
      </c>
      <c r="B33" s="1">
        <v>5.5333456027231914E-2</v>
      </c>
      <c r="C33" s="1">
        <v>0.57948452592734023</v>
      </c>
      <c r="D33" s="1">
        <v>3.9795768831811081E-2</v>
      </c>
    </row>
    <row r="34" spans="1:4" x14ac:dyDescent="0.2">
      <c r="A34">
        <v>161</v>
      </c>
      <c r="B34" s="1">
        <v>4.5586523999788409E-2</v>
      </c>
      <c r="C34" s="1">
        <v>0.58701512081968565</v>
      </c>
      <c r="D34" s="1">
        <v>3.6781410685264533E-2</v>
      </c>
    </row>
  </sheetData>
  <phoneticPr fontId="1" type="noConversion"/>
  <pageMargins left="0.7" right="0.7" top="0.75" bottom="0.75" header="0.3" footer="0.3"/>
  <ignoredErrors>
    <ignoredError sqref="B4:D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C24-CE02-45FB-A491-BE44550AAFF0}">
  <dimension ref="A1:T20"/>
  <sheetViews>
    <sheetView tabSelected="1" workbookViewId="0">
      <selection activeCell="I24" sqref="I24"/>
    </sheetView>
  </sheetViews>
  <sheetFormatPr defaultRowHeight="14.25" x14ac:dyDescent="0.2"/>
  <cols>
    <col min="1" max="1" width="9" customWidth="1"/>
  </cols>
  <sheetData>
    <row r="1" spans="1:20" x14ac:dyDescent="0.2">
      <c r="A1" t="s">
        <v>12</v>
      </c>
      <c r="B1" t="s">
        <v>5</v>
      </c>
      <c r="C1" t="s">
        <v>6</v>
      </c>
      <c r="D1" t="s">
        <v>7</v>
      </c>
      <c r="E1" t="s">
        <v>13</v>
      </c>
      <c r="F1" t="s">
        <v>5</v>
      </c>
      <c r="G1" t="s">
        <v>6</v>
      </c>
      <c r="H1" t="s">
        <v>7</v>
      </c>
    </row>
    <row r="2" spans="1:20" x14ac:dyDescent="0.2">
      <c r="A2" t="s">
        <v>8</v>
      </c>
      <c r="B2">
        <v>-4.8081400000000003E-2</v>
      </c>
      <c r="C2">
        <v>-2.4837599999999998E-3</v>
      </c>
      <c r="D2">
        <v>4.84594E-2</v>
      </c>
      <c r="E2" t="s">
        <v>8</v>
      </c>
      <c r="F2">
        <v>-7.4781700000000007E-2</v>
      </c>
      <c r="G2">
        <v>-1.2793499999999999E-2</v>
      </c>
      <c r="H2">
        <v>6.7981200000000006E-2</v>
      </c>
    </row>
    <row r="3" spans="1:20" x14ac:dyDescent="0.2">
      <c r="A3" t="s">
        <v>9</v>
      </c>
      <c r="B3">
        <v>-0.13032299999999999</v>
      </c>
      <c r="C3">
        <v>-5.0253600000000002E-2</v>
      </c>
      <c r="D3">
        <v>8.0962199999999998E-2</v>
      </c>
      <c r="E3" t="s">
        <v>9</v>
      </c>
      <c r="F3">
        <v>-0.13689399999999999</v>
      </c>
      <c r="G3">
        <v>-5.4247999999999998E-2</v>
      </c>
      <c r="H3">
        <v>9.3872999999999998E-2</v>
      </c>
    </row>
    <row r="4" spans="1:20" x14ac:dyDescent="0.2">
      <c r="A4" t="s">
        <v>10</v>
      </c>
      <c r="B4">
        <v>-8.9202199999999995E-2</v>
      </c>
      <c r="C4">
        <v>-2.6368680000000002E-2</v>
      </c>
      <c r="D4">
        <v>6.4710799999999999E-2</v>
      </c>
      <c r="E4" t="s">
        <v>10</v>
      </c>
      <c r="F4">
        <v>-0.10583785</v>
      </c>
      <c r="G4">
        <v>-3.3520750000000002E-2</v>
      </c>
      <c r="H4">
        <v>8.0927100000000002E-2</v>
      </c>
    </row>
    <row r="5" spans="1:20" x14ac:dyDescent="0.2">
      <c r="A5" t="s">
        <v>11</v>
      </c>
      <c r="B5" s="1">
        <v>0.33553857080746863</v>
      </c>
      <c r="C5" s="1">
        <v>0.62642865783859836</v>
      </c>
      <c r="D5" s="1">
        <v>0.3223500880682667</v>
      </c>
      <c r="E5" t="s">
        <v>11</v>
      </c>
      <c r="F5" s="1">
        <v>0.2116206879015903</v>
      </c>
      <c r="G5" s="1">
        <v>0.52510358623348596</v>
      </c>
      <c r="H5" s="1">
        <v>0.15253339183118469</v>
      </c>
    </row>
    <row r="6" spans="1:20" x14ac:dyDescent="0.2">
      <c r="A6" t="s">
        <v>14</v>
      </c>
      <c r="B6" t="s">
        <v>5</v>
      </c>
      <c r="C6" t="s">
        <v>6</v>
      </c>
      <c r="D6" t="s">
        <v>7</v>
      </c>
      <c r="E6" t="s">
        <v>15</v>
      </c>
      <c r="F6" t="s">
        <v>5</v>
      </c>
      <c r="G6" t="s">
        <v>6</v>
      </c>
      <c r="H6" t="s">
        <v>7</v>
      </c>
    </row>
    <row r="7" spans="1:20" x14ac:dyDescent="0.2">
      <c r="A7" t="s">
        <v>8</v>
      </c>
      <c r="B7">
        <v>-9.0399900000000005E-2</v>
      </c>
      <c r="C7">
        <v>-1.6933199999999999E-2</v>
      </c>
      <c r="D7">
        <v>7.6643000000000003E-2</v>
      </c>
      <c r="E7" t="s">
        <v>8</v>
      </c>
      <c r="F7">
        <v>-0.100227</v>
      </c>
      <c r="G7">
        <v>-1.9065100000000001E-2</v>
      </c>
      <c r="H7">
        <v>8.1161399999999995E-2</v>
      </c>
    </row>
    <row r="8" spans="1:20" x14ac:dyDescent="0.2">
      <c r="A8" t="s">
        <v>9</v>
      </c>
      <c r="B8">
        <v>-0.138318</v>
      </c>
      <c r="C8">
        <v>-4.9521599999999999E-2</v>
      </c>
      <c r="D8">
        <v>9.6769599999999997E-2</v>
      </c>
      <c r="E8" t="s">
        <v>9</v>
      </c>
      <c r="F8">
        <v>-0.138658</v>
      </c>
      <c r="G8">
        <v>-4.52462E-2</v>
      </c>
      <c r="H8">
        <v>9.7314399999999995E-2</v>
      </c>
    </row>
    <row r="9" spans="1:20" x14ac:dyDescent="0.2">
      <c r="A9" t="s">
        <v>10</v>
      </c>
      <c r="B9">
        <v>-0.11435895</v>
      </c>
      <c r="C9">
        <v>-3.3227399999999997E-2</v>
      </c>
      <c r="D9">
        <v>8.67063E-2</v>
      </c>
      <c r="E9" t="s">
        <v>10</v>
      </c>
      <c r="F9">
        <v>-0.11944250000000001</v>
      </c>
      <c r="G9">
        <v>-3.2155650000000001E-2</v>
      </c>
      <c r="H9">
        <v>8.9237899999999995E-2</v>
      </c>
    </row>
    <row r="10" spans="1:20" x14ac:dyDescent="0.2">
      <c r="A10" t="s">
        <v>11</v>
      </c>
      <c r="B10" s="1">
        <v>0.14814756409643212</v>
      </c>
      <c r="C10" s="1">
        <v>0.52925954524330554</v>
      </c>
      <c r="D10" s="1">
        <v>9.20137510442392E-2</v>
      </c>
      <c r="E10" t="s">
        <v>11</v>
      </c>
      <c r="F10" s="1">
        <v>0.11028052832408909</v>
      </c>
      <c r="G10" s="1">
        <v>0.54444328162910416</v>
      </c>
      <c r="H10" s="1">
        <v>6.5502897878363137E-2</v>
      </c>
    </row>
    <row r="11" spans="1:20" x14ac:dyDescent="0.2">
      <c r="A11" t="s">
        <v>16</v>
      </c>
      <c r="B11" t="s">
        <v>5</v>
      </c>
      <c r="C11" t="s">
        <v>6</v>
      </c>
      <c r="D11" t="s">
        <v>7</v>
      </c>
      <c r="E11" t="s">
        <v>17</v>
      </c>
      <c r="F11" t="s">
        <v>5</v>
      </c>
      <c r="G11" t="s">
        <v>6</v>
      </c>
      <c r="H11" t="s">
        <v>7</v>
      </c>
    </row>
    <row r="12" spans="1:20" x14ac:dyDescent="0.2">
      <c r="A12" t="s">
        <v>8</v>
      </c>
      <c r="B12">
        <v>-0.10684</v>
      </c>
      <c r="C12">
        <v>-2.03273E-2</v>
      </c>
      <c r="D12">
        <v>8.3832199999999996E-2</v>
      </c>
      <c r="E12" t="s">
        <v>8</v>
      </c>
      <c r="F12">
        <v>-0.111543</v>
      </c>
      <c r="G12">
        <v>-2.1148500000000001E-2</v>
      </c>
      <c r="H12">
        <v>8.5560600000000001E-2</v>
      </c>
    </row>
    <row r="13" spans="1:20" x14ac:dyDescent="0.2">
      <c r="A13" t="s">
        <v>9</v>
      </c>
      <c r="B13">
        <v>-0.138708</v>
      </c>
      <c r="C13">
        <v>-4.1988900000000003E-2</v>
      </c>
      <c r="D13">
        <v>9.7214499999999995E-2</v>
      </c>
      <c r="E13" t="s">
        <v>9</v>
      </c>
      <c r="F13">
        <v>-0.13866999999999999</v>
      </c>
      <c r="G13">
        <v>-3.9530799999999998E-2</v>
      </c>
      <c r="H13">
        <v>9.6937999999999996E-2</v>
      </c>
    </row>
    <row r="14" spans="1:20" x14ac:dyDescent="0.2">
      <c r="A14" t="s">
        <v>10</v>
      </c>
      <c r="B14">
        <v>-0.12277399999999999</v>
      </c>
      <c r="C14">
        <v>-3.1158100000000001E-2</v>
      </c>
      <c r="D14">
        <v>9.0523350000000002E-2</v>
      </c>
      <c r="E14" t="s">
        <v>10</v>
      </c>
      <c r="F14">
        <v>-0.12510650000000001</v>
      </c>
      <c r="G14">
        <v>-3.0339649999999999E-2</v>
      </c>
      <c r="H14">
        <v>9.1249300000000005E-2</v>
      </c>
    </row>
    <row r="15" spans="1:20" x14ac:dyDescent="0.2">
      <c r="A15" t="s">
        <v>11</v>
      </c>
      <c r="B15" s="1">
        <v>8.5464399895026688E-2</v>
      </c>
      <c r="C15" s="1">
        <v>0.55857580902043003</v>
      </c>
      <c r="D15" s="1">
        <v>5.2041696976927038E-2</v>
      </c>
      <c r="E15" t="s">
        <v>11</v>
      </c>
      <c r="F15" s="1">
        <v>6.8089757973733386E-2</v>
      </c>
      <c r="G15" s="1">
        <v>0.57017098424315638</v>
      </c>
      <c r="H15" s="1">
        <v>4.4439566365547731E-2</v>
      </c>
      <c r="R15">
        <v>-0.134247371</v>
      </c>
      <c r="S15">
        <v>-7.0585392999999996E-2</v>
      </c>
      <c r="T15">
        <v>9.5492965999999999E-2</v>
      </c>
    </row>
    <row r="16" spans="1:20" x14ac:dyDescent="0.2">
      <c r="A16" t="s">
        <v>18</v>
      </c>
      <c r="B16" t="s">
        <v>5</v>
      </c>
      <c r="C16" t="s">
        <v>6</v>
      </c>
      <c r="D16" t="s">
        <v>7</v>
      </c>
      <c r="E16" t="s">
        <v>19</v>
      </c>
      <c r="F16" t="s">
        <v>5</v>
      </c>
      <c r="G16" t="s">
        <v>6</v>
      </c>
      <c r="H16" t="s">
        <v>7</v>
      </c>
    </row>
    <row r="17" spans="1:8" x14ac:dyDescent="0.2">
      <c r="A17" t="s">
        <v>8</v>
      </c>
      <c r="B17">
        <v>-0.115033</v>
      </c>
      <c r="C17">
        <v>-2.17199E-2</v>
      </c>
      <c r="D17">
        <v>8.6755600000000002E-2</v>
      </c>
      <c r="E17" t="s">
        <v>8</v>
      </c>
      <c r="F17">
        <v>-0.117719</v>
      </c>
      <c r="G17">
        <v>-2.2138499999999998E-2</v>
      </c>
      <c r="H17">
        <v>8.7625400000000006E-2</v>
      </c>
    </row>
    <row r="18" spans="1:8" x14ac:dyDescent="0.2">
      <c r="A18" t="s">
        <v>9</v>
      </c>
      <c r="B18">
        <v>-0.13860500000000001</v>
      </c>
      <c r="C18">
        <v>-3.76446E-2</v>
      </c>
      <c r="D18">
        <v>9.6629900000000005E-2</v>
      </c>
      <c r="E18" t="s">
        <v>9</v>
      </c>
      <c r="F18">
        <v>-0.13853599999999999</v>
      </c>
      <c r="G18">
        <v>-3.6162899999999998E-2</v>
      </c>
      <c r="H18">
        <v>9.6335799999999999E-2</v>
      </c>
    </row>
    <row r="19" spans="1:8" x14ac:dyDescent="0.2">
      <c r="A19" t="s">
        <v>10</v>
      </c>
      <c r="B19">
        <v>-0.12681900000000002</v>
      </c>
      <c r="C19">
        <v>-2.968225E-2</v>
      </c>
      <c r="D19">
        <v>9.1692750000000003E-2</v>
      </c>
      <c r="E19" t="s">
        <v>10</v>
      </c>
      <c r="F19">
        <v>-0.12812750000000001</v>
      </c>
      <c r="G19">
        <v>-2.9150699999999998E-2</v>
      </c>
      <c r="H19">
        <v>9.1980599999999996E-2</v>
      </c>
    </row>
    <row r="20" spans="1:8" x14ac:dyDescent="0.2">
      <c r="A20" t="s">
        <v>11</v>
      </c>
      <c r="B20" s="1">
        <v>5.5333456027231914E-2</v>
      </c>
      <c r="C20" s="1">
        <v>0.57948452592734023</v>
      </c>
      <c r="D20" s="1">
        <v>3.9795768831811081E-2</v>
      </c>
      <c r="E20" t="s">
        <v>11</v>
      </c>
      <c r="F20" s="1">
        <v>4.5586523999788409E-2</v>
      </c>
      <c r="G20" s="1">
        <v>0.58701512081968565</v>
      </c>
      <c r="H20" s="1">
        <v>3.6781410685264533E-2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张轩</cp:lastModifiedBy>
  <dcterms:created xsi:type="dcterms:W3CDTF">2021-04-21T01:52:05Z</dcterms:created>
  <dcterms:modified xsi:type="dcterms:W3CDTF">2021-04-21T06:48:26Z</dcterms:modified>
</cp:coreProperties>
</file>