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gv-my.sharepoint.com/personal/estgv14743_alunos_estgv_ipv_pt/Documents/MEISI/AID/TrabalhoFinal/Census Income Data Set/"/>
    </mc:Choice>
  </mc:AlternateContent>
  <xr:revisionPtr revIDLastSave="483" documentId="8_{035B9840-9101-4916-B2F1-E975C2738E2E}" xr6:coauthVersionLast="46" xr6:coauthVersionMax="46" xr10:uidLastSave="{ABF18B2C-E29C-42C9-8FF0-683AC67FA241}"/>
  <bookViews>
    <workbookView xWindow="4305" yWindow="16080" windowWidth="20730" windowHeight="11310" activeTab="2" xr2:uid="{5A0DE0AF-85FB-46D1-93D2-A086C4660DA0}"/>
  </bookViews>
  <sheets>
    <sheet name="15%" sheetId="1" r:id="rId1"/>
    <sheet name="30%" sheetId="2" r:id="rId2"/>
    <sheet name="50%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3" l="1"/>
  <c r="G65" i="3"/>
  <c r="G14" i="3"/>
  <c r="P42" i="2"/>
  <c r="G42" i="1"/>
  <c r="P31" i="3"/>
  <c r="P49" i="2"/>
  <c r="G5" i="2"/>
  <c r="G41" i="3"/>
  <c r="G31" i="3"/>
  <c r="O67" i="3"/>
  <c r="G67" i="3"/>
  <c r="O66" i="3"/>
  <c r="G66" i="3"/>
  <c r="O65" i="3"/>
  <c r="O60" i="3"/>
  <c r="G60" i="3"/>
  <c r="O59" i="3"/>
  <c r="G59" i="3"/>
  <c r="O58" i="3"/>
  <c r="G58" i="3"/>
  <c r="P51" i="3"/>
  <c r="G51" i="3"/>
  <c r="P50" i="3"/>
  <c r="P52" i="3" s="1"/>
  <c r="G50" i="3"/>
  <c r="G52" i="3" s="1"/>
  <c r="P49" i="3"/>
  <c r="G49" i="3"/>
  <c r="P43" i="3"/>
  <c r="G43" i="3"/>
  <c r="P42" i="3"/>
  <c r="G42" i="3"/>
  <c r="P41" i="3"/>
  <c r="P33" i="3"/>
  <c r="G33" i="3"/>
  <c r="P32" i="3"/>
  <c r="G32" i="3"/>
  <c r="P25" i="3"/>
  <c r="G25" i="3"/>
  <c r="P24" i="3"/>
  <c r="G24" i="3"/>
  <c r="P23" i="3"/>
  <c r="G23" i="3"/>
  <c r="P15" i="3"/>
  <c r="G15" i="3"/>
  <c r="G16" i="3"/>
  <c r="P13" i="3"/>
  <c r="G13" i="3"/>
  <c r="P7" i="3"/>
  <c r="G7" i="3"/>
  <c r="P6" i="3"/>
  <c r="G6" i="3"/>
  <c r="P5" i="3"/>
  <c r="G5" i="3"/>
  <c r="P69" i="2"/>
  <c r="G69" i="2"/>
  <c r="P68" i="2"/>
  <c r="P70" i="2" s="1"/>
  <c r="G68" i="2"/>
  <c r="G70" i="2" s="1"/>
  <c r="P67" i="2"/>
  <c r="G67" i="2"/>
  <c r="P61" i="2"/>
  <c r="G61" i="2"/>
  <c r="P60" i="2"/>
  <c r="G60" i="2"/>
  <c r="P59" i="2"/>
  <c r="G59" i="2"/>
  <c r="P51" i="2"/>
  <c r="G51" i="2"/>
  <c r="P50" i="2"/>
  <c r="P52" i="2" s="1"/>
  <c r="G50" i="2"/>
  <c r="G49" i="2"/>
  <c r="P43" i="2"/>
  <c r="G43" i="2"/>
  <c r="G42" i="2"/>
  <c r="P41" i="2"/>
  <c r="G41" i="2"/>
  <c r="P33" i="2"/>
  <c r="G33" i="2"/>
  <c r="P32" i="2"/>
  <c r="P34" i="2" s="1"/>
  <c r="G32" i="2"/>
  <c r="P31" i="2"/>
  <c r="G31" i="2"/>
  <c r="P25" i="2"/>
  <c r="G25" i="2"/>
  <c r="P24" i="2"/>
  <c r="G24" i="2"/>
  <c r="P23" i="2"/>
  <c r="G23" i="2"/>
  <c r="P15" i="2"/>
  <c r="G15" i="2"/>
  <c r="P14" i="2"/>
  <c r="P16" i="2" s="1"/>
  <c r="G14" i="2"/>
  <c r="P13" i="2"/>
  <c r="G13" i="2"/>
  <c r="P7" i="2"/>
  <c r="G7" i="2"/>
  <c r="P6" i="2"/>
  <c r="G6" i="2"/>
  <c r="P5" i="2"/>
  <c r="P69" i="1"/>
  <c r="G69" i="1"/>
  <c r="P68" i="1"/>
  <c r="P70" i="1" s="1"/>
  <c r="G68" i="1"/>
  <c r="G70" i="1" s="1"/>
  <c r="P67" i="1"/>
  <c r="G67" i="1"/>
  <c r="P61" i="1"/>
  <c r="G61" i="1"/>
  <c r="P60" i="1"/>
  <c r="G60" i="1"/>
  <c r="P59" i="1"/>
  <c r="G59" i="1"/>
  <c r="P51" i="1"/>
  <c r="G51" i="1"/>
  <c r="P50" i="1"/>
  <c r="P52" i="1" s="1"/>
  <c r="G50" i="1"/>
  <c r="G52" i="1" s="1"/>
  <c r="P49" i="1"/>
  <c r="G49" i="1"/>
  <c r="P43" i="1"/>
  <c r="G43" i="1"/>
  <c r="P42" i="1"/>
  <c r="P41" i="1"/>
  <c r="G41" i="1"/>
  <c r="P33" i="1"/>
  <c r="G33" i="1"/>
  <c r="P32" i="1"/>
  <c r="P34" i="1" s="1"/>
  <c r="G32" i="1"/>
  <c r="P31" i="1"/>
  <c r="G31" i="1"/>
  <c r="P25" i="1"/>
  <c r="G25" i="1"/>
  <c r="P24" i="1"/>
  <c r="G24" i="1"/>
  <c r="P23" i="1"/>
  <c r="G23" i="1"/>
  <c r="P15" i="1"/>
  <c r="P14" i="1"/>
  <c r="P13" i="1"/>
  <c r="G15" i="1"/>
  <c r="G14" i="1"/>
  <c r="G13" i="1"/>
  <c r="P7" i="1"/>
  <c r="P6" i="1"/>
  <c r="P5" i="1"/>
  <c r="G7" i="1"/>
  <c r="G6" i="1"/>
  <c r="G5" i="1"/>
  <c r="O68" i="3" l="1"/>
  <c r="P26" i="3"/>
  <c r="P44" i="3"/>
  <c r="P16" i="3"/>
  <c r="P34" i="3"/>
  <c r="G44" i="3"/>
  <c r="G61" i="3"/>
  <c r="O61" i="3"/>
  <c r="G68" i="3"/>
  <c r="G26" i="3"/>
  <c r="G34" i="2"/>
  <c r="G16" i="2"/>
  <c r="P8" i="3"/>
  <c r="G34" i="3"/>
  <c r="G8" i="3"/>
  <c r="G52" i="2"/>
  <c r="G44" i="2"/>
  <c r="G26" i="2"/>
  <c r="G62" i="2"/>
  <c r="P26" i="2"/>
  <c r="P44" i="2"/>
  <c r="P62" i="2"/>
  <c r="G8" i="2"/>
  <c r="P8" i="2"/>
  <c r="G62" i="1"/>
  <c r="P62" i="1"/>
  <c r="G26" i="1"/>
  <c r="G44" i="1"/>
  <c r="P26" i="1"/>
  <c r="P44" i="1"/>
  <c r="G34" i="1"/>
  <c r="P16" i="1"/>
  <c r="G8" i="1"/>
  <c r="G16" i="1"/>
  <c r="P8" i="1"/>
</calcChain>
</file>

<file path=xl/sharedStrings.xml><?xml version="1.0" encoding="utf-8"?>
<sst xmlns="http://schemas.openxmlformats.org/spreadsheetml/2006/main" count="540" uniqueCount="16">
  <si>
    <t>LE</t>
  </si>
  <si>
    <t>Naives Bayes</t>
  </si>
  <si>
    <t xml:space="preserve">Accuracy = </t>
  </si>
  <si>
    <t>Precision=</t>
  </si>
  <si>
    <t xml:space="preserve">Recall = </t>
  </si>
  <si>
    <t>F1 score =</t>
  </si>
  <si>
    <t>Decision Tree</t>
  </si>
  <si>
    <t>Actual class</t>
  </si>
  <si>
    <t>Predicted class</t>
  </si>
  <si>
    <t>Random Forest</t>
  </si>
  <si>
    <t>kNN</t>
  </si>
  <si>
    <t>LE + SS</t>
  </si>
  <si>
    <t>LE + OHE</t>
  </si>
  <si>
    <t>LE + OHE + SS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</si>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</sst>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" fillId="2" borderId="0" xfId="1"/>
    <xf numFmtId="2" fontId="0" fillId="0" borderId="0" xfId="0" applyNumberFormat="1"/>
    <xf numFmtId="2" fontId="0" fillId="0" borderId="0" xfId="0" applyNumberFormat="1" applyFont="1"/>
    <xf numFmtId="11" fontId="0" fillId="4" borderId="0" xfId="0" applyNumberFormat="1" applyFill="1"/>
    <xf numFmtId="0" fontId="0" fillId="4" borderId="0" xfId="0" applyFill="1"/>
    <xf numFmtId="0" fontId="0" fillId="5" borderId="0" xfId="0" applyFill="1"/>
    <xf numFmtId="0" fontId="2" fillId="3" borderId="0" xfId="2" applyAlignment="1"/>
    <xf numFmtId="0" fontId="0" fillId="0" borderId="0" xfId="0" applyAlignment="1"/>
    <xf numFmtId="11" fontId="2" fillId="3" borderId="0" xfId="2" applyNumberFormat="1" applyAlignment="1"/>
  </cellXfs>
  <cellStyles count="3">
    <cellStyle name="Correto" xfId="1" builtinId="26"/>
    <cellStyle name="Incorre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15</xdr:row>
      <xdr:rowOff>0</xdr:rowOff>
    </xdr:from>
    <xdr:to>
      <xdr:col>26</xdr:col>
      <xdr:colOff>57711</xdr:colOff>
      <xdr:row>39</xdr:row>
      <xdr:rowOff>112059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72B96497-CFFA-48D2-97F9-5534BAFDE449}"/>
            </a:ext>
          </a:extLst>
        </xdr:cNvPr>
        <xdr:cNvSpPr txBox="1"/>
      </xdr:nvSpPr>
      <xdr:spPr>
        <a:xfrm>
          <a:off x="11743765" y="2857500"/>
          <a:ext cx="4999505" cy="4684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PT" sz="1100"/>
        </a:p>
        <a:p>
          <a:endParaRPr lang="pt-PT" sz="1100"/>
        </a:p>
        <a:p>
          <a:endParaRPr lang="pt-PT" sz="1100"/>
        </a:p>
        <a:p>
          <a:endParaRPr lang="pt-PT" sz="1100"/>
        </a:p>
        <a:p>
          <a:endParaRPr lang="pt-PT" sz="1100"/>
        </a:p>
        <a:p>
          <a:endParaRPr lang="pt-PT" sz="1100"/>
        </a:p>
        <a:p>
          <a:endParaRPr lang="pt-PT" sz="1100"/>
        </a:p>
        <a:p>
          <a:endParaRPr lang="pt-PT" sz="1100"/>
        </a:p>
        <a:p>
          <a:r>
            <a:rPr lang="pt-PT" sz="2800"/>
            <a:t>15 % test</a:t>
          </a:r>
        </a:p>
        <a:p>
          <a:endParaRPr lang="pt-PT" sz="2800"/>
        </a:p>
        <a:p>
          <a:r>
            <a:rPr lang="pt-PT" sz="2800"/>
            <a:t>Negative : </a:t>
          </a:r>
          <a:r>
            <a:rPr lang="pt-PT" sz="2800" baseline="0"/>
            <a:t> &gt;50K</a:t>
          </a:r>
          <a:endParaRPr lang="pt-PT" sz="2800"/>
        </a:p>
        <a:p>
          <a:endParaRPr lang="pt-PT" sz="2800"/>
        </a:p>
        <a:p>
          <a:r>
            <a:rPr lang="pt-PT" sz="2800"/>
            <a:t>Positive</a:t>
          </a:r>
          <a:r>
            <a:rPr lang="pt-PT" sz="2800" baseline="0"/>
            <a:t> : &lt;=50K</a:t>
          </a:r>
          <a:endParaRPr lang="pt-PT" sz="2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276225</xdr:colOff>
      <xdr:row>37</xdr:row>
      <xdr:rowOff>104775</xdr:rowOff>
    </xdr:from>
    <xdr:to>
      <xdr:col>26</xdr:col>
      <xdr:colOff>398930</xdr:colOff>
      <xdr:row>62</xdr:row>
      <xdr:rowOff>26334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2E52E3C-24E7-4FD3-ACC3-2289919F73FF}"/>
            </a:ext>
          </a:extLst>
        </xdr:cNvPr>
        <xdr:cNvSpPr txBox="1"/>
      </xdr:nvSpPr>
      <xdr:spPr>
        <a:xfrm>
          <a:off x="11630025" y="7153275"/>
          <a:ext cx="4999505" cy="4684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PT" sz="1100"/>
        </a:p>
        <a:p>
          <a:endParaRPr lang="pt-PT" sz="1100"/>
        </a:p>
        <a:p>
          <a:endParaRPr lang="pt-PT" sz="1100"/>
        </a:p>
        <a:p>
          <a:endParaRPr lang="pt-PT" sz="1100"/>
        </a:p>
        <a:p>
          <a:endParaRPr lang="pt-PT" sz="1100"/>
        </a:p>
        <a:p>
          <a:endParaRPr lang="pt-PT" sz="1100"/>
        </a:p>
        <a:p>
          <a:endParaRPr lang="pt-PT" sz="1100"/>
        </a:p>
        <a:p>
          <a:endParaRPr lang="pt-PT" sz="1100"/>
        </a:p>
        <a:p>
          <a:r>
            <a:rPr lang="pt-PT" sz="2800"/>
            <a:t>30 % test</a:t>
          </a:r>
        </a:p>
        <a:p>
          <a:endParaRPr lang="pt-PT" sz="2800"/>
        </a:p>
        <a:p>
          <a:r>
            <a:rPr lang="pt-PT" sz="2800"/>
            <a:t>Negative : </a:t>
          </a:r>
          <a:r>
            <a:rPr lang="pt-PT" sz="2800" baseline="0"/>
            <a:t> &gt;50K</a:t>
          </a:r>
          <a:endParaRPr lang="pt-PT" sz="2800"/>
        </a:p>
        <a:p>
          <a:endParaRPr lang="pt-PT" sz="2800"/>
        </a:p>
        <a:p>
          <a:r>
            <a:rPr lang="pt-PT" sz="2800"/>
            <a:t>Positive</a:t>
          </a:r>
          <a:r>
            <a:rPr lang="pt-PT" sz="2800" baseline="0"/>
            <a:t> : &lt;=50K</a:t>
          </a:r>
          <a:endParaRPr lang="pt-PT" sz="2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85725</xdr:colOff>
      <xdr:row>16</xdr:row>
      <xdr:rowOff>152400</xdr:rowOff>
    </xdr:from>
    <xdr:to>
      <xdr:col>26</xdr:col>
      <xdr:colOff>208430</xdr:colOff>
      <xdr:row>41</xdr:row>
      <xdr:rowOff>73959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215C0D2-11AB-48E6-A422-A13E04F20842}"/>
            </a:ext>
          </a:extLst>
        </xdr:cNvPr>
        <xdr:cNvSpPr txBox="1"/>
      </xdr:nvSpPr>
      <xdr:spPr>
        <a:xfrm>
          <a:off x="11820525" y="3200400"/>
          <a:ext cx="4999505" cy="4684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PT" sz="1100"/>
        </a:p>
        <a:p>
          <a:endParaRPr lang="pt-PT" sz="1100"/>
        </a:p>
        <a:p>
          <a:endParaRPr lang="pt-PT" sz="1100"/>
        </a:p>
        <a:p>
          <a:endParaRPr lang="pt-PT" sz="1100"/>
        </a:p>
        <a:p>
          <a:endParaRPr lang="pt-PT" sz="1100"/>
        </a:p>
        <a:p>
          <a:endParaRPr lang="pt-PT" sz="1100"/>
        </a:p>
        <a:p>
          <a:endParaRPr lang="pt-PT" sz="1100"/>
        </a:p>
        <a:p>
          <a:endParaRPr lang="pt-PT" sz="1100"/>
        </a:p>
        <a:p>
          <a:r>
            <a:rPr lang="pt-PT" sz="2800"/>
            <a:t>50 % test</a:t>
          </a:r>
        </a:p>
        <a:p>
          <a:endParaRPr lang="pt-PT" sz="2800"/>
        </a:p>
        <a:p>
          <a:r>
            <a:rPr lang="pt-PT" sz="2800"/>
            <a:t>Negative : </a:t>
          </a:r>
          <a:r>
            <a:rPr lang="pt-PT" sz="2800" baseline="0"/>
            <a:t> &gt;50K</a:t>
          </a:r>
          <a:endParaRPr lang="pt-PT" sz="2800"/>
        </a:p>
        <a:p>
          <a:endParaRPr lang="pt-PT" sz="2800"/>
        </a:p>
        <a:p>
          <a:r>
            <a:rPr lang="pt-PT" sz="2800"/>
            <a:t>Positive</a:t>
          </a:r>
          <a:r>
            <a:rPr lang="pt-PT" sz="2800" baseline="0"/>
            <a:t> : &lt;=50K</a:t>
          </a:r>
          <a:endParaRPr lang="pt-PT" sz="28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EDDA-E9EE-4CC2-BE6E-AA8A9E843E3F}">
  <dimension ref="A1:P96"/>
  <sheetViews>
    <sheetView zoomScale="85" zoomScaleNormal="85" workbookViewId="0">
      <selection activeCell="AC18" sqref="AC18"/>
    </sheetView>
  </sheetViews>
  <sheetFormatPr defaultRowHeight="15" x14ac:dyDescent="0.25"/>
  <cols>
    <col min="7" max="7" width="14.85546875" bestFit="1" customWidth="1"/>
    <col min="16" max="16" width="14.85546875" bestFit="1" customWidth="1"/>
    <col min="18" max="18" width="10.42578125" bestFit="1" customWidth="1"/>
    <col min="22" max="22" width="10.5703125" bestFit="1" customWidth="1"/>
  </cols>
  <sheetData>
    <row r="1" spans="1:16" x14ac:dyDescent="0.25">
      <c r="A1" s="5" t="s">
        <v>0</v>
      </c>
      <c r="B1" s="6"/>
      <c r="C1" s="6"/>
      <c r="D1" s="6"/>
      <c r="E1" s="6"/>
      <c r="F1" s="6"/>
      <c r="G1" s="6"/>
      <c r="H1" s="6"/>
      <c r="I1" s="6"/>
      <c r="J1" s="5"/>
      <c r="K1" s="6"/>
      <c r="L1" s="6"/>
      <c r="M1" s="6"/>
      <c r="N1" s="6"/>
      <c r="O1" s="6"/>
      <c r="P1" s="6"/>
    </row>
    <row r="3" spans="1:16" x14ac:dyDescent="0.25">
      <c r="A3" t="s">
        <v>1</v>
      </c>
      <c r="J3" t="s">
        <v>6</v>
      </c>
    </row>
    <row r="5" spans="1:16" x14ac:dyDescent="0.25">
      <c r="A5" s="1"/>
      <c r="C5" s="8" t="s">
        <v>7</v>
      </c>
      <c r="D5" s="9"/>
      <c r="F5" t="s">
        <v>2</v>
      </c>
      <c r="G5">
        <f xml:space="preserve"> (D8+C7)/(D8+C7 +C8 +D7)</f>
        <v>0.82272262026612075</v>
      </c>
      <c r="J5" s="1"/>
      <c r="L5" s="8" t="s">
        <v>7</v>
      </c>
      <c r="M5" s="9"/>
      <c r="O5" t="s">
        <v>2</v>
      </c>
      <c r="P5">
        <f xml:space="preserve"> (M8+L7)/(M8+L7+L8+M7)</f>
        <v>0.81310133060388945</v>
      </c>
    </row>
    <row r="6" spans="1:16" x14ac:dyDescent="0.25">
      <c r="C6" s="2" t="s">
        <v>14</v>
      </c>
      <c r="D6" s="2" t="s">
        <v>15</v>
      </c>
      <c r="F6" t="s">
        <v>3</v>
      </c>
      <c r="G6">
        <f>D8/(D8+D7)</f>
        <v>0.70737913486005088</v>
      </c>
      <c r="L6" s="2" t="s">
        <v>14</v>
      </c>
      <c r="M6" s="2" t="s">
        <v>15</v>
      </c>
      <c r="O6" t="s">
        <v>3</v>
      </c>
      <c r="P6">
        <f>M8/(M8+M7)</f>
        <v>0.61772151898734173</v>
      </c>
    </row>
    <row r="7" spans="1:16" x14ac:dyDescent="0.25">
      <c r="A7" s="10" t="s">
        <v>8</v>
      </c>
      <c r="B7" s="2" t="s">
        <v>14</v>
      </c>
      <c r="C7" s="3">
        <v>3463</v>
      </c>
      <c r="D7" s="3">
        <v>230</v>
      </c>
      <c r="F7" t="s">
        <v>4</v>
      </c>
      <c r="G7">
        <f>D8/(D8+C8)</f>
        <v>0.46644295302013422</v>
      </c>
      <c r="J7" s="10" t="s">
        <v>8</v>
      </c>
      <c r="K7" s="2" t="s">
        <v>14</v>
      </c>
      <c r="L7" s="3">
        <v>3240</v>
      </c>
      <c r="M7" s="3">
        <v>453</v>
      </c>
      <c r="O7" t="s">
        <v>4</v>
      </c>
      <c r="P7">
        <f>M8/(M8+L8)</f>
        <v>0.61409395973154357</v>
      </c>
    </row>
    <row r="8" spans="1:16" x14ac:dyDescent="0.25">
      <c r="A8" s="9"/>
      <c r="B8" s="2" t="s">
        <v>15</v>
      </c>
      <c r="C8" s="3">
        <v>636</v>
      </c>
      <c r="D8" s="3">
        <v>556</v>
      </c>
      <c r="F8" t="s">
        <v>5</v>
      </c>
      <c r="G8">
        <f>2*((G6*G7)/(G6+G7))</f>
        <v>0.56218402426693637</v>
      </c>
      <c r="J8" s="9"/>
      <c r="K8" s="2" t="s">
        <v>15</v>
      </c>
      <c r="L8" s="3">
        <v>460</v>
      </c>
      <c r="M8" s="3">
        <v>732</v>
      </c>
      <c r="O8" t="s">
        <v>5</v>
      </c>
      <c r="P8">
        <f>2*((P6*P7)/(P6+P7))</f>
        <v>0.61590239798064783</v>
      </c>
    </row>
    <row r="10" spans="1:16" x14ac:dyDescent="0.25">
      <c r="A10" s="1"/>
    </row>
    <row r="11" spans="1:16" x14ac:dyDescent="0.25">
      <c r="A11" s="7" t="s">
        <v>9</v>
      </c>
      <c r="B11" s="7"/>
      <c r="C11" s="7"/>
      <c r="D11" s="7"/>
      <c r="E11" s="7"/>
      <c r="F11" s="7"/>
      <c r="G11" s="7"/>
      <c r="H11" s="7"/>
      <c r="I11" s="7"/>
      <c r="J11" s="7" t="s">
        <v>10</v>
      </c>
      <c r="K11" s="7"/>
      <c r="L11" s="7"/>
      <c r="M11" s="7"/>
      <c r="N11" s="7"/>
      <c r="O11" s="7"/>
      <c r="P11" s="7"/>
    </row>
    <row r="13" spans="1:16" x14ac:dyDescent="0.25">
      <c r="A13" s="1"/>
      <c r="C13" s="8" t="s">
        <v>7</v>
      </c>
      <c r="D13" s="9"/>
      <c r="F13" t="s">
        <v>2</v>
      </c>
      <c r="G13">
        <f xml:space="preserve"> (D16+C15)/(D16+C15 +C16 +D15)</f>
        <v>0.84319344933469809</v>
      </c>
      <c r="J13" s="1"/>
      <c r="L13" s="8" t="s">
        <v>7</v>
      </c>
      <c r="M13" s="9"/>
      <c r="O13" t="s">
        <v>2</v>
      </c>
      <c r="P13">
        <f xml:space="preserve"> (M16+L15)/(M16+L15+L16+M15)</f>
        <v>0.77768679631525073</v>
      </c>
    </row>
    <row r="14" spans="1:16" x14ac:dyDescent="0.25">
      <c r="C14" s="2" t="s">
        <v>14</v>
      </c>
      <c r="D14" s="2" t="s">
        <v>15</v>
      </c>
      <c r="F14" t="s">
        <v>3</v>
      </c>
      <c r="G14">
        <f>D16/(D16+D15)</f>
        <v>0.72952586206896552</v>
      </c>
      <c r="L14" s="2" t="s">
        <v>14</v>
      </c>
      <c r="M14" s="2" t="s">
        <v>15</v>
      </c>
      <c r="O14" t="s">
        <v>3</v>
      </c>
      <c r="P14">
        <f>M16/(M16+M15)</f>
        <v>0.57047872340425532</v>
      </c>
    </row>
    <row r="15" spans="1:16" x14ac:dyDescent="0.25">
      <c r="A15" s="10" t="s">
        <v>8</v>
      </c>
      <c r="B15" s="2" t="s">
        <v>14</v>
      </c>
      <c r="C15" s="3">
        <v>3442</v>
      </c>
      <c r="D15" s="3">
        <v>251</v>
      </c>
      <c r="F15" t="s">
        <v>4</v>
      </c>
      <c r="G15">
        <f>D16/(D16 +C16)</f>
        <v>0.56795302013422821</v>
      </c>
      <c r="J15" s="10" t="s">
        <v>8</v>
      </c>
      <c r="K15" s="2" t="s">
        <v>14</v>
      </c>
      <c r="L15" s="3">
        <v>3370</v>
      </c>
      <c r="M15" s="3">
        <v>323</v>
      </c>
      <c r="O15" t="s">
        <v>4</v>
      </c>
      <c r="P15">
        <f>M16/(M16+L16)</f>
        <v>0.3598993288590604</v>
      </c>
    </row>
    <row r="16" spans="1:16" x14ac:dyDescent="0.25">
      <c r="A16" s="9"/>
      <c r="B16" s="2" t="s">
        <v>15</v>
      </c>
      <c r="C16" s="3">
        <v>515</v>
      </c>
      <c r="D16" s="3">
        <v>677</v>
      </c>
      <c r="F16" t="s">
        <v>5</v>
      </c>
      <c r="G16">
        <f>2*((G14*G15)/(G14+G15))</f>
        <v>0.63867924528301889</v>
      </c>
      <c r="J16" s="9"/>
      <c r="K16" s="2" t="s">
        <v>15</v>
      </c>
      <c r="L16" s="3">
        <v>763</v>
      </c>
      <c r="M16" s="3">
        <v>429</v>
      </c>
      <c r="O16" t="s">
        <v>5</v>
      </c>
      <c r="P16">
        <f>2*((P14*P15)/(P14+P15))</f>
        <v>0.44135802469135804</v>
      </c>
    </row>
    <row r="19" spans="1:16" x14ac:dyDescent="0.25">
      <c r="A19" s="5" t="s">
        <v>11</v>
      </c>
      <c r="B19" s="6"/>
      <c r="C19" s="6"/>
      <c r="D19" s="6"/>
      <c r="E19" s="6"/>
      <c r="F19" s="6"/>
      <c r="G19" s="6"/>
      <c r="H19" s="6"/>
      <c r="I19" s="6"/>
      <c r="J19" s="5"/>
      <c r="K19" s="6"/>
      <c r="L19" s="6"/>
      <c r="M19" s="6"/>
      <c r="N19" s="6"/>
      <c r="O19" s="6"/>
      <c r="P19" s="6"/>
    </row>
    <row r="21" spans="1:16" x14ac:dyDescent="0.25">
      <c r="A21" t="s">
        <v>1</v>
      </c>
      <c r="J21" t="s">
        <v>6</v>
      </c>
    </row>
    <row r="23" spans="1:16" x14ac:dyDescent="0.25">
      <c r="A23" s="1"/>
      <c r="C23" s="8" t="s">
        <v>7</v>
      </c>
      <c r="D23" s="9"/>
      <c r="F23" t="s">
        <v>2</v>
      </c>
      <c r="G23">
        <f xml:space="preserve"> (D26+C25)/(D26+C25 +C26 +D25)</f>
        <v>0.82436028659160698</v>
      </c>
      <c r="J23" s="1"/>
      <c r="L23" s="8" t="s">
        <v>7</v>
      </c>
      <c r="M23" s="9"/>
      <c r="O23" t="s">
        <v>2</v>
      </c>
      <c r="P23">
        <f xml:space="preserve"> (M26+L25)/(M26+L25+L26+M25)</f>
        <v>0.80962128966223135</v>
      </c>
    </row>
    <row r="24" spans="1:16" x14ac:dyDescent="0.25">
      <c r="C24" s="2" t="s">
        <v>14</v>
      </c>
      <c r="D24" s="2" t="s">
        <v>15</v>
      </c>
      <c r="F24" t="s">
        <v>3</v>
      </c>
      <c r="G24">
        <f>D26/(D26+D25)</f>
        <v>0.7092731829573935</v>
      </c>
      <c r="L24" s="2" t="s">
        <v>14</v>
      </c>
      <c r="M24" s="2" t="s">
        <v>15</v>
      </c>
      <c r="O24" t="s">
        <v>3</v>
      </c>
      <c r="P24">
        <f>M26/(M26+M25)</f>
        <v>0.6098993288590604</v>
      </c>
    </row>
    <row r="25" spans="1:16" x14ac:dyDescent="0.25">
      <c r="A25" s="10" t="s">
        <v>8</v>
      </c>
      <c r="B25" s="2" t="s">
        <v>14</v>
      </c>
      <c r="C25" s="3">
        <v>3461</v>
      </c>
      <c r="D25" s="3">
        <v>232</v>
      </c>
      <c r="F25" t="s">
        <v>4</v>
      </c>
      <c r="G25">
        <f>D26/(D26+C26)</f>
        <v>0.47483221476510068</v>
      </c>
      <c r="J25" s="10" t="s">
        <v>8</v>
      </c>
      <c r="K25" s="2" t="s">
        <v>14</v>
      </c>
      <c r="L25" s="3">
        <v>3228</v>
      </c>
      <c r="M25" s="3">
        <v>465</v>
      </c>
      <c r="O25" t="s">
        <v>4</v>
      </c>
      <c r="P25">
        <f>M26/(M26+L26)</f>
        <v>0.6098993288590604</v>
      </c>
    </row>
    <row r="26" spans="1:16" x14ac:dyDescent="0.25">
      <c r="A26" s="9"/>
      <c r="B26" s="2" t="s">
        <v>15</v>
      </c>
      <c r="C26" s="3">
        <v>626</v>
      </c>
      <c r="D26" s="3">
        <v>566</v>
      </c>
      <c r="F26" t="s">
        <v>5</v>
      </c>
      <c r="G26">
        <f>2*((G24*G25)/(G24+G25))</f>
        <v>0.56884422110552768</v>
      </c>
      <c r="J26" s="9"/>
      <c r="K26" s="2" t="s">
        <v>15</v>
      </c>
      <c r="L26" s="3">
        <v>465</v>
      </c>
      <c r="M26" s="3">
        <v>727</v>
      </c>
      <c r="O26" t="s">
        <v>5</v>
      </c>
      <c r="P26">
        <f>2*((P24*P25)/(P24+P25))</f>
        <v>0.6098993288590604</v>
      </c>
    </row>
    <row r="28" spans="1:16" x14ac:dyDescent="0.25">
      <c r="A28" s="1"/>
    </row>
    <row r="29" spans="1:16" x14ac:dyDescent="0.25">
      <c r="A29" t="s">
        <v>9</v>
      </c>
      <c r="J29" t="s">
        <v>10</v>
      </c>
    </row>
    <row r="31" spans="1:16" x14ac:dyDescent="0.25">
      <c r="A31" s="1"/>
      <c r="C31" s="8" t="s">
        <v>7</v>
      </c>
      <c r="D31" s="9"/>
      <c r="F31" t="s">
        <v>2</v>
      </c>
      <c r="G31">
        <f xml:space="preserve"> (D34+C33)/(D34+C33 +C34 +D33)</f>
        <v>0.83971340839303987</v>
      </c>
      <c r="J31" s="1"/>
      <c r="L31" s="8" t="s">
        <v>7</v>
      </c>
      <c r="M31" s="9"/>
      <c r="O31" t="s">
        <v>2</v>
      </c>
      <c r="P31">
        <f xml:space="preserve"> (M34+L33)/(M34+L33+L34+M33)</f>
        <v>0.8286591606960082</v>
      </c>
    </row>
    <row r="32" spans="1:16" x14ac:dyDescent="0.25">
      <c r="C32" s="2" t="s">
        <v>14</v>
      </c>
      <c r="D32" s="2" t="s">
        <v>15</v>
      </c>
      <c r="F32" t="s">
        <v>3</v>
      </c>
      <c r="G32">
        <f>D34/(D34+D33)</f>
        <v>0.71871657754010698</v>
      </c>
      <c r="L32" s="2" t="s">
        <v>14</v>
      </c>
      <c r="M32" s="2" t="s">
        <v>15</v>
      </c>
      <c r="O32" t="s">
        <v>3</v>
      </c>
      <c r="P32">
        <f>M34/(M34+M33)</f>
        <v>0.6609247506799637</v>
      </c>
    </row>
    <row r="33" spans="1:16" x14ac:dyDescent="0.25">
      <c r="A33" s="10" t="s">
        <v>8</v>
      </c>
      <c r="B33" s="2" t="s">
        <v>14</v>
      </c>
      <c r="C33" s="3">
        <v>3430</v>
      </c>
      <c r="D33" s="3">
        <v>263</v>
      </c>
      <c r="F33" t="s">
        <v>4</v>
      </c>
      <c r="G33">
        <f>D34/(D34 +C34)</f>
        <v>0.56375838926174493</v>
      </c>
      <c r="J33" s="10" t="s">
        <v>8</v>
      </c>
      <c r="K33" s="2" t="s">
        <v>14</v>
      </c>
      <c r="L33" s="3">
        <v>3319</v>
      </c>
      <c r="M33" s="3">
        <v>374</v>
      </c>
      <c r="O33" t="s">
        <v>4</v>
      </c>
      <c r="P33">
        <f>M34/(M34+L34)</f>
        <v>0.61157718120805371</v>
      </c>
    </row>
    <row r="34" spans="1:16" x14ac:dyDescent="0.25">
      <c r="A34" s="9"/>
      <c r="B34" s="2" t="s">
        <v>15</v>
      </c>
      <c r="C34" s="3">
        <v>520</v>
      </c>
      <c r="D34" s="3">
        <v>672</v>
      </c>
      <c r="F34" t="s">
        <v>5</v>
      </c>
      <c r="G34">
        <f>2*((G32*G33)/(G32+G33))</f>
        <v>0.63187588152327212</v>
      </c>
      <c r="J34" s="9"/>
      <c r="K34" s="2" t="s">
        <v>15</v>
      </c>
      <c r="L34" s="3">
        <v>463</v>
      </c>
      <c r="M34" s="3">
        <v>729</v>
      </c>
      <c r="O34" t="s">
        <v>5</v>
      </c>
      <c r="P34">
        <f>2*((P32*P33)/(P32+P33))</f>
        <v>0.63529411764705879</v>
      </c>
    </row>
    <row r="37" spans="1:16" x14ac:dyDescent="0.25">
      <c r="A37" s="5" t="s">
        <v>12</v>
      </c>
      <c r="B37" s="6"/>
      <c r="C37" s="6"/>
      <c r="D37" s="6"/>
      <c r="E37" s="6"/>
      <c r="F37" s="6"/>
      <c r="G37" s="6"/>
      <c r="H37" s="6"/>
      <c r="I37" s="6"/>
      <c r="J37" s="5"/>
      <c r="K37" s="6"/>
      <c r="L37" s="6"/>
      <c r="M37" s="6"/>
      <c r="N37" s="6"/>
      <c r="O37" s="6"/>
      <c r="P37" s="6"/>
    </row>
    <row r="39" spans="1:16" x14ac:dyDescent="0.25">
      <c r="A39" t="s">
        <v>1</v>
      </c>
      <c r="J39" t="s">
        <v>6</v>
      </c>
    </row>
    <row r="41" spans="1:16" x14ac:dyDescent="0.25">
      <c r="A41" s="1"/>
      <c r="C41" s="8" t="s">
        <v>7</v>
      </c>
      <c r="D41" s="9"/>
      <c r="F41" t="s">
        <v>2</v>
      </c>
      <c r="G41">
        <f xml:space="preserve"> (D44+C43)/(D44+C43 +C44 +D43)</f>
        <v>0.80204708290685778</v>
      </c>
      <c r="J41" s="1"/>
      <c r="L41" s="8" t="s">
        <v>7</v>
      </c>
      <c r="M41" s="9"/>
      <c r="O41" t="s">
        <v>2</v>
      </c>
      <c r="P41">
        <f xml:space="preserve"> (M44+L43)/(M44+L43+L44+M43)</f>
        <v>0.81187308085977483</v>
      </c>
    </row>
    <row r="42" spans="1:16" x14ac:dyDescent="0.25">
      <c r="C42" s="2" t="s">
        <v>14</v>
      </c>
      <c r="D42" s="2" t="s">
        <v>15</v>
      </c>
      <c r="F42" t="s">
        <v>3</v>
      </c>
      <c r="G42">
        <f>D44/(D44+D43)</f>
        <v>0.63188745603751462</v>
      </c>
      <c r="L42" s="2" t="s">
        <v>14</v>
      </c>
      <c r="M42" s="2" t="s">
        <v>15</v>
      </c>
      <c r="O42" t="s">
        <v>3</v>
      </c>
      <c r="P42">
        <f>M44/(M44+M43)</f>
        <v>0.61518987341772147</v>
      </c>
    </row>
    <row r="43" spans="1:16" x14ac:dyDescent="0.25">
      <c r="A43" s="10" t="s">
        <v>8</v>
      </c>
      <c r="B43" s="2" t="s">
        <v>14</v>
      </c>
      <c r="C43" s="3">
        <v>3379</v>
      </c>
      <c r="D43" s="3">
        <v>314</v>
      </c>
      <c r="F43" t="s">
        <v>4</v>
      </c>
      <c r="G43">
        <f>D44/(D44+C44)</f>
        <v>0.45218120805369127</v>
      </c>
      <c r="J43" s="10" t="s">
        <v>8</v>
      </c>
      <c r="K43" s="2" t="s">
        <v>14</v>
      </c>
      <c r="L43" s="3">
        <v>3237</v>
      </c>
      <c r="M43" s="3">
        <v>456</v>
      </c>
      <c r="O43" t="s">
        <v>4</v>
      </c>
      <c r="P43">
        <f>M44/(M44+L44)</f>
        <v>0.61157718120805371</v>
      </c>
    </row>
    <row r="44" spans="1:16" x14ac:dyDescent="0.25">
      <c r="A44" s="9"/>
      <c r="B44" s="2" t="s">
        <v>15</v>
      </c>
      <c r="C44" s="3">
        <v>653</v>
      </c>
      <c r="D44" s="3">
        <v>539</v>
      </c>
      <c r="F44" t="s">
        <v>5</v>
      </c>
      <c r="G44">
        <f>2*((G42*G43)/(G42+G43))</f>
        <v>0.52713936430317854</v>
      </c>
      <c r="J44" s="9"/>
      <c r="K44" s="2" t="s">
        <v>15</v>
      </c>
      <c r="L44" s="3">
        <v>463</v>
      </c>
      <c r="M44" s="3">
        <v>729</v>
      </c>
      <c r="O44" t="s">
        <v>5</v>
      </c>
      <c r="P44">
        <f>2*((P42*P43)/(P42+P43))</f>
        <v>0.61337820782498953</v>
      </c>
    </row>
    <row r="46" spans="1:16" x14ac:dyDescent="0.25">
      <c r="A46" s="1"/>
    </row>
    <row r="47" spans="1:16" x14ac:dyDescent="0.25">
      <c r="A47" t="s">
        <v>9</v>
      </c>
      <c r="J47" t="s">
        <v>10</v>
      </c>
    </row>
    <row r="49" spans="1:16" x14ac:dyDescent="0.25">
      <c r="A49" s="1"/>
      <c r="C49" s="8" t="s">
        <v>7</v>
      </c>
      <c r="D49" s="9"/>
      <c r="F49" t="s">
        <v>2</v>
      </c>
      <c r="G49">
        <f xml:space="preserve"> (D52+C51)/(D52+C51 +C52 +D51)</f>
        <v>0.84851586489252817</v>
      </c>
      <c r="J49" s="1"/>
      <c r="L49" s="8" t="s">
        <v>7</v>
      </c>
      <c r="M49" s="9"/>
      <c r="O49" t="s">
        <v>2</v>
      </c>
      <c r="P49">
        <f xml:space="preserve"> (M52+L51)/(M52+L51+L52+M51)</f>
        <v>0.77666325486182186</v>
      </c>
    </row>
    <row r="50" spans="1:16" x14ac:dyDescent="0.25">
      <c r="C50" s="2" t="s">
        <v>14</v>
      </c>
      <c r="D50" s="2" t="s">
        <v>15</v>
      </c>
      <c r="F50" t="s">
        <v>3</v>
      </c>
      <c r="G50">
        <f>D52/(D52+D51)</f>
        <v>0.74042553191489358</v>
      </c>
      <c r="L50" s="2" t="s">
        <v>14</v>
      </c>
      <c r="M50" s="2" t="s">
        <v>15</v>
      </c>
      <c r="O50" t="s">
        <v>3</v>
      </c>
      <c r="P50">
        <f>M52/(M52+M51)</f>
        <v>0.56706507304116871</v>
      </c>
    </row>
    <row r="51" spans="1:16" x14ac:dyDescent="0.25">
      <c r="A51" s="10" t="s">
        <v>8</v>
      </c>
      <c r="B51" s="2" t="s">
        <v>14</v>
      </c>
      <c r="C51" s="3">
        <v>3449</v>
      </c>
      <c r="D51" s="3">
        <v>244</v>
      </c>
      <c r="F51" t="s">
        <v>4</v>
      </c>
      <c r="G51">
        <f>D52/(D52 +C52)</f>
        <v>0.58389261744966447</v>
      </c>
      <c r="J51" s="10" t="s">
        <v>8</v>
      </c>
      <c r="K51" s="2" t="s">
        <v>14</v>
      </c>
      <c r="L51" s="3">
        <v>3367</v>
      </c>
      <c r="M51" s="3">
        <v>326</v>
      </c>
      <c r="O51" t="s">
        <v>4</v>
      </c>
      <c r="P51">
        <f>M52/(M52+L52)</f>
        <v>0.35822147651006714</v>
      </c>
    </row>
    <row r="52" spans="1:16" x14ac:dyDescent="0.25">
      <c r="A52" s="9"/>
      <c r="B52" s="2" t="s">
        <v>15</v>
      </c>
      <c r="C52" s="3">
        <v>496</v>
      </c>
      <c r="D52" s="3">
        <v>696</v>
      </c>
      <c r="F52" t="s">
        <v>5</v>
      </c>
      <c r="G52">
        <f>2*((G50*G51)/(G50+G51))</f>
        <v>0.65290806754221387</v>
      </c>
      <c r="J52" s="9"/>
      <c r="K52" s="2" t="s">
        <v>15</v>
      </c>
      <c r="L52" s="3">
        <v>765</v>
      </c>
      <c r="M52" s="3">
        <v>427</v>
      </c>
      <c r="O52" t="s">
        <v>5</v>
      </c>
      <c r="P52">
        <f>2*((P50*P51)/(P50+P51))</f>
        <v>0.43907455012853469</v>
      </c>
    </row>
    <row r="55" spans="1:16" x14ac:dyDescent="0.25">
      <c r="A55" s="5" t="s">
        <v>13</v>
      </c>
      <c r="B55" s="6"/>
      <c r="C55" s="6"/>
      <c r="D55" s="6"/>
      <c r="E55" s="6"/>
      <c r="F55" s="6"/>
      <c r="G55" s="6"/>
      <c r="H55" s="6"/>
      <c r="I55" s="6"/>
      <c r="J55" s="5"/>
      <c r="K55" s="6"/>
      <c r="L55" s="6"/>
      <c r="M55" s="6"/>
      <c r="N55" s="6"/>
      <c r="O55" s="6"/>
      <c r="P55" s="6"/>
    </row>
    <row r="57" spans="1:16" x14ac:dyDescent="0.25">
      <c r="A57" t="s">
        <v>1</v>
      </c>
      <c r="J57" t="s">
        <v>6</v>
      </c>
    </row>
    <row r="59" spans="1:16" x14ac:dyDescent="0.25">
      <c r="A59" s="1"/>
      <c r="C59" s="8" t="s">
        <v>7</v>
      </c>
      <c r="D59" s="9"/>
      <c r="F59" t="s">
        <v>2</v>
      </c>
      <c r="G59">
        <f xml:space="preserve"> (D62+C61)/(D62+C61 +C62 +D61)</f>
        <v>0.75598771750255889</v>
      </c>
      <c r="J59" s="1"/>
      <c r="L59" s="8" t="s">
        <v>7</v>
      </c>
      <c r="M59" s="9"/>
      <c r="O59" t="s">
        <v>2</v>
      </c>
      <c r="P59">
        <f xml:space="preserve"> (M62+L61)/(M62+L61+L62+M61)</f>
        <v>0.81105424769703172</v>
      </c>
    </row>
    <row r="60" spans="1:16" x14ac:dyDescent="0.25">
      <c r="C60" s="2" t="s">
        <v>14</v>
      </c>
      <c r="D60" s="2" t="s">
        <v>15</v>
      </c>
      <c r="F60" t="s">
        <v>3</v>
      </c>
      <c r="G60" t="e">
        <f>D62/(D62+D61)</f>
        <v>#DIV/0!</v>
      </c>
      <c r="L60" s="2" t="s">
        <v>14</v>
      </c>
      <c r="M60" s="2" t="s">
        <v>15</v>
      </c>
      <c r="O60" t="s">
        <v>3</v>
      </c>
      <c r="P60">
        <f>M62/(M62+M61)</f>
        <v>0.61255230125523008</v>
      </c>
    </row>
    <row r="61" spans="1:16" x14ac:dyDescent="0.25">
      <c r="A61" s="10" t="s">
        <v>8</v>
      </c>
      <c r="B61" s="2" t="s">
        <v>14</v>
      </c>
      <c r="C61" s="4">
        <v>3693</v>
      </c>
      <c r="D61" s="4">
        <v>0</v>
      </c>
      <c r="F61" t="s">
        <v>4</v>
      </c>
      <c r="G61">
        <f>D62/(D62+C62)</f>
        <v>0</v>
      </c>
      <c r="J61" s="10" t="s">
        <v>8</v>
      </c>
      <c r="K61" s="2" t="s">
        <v>14</v>
      </c>
      <c r="L61" s="4">
        <v>3230</v>
      </c>
      <c r="M61" s="4">
        <v>463</v>
      </c>
      <c r="O61" t="s">
        <v>4</v>
      </c>
      <c r="P61">
        <f>M62/(M62+L62)</f>
        <v>0.61409395973154357</v>
      </c>
    </row>
    <row r="62" spans="1:16" x14ac:dyDescent="0.25">
      <c r="A62" s="9"/>
      <c r="B62" s="2" t="s">
        <v>15</v>
      </c>
      <c r="C62" s="4">
        <v>1192</v>
      </c>
      <c r="D62" s="4">
        <v>0</v>
      </c>
      <c r="F62" t="s">
        <v>5</v>
      </c>
      <c r="G62" t="e">
        <f>2*((G60*G61)/(G60+G61))</f>
        <v>#DIV/0!</v>
      </c>
      <c r="J62" s="9"/>
      <c r="K62" s="2" t="s">
        <v>15</v>
      </c>
      <c r="L62" s="4">
        <v>460</v>
      </c>
      <c r="M62" s="4">
        <v>732</v>
      </c>
      <c r="O62" t="s">
        <v>5</v>
      </c>
      <c r="P62">
        <f>2*((P60*P61)/(P60+P61))</f>
        <v>0.61332216170925846</v>
      </c>
    </row>
    <row r="64" spans="1:16" x14ac:dyDescent="0.25">
      <c r="A64" s="1"/>
    </row>
    <row r="65" spans="1:16" x14ac:dyDescent="0.25">
      <c r="A65" t="s">
        <v>9</v>
      </c>
      <c r="J65" t="s">
        <v>10</v>
      </c>
    </row>
    <row r="67" spans="1:16" x14ac:dyDescent="0.25">
      <c r="A67" s="1"/>
      <c r="C67" s="8" t="s">
        <v>7</v>
      </c>
      <c r="D67" s="9"/>
      <c r="F67" t="s">
        <v>2</v>
      </c>
      <c r="G67">
        <f xml:space="preserve"> (D70+C69)/(D70+C69 +C70 +D69)</f>
        <v>0.84503582395086996</v>
      </c>
      <c r="J67" s="1"/>
      <c r="L67" s="8" t="s">
        <v>7</v>
      </c>
      <c r="M67" s="9"/>
      <c r="O67" t="s">
        <v>2</v>
      </c>
      <c r="P67">
        <f xml:space="preserve"> (M70+L69)/(M70+L69+L70+M69)</f>
        <v>0.82927328556806545</v>
      </c>
    </row>
    <row r="68" spans="1:16" x14ac:dyDescent="0.25">
      <c r="C68" s="2" t="s">
        <v>14</v>
      </c>
      <c r="D68" s="2" t="s">
        <v>15</v>
      </c>
      <c r="F68" t="s">
        <v>3</v>
      </c>
      <c r="G68">
        <f>D70/(D70+D69)</f>
        <v>0.72967265047518481</v>
      </c>
      <c r="L68" s="2" t="s">
        <v>14</v>
      </c>
      <c r="M68" s="2" t="s">
        <v>15</v>
      </c>
      <c r="O68" t="s">
        <v>3</v>
      </c>
      <c r="P68">
        <f>M70/(M70+M69)</f>
        <v>0.6654343807763401</v>
      </c>
    </row>
    <row r="69" spans="1:16" x14ac:dyDescent="0.25">
      <c r="A69" s="10" t="s">
        <v>8</v>
      </c>
      <c r="B69" s="2" t="s">
        <v>14</v>
      </c>
      <c r="C69" s="3">
        <v>3437</v>
      </c>
      <c r="D69" s="3">
        <v>256</v>
      </c>
      <c r="F69" t="s">
        <v>4</v>
      </c>
      <c r="G69">
        <f>D70/(D70 +C70)</f>
        <v>0.57969798657718119</v>
      </c>
      <c r="J69" s="10" t="s">
        <v>8</v>
      </c>
      <c r="K69" s="2" t="s">
        <v>14</v>
      </c>
      <c r="L69" s="4">
        <v>3331</v>
      </c>
      <c r="M69" s="4">
        <v>362</v>
      </c>
      <c r="O69" t="s">
        <v>4</v>
      </c>
      <c r="P69">
        <f>M70/(M70+L70)</f>
        <v>0.60402684563758391</v>
      </c>
    </row>
    <row r="70" spans="1:16" x14ac:dyDescent="0.25">
      <c r="A70" s="9"/>
      <c r="B70" s="2" t="s">
        <v>15</v>
      </c>
      <c r="C70" s="3">
        <v>501</v>
      </c>
      <c r="D70" s="3">
        <v>691</v>
      </c>
      <c r="F70" t="s">
        <v>5</v>
      </c>
      <c r="G70">
        <f>2*((G68*G69)/(G68+G69))</f>
        <v>0.64609630668536699</v>
      </c>
      <c r="J70" s="9"/>
      <c r="K70" s="2" t="s">
        <v>15</v>
      </c>
      <c r="L70" s="4">
        <v>472</v>
      </c>
      <c r="M70" s="4">
        <v>720</v>
      </c>
      <c r="O70" t="s">
        <v>5</v>
      </c>
      <c r="P70">
        <f>2*((P68*P69)/(P68+P69))</f>
        <v>0.63324538258575191</v>
      </c>
    </row>
    <row r="96" ht="16.5" customHeight="1" x14ac:dyDescent="0.25"/>
  </sheetData>
  <mergeCells count="32">
    <mergeCell ref="A69:A70"/>
    <mergeCell ref="J69:J70"/>
    <mergeCell ref="C59:D59"/>
    <mergeCell ref="L59:M59"/>
    <mergeCell ref="A61:A62"/>
    <mergeCell ref="J61:J62"/>
    <mergeCell ref="C67:D67"/>
    <mergeCell ref="L67:M67"/>
    <mergeCell ref="A43:A44"/>
    <mergeCell ref="J43:J44"/>
    <mergeCell ref="C49:D49"/>
    <mergeCell ref="L49:M49"/>
    <mergeCell ref="A51:A52"/>
    <mergeCell ref="J51:J52"/>
    <mergeCell ref="C31:D31"/>
    <mergeCell ref="L31:M31"/>
    <mergeCell ref="A33:A34"/>
    <mergeCell ref="J33:J34"/>
    <mergeCell ref="C41:D41"/>
    <mergeCell ref="L41:M41"/>
    <mergeCell ref="A15:A16"/>
    <mergeCell ref="J15:J16"/>
    <mergeCell ref="C23:D23"/>
    <mergeCell ref="L23:M23"/>
    <mergeCell ref="A25:A26"/>
    <mergeCell ref="J25:J26"/>
    <mergeCell ref="C5:D5"/>
    <mergeCell ref="A7:A8"/>
    <mergeCell ref="L5:M5"/>
    <mergeCell ref="J7:J8"/>
    <mergeCell ref="C13:D13"/>
    <mergeCell ref="L13:M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C970-2A33-4591-B595-E8CFA95D6923}">
  <dimension ref="A1:P93"/>
  <sheetViews>
    <sheetView topLeftCell="A33" workbookViewId="0">
      <selection activeCell="Y35" sqref="Y35"/>
    </sheetView>
  </sheetViews>
  <sheetFormatPr defaultRowHeight="15" x14ac:dyDescent="0.25"/>
  <cols>
    <col min="7" max="7" width="12" bestFit="1" customWidth="1"/>
    <col min="16" max="16" width="12" bestFit="1" customWidth="1"/>
  </cols>
  <sheetData>
    <row r="1" spans="1:16" x14ac:dyDescent="0.25">
      <c r="A1" s="5" t="s">
        <v>0</v>
      </c>
      <c r="B1" s="6"/>
      <c r="C1" s="6"/>
      <c r="D1" s="6"/>
      <c r="E1" s="6"/>
      <c r="F1" s="6"/>
      <c r="G1" s="6"/>
      <c r="H1" s="6"/>
      <c r="I1" s="6"/>
      <c r="J1" s="5"/>
      <c r="K1" s="6"/>
      <c r="L1" s="6"/>
      <c r="M1" s="6"/>
      <c r="N1" s="6"/>
      <c r="O1" s="6"/>
      <c r="P1" s="6"/>
    </row>
    <row r="3" spans="1:16" x14ac:dyDescent="0.25">
      <c r="A3" t="s">
        <v>1</v>
      </c>
      <c r="J3" t="s">
        <v>6</v>
      </c>
    </row>
    <row r="5" spans="1:16" x14ac:dyDescent="0.25">
      <c r="A5" s="1"/>
      <c r="C5" s="8" t="s">
        <v>7</v>
      </c>
      <c r="D5" s="9"/>
      <c r="F5" t="s">
        <v>2</v>
      </c>
      <c r="G5">
        <f xml:space="preserve"> (D8+C7)/(D8+C7 +C8 +D7)</f>
        <v>0.82342102569352027</v>
      </c>
      <c r="J5" s="1"/>
      <c r="L5" s="8" t="s">
        <v>7</v>
      </c>
      <c r="M5" s="9"/>
      <c r="O5" t="s">
        <v>2</v>
      </c>
      <c r="P5">
        <f xml:space="preserve"> (M8+L7)/(M8+L7+L8+M7)</f>
        <v>0.81564131436175658</v>
      </c>
    </row>
    <row r="6" spans="1:16" x14ac:dyDescent="0.25">
      <c r="C6" s="2" t="s">
        <v>14</v>
      </c>
      <c r="D6" s="2" t="s">
        <v>15</v>
      </c>
      <c r="F6" t="s">
        <v>3</v>
      </c>
      <c r="G6">
        <f>D8/(D8+D7)</f>
        <v>0.69993722536095415</v>
      </c>
      <c r="L6" s="2" t="s">
        <v>14</v>
      </c>
      <c r="M6" s="2" t="s">
        <v>15</v>
      </c>
      <c r="O6" t="s">
        <v>3</v>
      </c>
      <c r="P6">
        <f>M8/(M8+M7)</f>
        <v>0.61941251596424007</v>
      </c>
    </row>
    <row r="7" spans="1:16" x14ac:dyDescent="0.25">
      <c r="A7" s="10" t="s">
        <v>8</v>
      </c>
      <c r="B7" s="2" t="s">
        <v>14</v>
      </c>
      <c r="C7" s="3">
        <v>6929</v>
      </c>
      <c r="D7" s="3">
        <v>478</v>
      </c>
      <c r="F7" t="s">
        <v>4</v>
      </c>
      <c r="G7">
        <f>D8/(D8+C8)</f>
        <v>0.47205757832345469</v>
      </c>
      <c r="J7" s="10" t="s">
        <v>8</v>
      </c>
      <c r="K7" s="2" t="s">
        <v>14</v>
      </c>
      <c r="L7" s="3">
        <v>6513</v>
      </c>
      <c r="M7" s="3">
        <v>894</v>
      </c>
      <c r="O7" t="s">
        <v>4</v>
      </c>
      <c r="P7">
        <f>M8/(M8+L8)</f>
        <v>0.61600338696020318</v>
      </c>
    </row>
    <row r="8" spans="1:16" x14ac:dyDescent="0.25">
      <c r="A8" s="9"/>
      <c r="B8" s="2" t="s">
        <v>15</v>
      </c>
      <c r="C8" s="3">
        <v>1247</v>
      </c>
      <c r="D8" s="3">
        <v>1115</v>
      </c>
      <c r="F8" t="s">
        <v>5</v>
      </c>
      <c r="G8">
        <f>2*((G6*G7)/(G6+G7))</f>
        <v>0.5638432364096081</v>
      </c>
      <c r="J8" s="9"/>
      <c r="K8" s="2" t="s">
        <v>15</v>
      </c>
      <c r="L8" s="3">
        <v>907</v>
      </c>
      <c r="M8" s="3">
        <v>1455</v>
      </c>
      <c r="O8" t="s">
        <v>5</v>
      </c>
      <c r="P8">
        <f>2*((P6*P7)/(P6+P7))</f>
        <v>0.61770324771810647</v>
      </c>
    </row>
    <row r="10" spans="1:16" x14ac:dyDescent="0.25">
      <c r="A10" s="1"/>
    </row>
    <row r="11" spans="1:16" x14ac:dyDescent="0.25">
      <c r="A11" t="s">
        <v>9</v>
      </c>
      <c r="J11" t="s">
        <v>10</v>
      </c>
    </row>
    <row r="13" spans="1:16" x14ac:dyDescent="0.25">
      <c r="A13" s="1"/>
      <c r="C13" s="8" t="s">
        <v>7</v>
      </c>
      <c r="D13" s="9"/>
      <c r="F13" t="s">
        <v>2</v>
      </c>
      <c r="G13">
        <f xml:space="preserve"> (D16+C15)/(D16+C15 +C16 +D15)</f>
        <v>0.85249257856484795</v>
      </c>
      <c r="J13" s="1"/>
      <c r="L13" s="8" t="s">
        <v>7</v>
      </c>
      <c r="M13" s="9"/>
      <c r="O13" t="s">
        <v>2</v>
      </c>
      <c r="P13">
        <f xml:space="preserve"> (M16+L15)/(M16+L15+L16+M15)</f>
        <v>0.77623093458900605</v>
      </c>
    </row>
    <row r="14" spans="1:16" x14ac:dyDescent="0.25">
      <c r="C14" s="2" t="s">
        <v>14</v>
      </c>
      <c r="D14" s="2" t="s">
        <v>15</v>
      </c>
      <c r="F14" t="s">
        <v>3</v>
      </c>
      <c r="G14">
        <f>D16/(D16+D15)</f>
        <v>0.74851592012951973</v>
      </c>
      <c r="L14" s="2" t="s">
        <v>14</v>
      </c>
      <c r="M14" s="2" t="s">
        <v>15</v>
      </c>
      <c r="O14" t="s">
        <v>3</v>
      </c>
      <c r="P14">
        <f>M16/(M16+M15)</f>
        <v>0.55797101449275366</v>
      </c>
    </row>
    <row r="15" spans="1:16" x14ac:dyDescent="0.25">
      <c r="A15" s="10" t="s">
        <v>8</v>
      </c>
      <c r="B15" s="2" t="s">
        <v>14</v>
      </c>
      <c r="C15" s="3">
        <v>6941</v>
      </c>
      <c r="D15" s="3">
        <v>466</v>
      </c>
      <c r="F15" t="s">
        <v>4</v>
      </c>
      <c r="G15">
        <f>D16/(D16 +C16)</f>
        <v>0.58721422523285349</v>
      </c>
      <c r="J15" s="10" t="s">
        <v>8</v>
      </c>
      <c r="K15" s="2" t="s">
        <v>14</v>
      </c>
      <c r="L15" s="3">
        <v>6736</v>
      </c>
      <c r="M15" s="3">
        <v>671</v>
      </c>
      <c r="O15" t="s">
        <v>4</v>
      </c>
      <c r="P15">
        <f>M16/(M16+L16)</f>
        <v>0.35859441151566468</v>
      </c>
    </row>
    <row r="16" spans="1:16" x14ac:dyDescent="0.25">
      <c r="A16" s="9"/>
      <c r="B16" s="2" t="s">
        <v>15</v>
      </c>
      <c r="C16" s="3">
        <v>975</v>
      </c>
      <c r="D16" s="3">
        <v>1387</v>
      </c>
      <c r="F16" t="s">
        <v>5</v>
      </c>
      <c r="G16">
        <f>2*((G14*G15)/(G14+G15))</f>
        <v>0.65812574139976276</v>
      </c>
      <c r="J16" s="9"/>
      <c r="K16" s="2" t="s">
        <v>15</v>
      </c>
      <c r="L16" s="3">
        <v>1515</v>
      </c>
      <c r="M16" s="3">
        <v>847</v>
      </c>
      <c r="O16" t="s">
        <v>5</v>
      </c>
      <c r="P16">
        <f>2*((P14*P15)/(P14+P15))</f>
        <v>0.4365979381443299</v>
      </c>
    </row>
    <row r="19" spans="1:16" x14ac:dyDescent="0.25">
      <c r="A19" s="5" t="s">
        <v>11</v>
      </c>
      <c r="B19" s="6"/>
      <c r="C19" s="6"/>
      <c r="D19" s="6"/>
      <c r="E19" s="6"/>
      <c r="F19" s="6"/>
      <c r="G19" s="6"/>
      <c r="H19" s="6"/>
      <c r="I19" s="6"/>
      <c r="J19" s="5"/>
      <c r="K19" s="6"/>
      <c r="L19" s="6"/>
      <c r="M19" s="6"/>
      <c r="N19" s="6"/>
      <c r="O19" s="6"/>
      <c r="P19" s="6"/>
    </row>
    <row r="21" spans="1:16" x14ac:dyDescent="0.25">
      <c r="A21" t="s">
        <v>1</v>
      </c>
      <c r="J21" t="s">
        <v>6</v>
      </c>
    </row>
    <row r="23" spans="1:16" x14ac:dyDescent="0.25">
      <c r="A23" s="1"/>
      <c r="C23" s="8" t="s">
        <v>7</v>
      </c>
      <c r="D23" s="9"/>
      <c r="F23" t="s">
        <v>2</v>
      </c>
      <c r="G23">
        <f xml:space="preserve"> (D26+C25)/(D26+C25 +C26 +D25)</f>
        <v>0.82546831814924759</v>
      </c>
      <c r="J23" s="1"/>
      <c r="L23" s="8" t="s">
        <v>7</v>
      </c>
      <c r="M23" s="9"/>
      <c r="O23" t="s">
        <v>2</v>
      </c>
      <c r="P23">
        <f xml:space="preserve"> (M26+L25)/(M26+L25+L26+M25)</f>
        <v>0.80888524925785643</v>
      </c>
    </row>
    <row r="24" spans="1:16" x14ac:dyDescent="0.25">
      <c r="C24" s="2" t="s">
        <v>14</v>
      </c>
      <c r="D24" s="2" t="s">
        <v>15</v>
      </c>
      <c r="F24" t="s">
        <v>3</v>
      </c>
      <c r="G24">
        <f>D26/(D26+D25)</f>
        <v>0.69872958257713247</v>
      </c>
      <c r="L24" s="2" t="s">
        <v>14</v>
      </c>
      <c r="M24" s="2" t="s">
        <v>15</v>
      </c>
      <c r="O24" t="s">
        <v>3</v>
      </c>
      <c r="P24">
        <f>M26/(M26+M25)</f>
        <v>0.60746851932262269</v>
      </c>
    </row>
    <row r="25" spans="1:16" x14ac:dyDescent="0.25">
      <c r="A25" s="10" t="s">
        <v>8</v>
      </c>
      <c r="B25" s="2" t="s">
        <v>14</v>
      </c>
      <c r="C25" s="3">
        <v>6909</v>
      </c>
      <c r="D25" s="3">
        <v>498</v>
      </c>
      <c r="F25" t="s">
        <v>4</v>
      </c>
      <c r="G25">
        <f>D26/(D26+C26)</f>
        <v>0.48899237933954276</v>
      </c>
      <c r="J25" s="10" t="s">
        <v>8</v>
      </c>
      <c r="K25" s="2" t="s">
        <v>14</v>
      </c>
      <c r="L25" s="3">
        <v>6503</v>
      </c>
      <c r="M25" s="3">
        <v>904</v>
      </c>
      <c r="O25" t="s">
        <v>4</v>
      </c>
      <c r="P25">
        <f>M26/(M26+L26)</f>
        <v>0.59229466553767995</v>
      </c>
    </row>
    <row r="26" spans="1:16" x14ac:dyDescent="0.25">
      <c r="A26" s="9"/>
      <c r="B26" s="2" t="s">
        <v>15</v>
      </c>
      <c r="C26" s="3">
        <v>1207</v>
      </c>
      <c r="D26" s="3">
        <v>1155</v>
      </c>
      <c r="F26" t="s">
        <v>5</v>
      </c>
      <c r="G26">
        <f>2*((G24*G25)/(G24+G25))</f>
        <v>0.57534246575342463</v>
      </c>
      <c r="J26" s="9"/>
      <c r="K26" s="2" t="s">
        <v>15</v>
      </c>
      <c r="L26" s="3">
        <v>963</v>
      </c>
      <c r="M26" s="3">
        <v>1399</v>
      </c>
      <c r="O26" t="s">
        <v>5</v>
      </c>
      <c r="P26">
        <f>2*((P24*P25)/(P24+P25))</f>
        <v>0.59978563772776006</v>
      </c>
    </row>
    <row r="28" spans="1:16" x14ac:dyDescent="0.25">
      <c r="A28" s="1"/>
    </row>
    <row r="29" spans="1:16" x14ac:dyDescent="0.25">
      <c r="A29" t="s">
        <v>9</v>
      </c>
      <c r="J29" t="s">
        <v>10</v>
      </c>
    </row>
    <row r="31" spans="1:16" x14ac:dyDescent="0.25">
      <c r="A31" s="1"/>
      <c r="C31" s="8" t="s">
        <v>7</v>
      </c>
      <c r="D31" s="9"/>
      <c r="F31" t="s">
        <v>2</v>
      </c>
      <c r="G31">
        <f xml:space="preserve"> (D34+C33)/(D34+C33 +C34 +D33)</f>
        <v>0.84972873374961611</v>
      </c>
      <c r="J31" s="1"/>
      <c r="L31" s="8" t="s">
        <v>7</v>
      </c>
      <c r="M31" s="9"/>
      <c r="O31" t="s">
        <v>2</v>
      </c>
      <c r="P31">
        <f xml:space="preserve"> (M34+L33)/(M34+L33+L34+M33)</f>
        <v>0.83529532193673861</v>
      </c>
    </row>
    <row r="32" spans="1:16" x14ac:dyDescent="0.25">
      <c r="C32" s="2" t="s">
        <v>14</v>
      </c>
      <c r="D32" s="2" t="s">
        <v>15</v>
      </c>
      <c r="F32" t="s">
        <v>3</v>
      </c>
      <c r="G32">
        <f>D34/(D34+D33)</f>
        <v>0.74319912948857458</v>
      </c>
      <c r="L32" s="2" t="s">
        <v>14</v>
      </c>
      <c r="M32" s="2" t="s">
        <v>15</v>
      </c>
      <c r="O32" t="s">
        <v>3</v>
      </c>
      <c r="P32">
        <f>M34/(M34+M33)</f>
        <v>0.67090331366318656</v>
      </c>
    </row>
    <row r="33" spans="1:16" x14ac:dyDescent="0.25">
      <c r="A33" s="10" t="s">
        <v>8</v>
      </c>
      <c r="B33" s="2" t="s">
        <v>14</v>
      </c>
      <c r="C33" s="3">
        <v>6935</v>
      </c>
      <c r="D33" s="3">
        <v>472</v>
      </c>
      <c r="F33" t="s">
        <v>4</v>
      </c>
      <c r="G33">
        <f>D34/(D34 +C34)</f>
        <v>0.57832345469940727</v>
      </c>
      <c r="J33" s="10" t="s">
        <v>8</v>
      </c>
      <c r="K33" s="2" t="s">
        <v>14</v>
      </c>
      <c r="L33" s="3">
        <v>6682</v>
      </c>
      <c r="M33" s="3">
        <v>725</v>
      </c>
      <c r="O33" t="s">
        <v>4</v>
      </c>
      <c r="P33">
        <f>M34/(M34+L34)</f>
        <v>0.62574089754445383</v>
      </c>
    </row>
    <row r="34" spans="1:16" x14ac:dyDescent="0.25">
      <c r="A34" s="9"/>
      <c r="B34" s="2" t="s">
        <v>15</v>
      </c>
      <c r="C34" s="3">
        <v>996</v>
      </c>
      <c r="D34" s="3">
        <v>1366</v>
      </c>
      <c r="F34" t="s">
        <v>5</v>
      </c>
      <c r="G34">
        <f>2*((G32*G33)/(G32+G33))</f>
        <v>0.65047619047619043</v>
      </c>
      <c r="J34" s="9"/>
      <c r="K34" s="2" t="s">
        <v>15</v>
      </c>
      <c r="L34" s="3">
        <v>884</v>
      </c>
      <c r="M34" s="3">
        <v>1478</v>
      </c>
      <c r="O34" t="s">
        <v>5</v>
      </c>
      <c r="P34">
        <f>2*((P32*P33)/(P32+P33))</f>
        <v>0.6475355969331873</v>
      </c>
    </row>
    <row r="37" spans="1:16" x14ac:dyDescent="0.25">
      <c r="A37" s="5" t="s">
        <v>12</v>
      </c>
      <c r="B37" s="6"/>
      <c r="C37" s="6"/>
      <c r="D37" s="6"/>
      <c r="E37" s="6"/>
      <c r="F37" s="6"/>
      <c r="G37" s="6"/>
      <c r="H37" s="6"/>
      <c r="I37" s="6"/>
      <c r="J37" s="5"/>
      <c r="K37" s="6"/>
      <c r="L37" s="6"/>
      <c r="M37" s="6"/>
      <c r="N37" s="6"/>
      <c r="O37" s="6"/>
      <c r="P37" s="6"/>
    </row>
    <row r="39" spans="1:16" x14ac:dyDescent="0.25">
      <c r="A39" t="s">
        <v>1</v>
      </c>
      <c r="J39" t="s">
        <v>6</v>
      </c>
    </row>
    <row r="41" spans="1:16" x14ac:dyDescent="0.25">
      <c r="A41" s="1"/>
      <c r="C41" s="8" t="s">
        <v>7</v>
      </c>
      <c r="D41" s="9"/>
      <c r="F41" t="s">
        <v>2</v>
      </c>
      <c r="G41">
        <f xml:space="preserve"> (D44+C43)/(D44+C43 +C44 +D43)</f>
        <v>0.80540485208312007</v>
      </c>
      <c r="J41" s="1"/>
      <c r="L41" s="8" t="s">
        <v>7</v>
      </c>
      <c r="M41" s="9"/>
      <c r="O41" t="s">
        <v>2</v>
      </c>
      <c r="P41">
        <f xml:space="preserve"> (M44+L43)/(M44+L43+L44+M43)</f>
        <v>0.81605077285290206</v>
      </c>
    </row>
    <row r="42" spans="1:16" x14ac:dyDescent="0.25">
      <c r="C42" s="2" t="s">
        <v>14</v>
      </c>
      <c r="D42" s="2" t="s">
        <v>15</v>
      </c>
      <c r="F42" t="s">
        <v>3</v>
      </c>
      <c r="G42">
        <f>D44/(D44+D43)</f>
        <v>0.63424577751892841</v>
      </c>
      <c r="L42" s="2" t="s">
        <v>14</v>
      </c>
      <c r="M42" s="2" t="s">
        <v>15</v>
      </c>
      <c r="O42" t="s">
        <v>3</v>
      </c>
      <c r="P42">
        <f>M44/(M44+M43)</f>
        <v>0.61945031712473575</v>
      </c>
    </row>
    <row r="43" spans="1:16" x14ac:dyDescent="0.25">
      <c r="A43" s="10" t="s">
        <v>8</v>
      </c>
      <c r="B43" s="2" t="s">
        <v>14</v>
      </c>
      <c r="C43" s="3">
        <v>6779</v>
      </c>
      <c r="D43" s="3">
        <v>628</v>
      </c>
      <c r="F43" t="s">
        <v>4</v>
      </c>
      <c r="G43">
        <f>D44/(D44+C44)</f>
        <v>0.46104995766299744</v>
      </c>
      <c r="J43" s="10" t="s">
        <v>8</v>
      </c>
      <c r="K43" s="2" t="s">
        <v>14</v>
      </c>
      <c r="L43" s="3">
        <v>6507</v>
      </c>
      <c r="M43" s="3">
        <v>900</v>
      </c>
      <c r="O43" t="s">
        <v>4</v>
      </c>
      <c r="P43">
        <f>M44/(M44+L44)</f>
        <v>0.62023708721422521</v>
      </c>
    </row>
    <row r="44" spans="1:16" x14ac:dyDescent="0.25">
      <c r="A44" s="9"/>
      <c r="B44" s="2" t="s">
        <v>15</v>
      </c>
      <c r="C44" s="3">
        <v>1273</v>
      </c>
      <c r="D44" s="3">
        <v>1089</v>
      </c>
      <c r="F44" t="s">
        <v>5</v>
      </c>
      <c r="G44">
        <f>2*((G42*G43)/(G42+G43))</f>
        <v>0.53395440058837951</v>
      </c>
      <c r="J44" s="9"/>
      <c r="K44" s="2" t="s">
        <v>15</v>
      </c>
      <c r="L44" s="3">
        <v>897</v>
      </c>
      <c r="M44" s="3">
        <v>1465</v>
      </c>
      <c r="O44" t="s">
        <v>5</v>
      </c>
      <c r="P44">
        <f>2*((P42*P43)/(P42+P43))</f>
        <v>0.61984345250687545</v>
      </c>
    </row>
    <row r="46" spans="1:16" x14ac:dyDescent="0.25">
      <c r="A46" s="1"/>
    </row>
    <row r="47" spans="1:16" x14ac:dyDescent="0.25">
      <c r="A47" t="s">
        <v>9</v>
      </c>
      <c r="J47" t="s">
        <v>10</v>
      </c>
    </row>
    <row r="49" spans="1:16" x14ac:dyDescent="0.25">
      <c r="A49" s="1"/>
      <c r="C49" s="8" t="s">
        <v>7</v>
      </c>
      <c r="D49" s="9"/>
      <c r="F49" t="s">
        <v>2</v>
      </c>
      <c r="G49">
        <f xml:space="preserve"> (D52+C51)/(D52+C51 +C52 +D51)</f>
        <v>0.84983109837240245</v>
      </c>
      <c r="J49" s="1"/>
      <c r="L49" s="8" t="s">
        <v>7</v>
      </c>
      <c r="M49" s="9"/>
      <c r="O49" t="s">
        <v>2</v>
      </c>
      <c r="P49">
        <f xml:space="preserve"> (M52+L51)/(M52+L51+L52+M51)</f>
        <v>0.77592384072064691</v>
      </c>
    </row>
    <row r="50" spans="1:16" x14ac:dyDescent="0.25">
      <c r="C50" s="2" t="s">
        <v>14</v>
      </c>
      <c r="D50" s="2" t="s">
        <v>15</v>
      </c>
      <c r="F50" t="s">
        <v>3</v>
      </c>
      <c r="G50">
        <f>D52/(D52+D51)</f>
        <v>0.744401966138722</v>
      </c>
      <c r="L50" s="2" t="s">
        <v>14</v>
      </c>
      <c r="M50" s="2" t="s">
        <v>15</v>
      </c>
      <c r="O50" t="s">
        <v>3</v>
      </c>
      <c r="P50">
        <f>M52/(M52+M51)</f>
        <v>0.55687047994740302</v>
      </c>
    </row>
    <row r="51" spans="1:16" x14ac:dyDescent="0.25">
      <c r="A51" s="10" t="s">
        <v>8</v>
      </c>
      <c r="B51" s="2" t="s">
        <v>14</v>
      </c>
      <c r="C51" s="3">
        <v>6939</v>
      </c>
      <c r="D51" s="3">
        <v>468</v>
      </c>
      <c r="F51" t="s">
        <v>4</v>
      </c>
      <c r="G51">
        <f>D52/(D52 +C52)</f>
        <v>0.57705334462320068</v>
      </c>
      <c r="J51" s="10" t="s">
        <v>8</v>
      </c>
      <c r="K51" s="2" t="s">
        <v>14</v>
      </c>
      <c r="L51" s="3">
        <v>6733</v>
      </c>
      <c r="M51" s="3">
        <v>674</v>
      </c>
      <c r="O51" t="s">
        <v>4</v>
      </c>
      <c r="P51">
        <f>M52/(M52+L52)</f>
        <v>0.35859441151566468</v>
      </c>
    </row>
    <row r="52" spans="1:16" x14ac:dyDescent="0.25">
      <c r="A52" s="9"/>
      <c r="B52" s="2" t="s">
        <v>15</v>
      </c>
      <c r="C52" s="3">
        <v>999</v>
      </c>
      <c r="D52" s="3">
        <v>1363</v>
      </c>
      <c r="F52" t="s">
        <v>5</v>
      </c>
      <c r="G52">
        <f>2*((G50*G51)/(G50+G51))</f>
        <v>0.65013117099928452</v>
      </c>
      <c r="J52" s="9"/>
      <c r="K52" s="2" t="s">
        <v>15</v>
      </c>
      <c r="L52" s="3">
        <v>1515</v>
      </c>
      <c r="M52" s="3">
        <v>847</v>
      </c>
      <c r="O52" t="s">
        <v>5</v>
      </c>
      <c r="P52">
        <f>2*((P50*P51)/(P50+P51))</f>
        <v>0.43626062322946174</v>
      </c>
    </row>
    <row r="55" spans="1:16" x14ac:dyDescent="0.25">
      <c r="A55" s="5" t="s">
        <v>13</v>
      </c>
      <c r="B55" s="6"/>
      <c r="C55" s="6"/>
      <c r="D55" s="6"/>
      <c r="E55" s="6"/>
      <c r="F55" s="6"/>
      <c r="G55" s="6"/>
      <c r="H55" s="6"/>
      <c r="I55" s="6"/>
      <c r="J55" s="5"/>
      <c r="K55" s="6"/>
      <c r="L55" s="6"/>
      <c r="M55" s="6"/>
      <c r="N55" s="6"/>
      <c r="O55" s="6"/>
      <c r="P55" s="6"/>
    </row>
    <row r="57" spans="1:16" x14ac:dyDescent="0.25">
      <c r="A57" t="s">
        <v>1</v>
      </c>
      <c r="J57" t="s">
        <v>6</v>
      </c>
    </row>
    <row r="59" spans="1:16" x14ac:dyDescent="0.25">
      <c r="A59" s="1"/>
      <c r="C59" s="8" t="s">
        <v>7</v>
      </c>
      <c r="D59" s="9"/>
      <c r="F59" t="s">
        <v>2</v>
      </c>
      <c r="G59">
        <f xml:space="preserve"> (D62+C61)/(D62+C61 +C62 +D61)</f>
        <v>0.75821476097860574</v>
      </c>
      <c r="J59" s="1"/>
      <c r="L59" s="8" t="s">
        <v>7</v>
      </c>
      <c r="M59" s="9"/>
      <c r="O59" t="s">
        <v>2</v>
      </c>
      <c r="P59">
        <f xml:space="preserve"> (M62+L61)/(M62+L61+L62+M61)</f>
        <v>0.81001126010850655</v>
      </c>
    </row>
    <row r="60" spans="1:16" x14ac:dyDescent="0.25">
      <c r="C60" s="2" t="s">
        <v>14</v>
      </c>
      <c r="D60" s="2" t="s">
        <v>15</v>
      </c>
      <c r="F60" t="s">
        <v>3</v>
      </c>
      <c r="G60" t="e">
        <f>D62/(D62+D61)</f>
        <v>#DIV/0!</v>
      </c>
      <c r="L60" s="2" t="s">
        <v>14</v>
      </c>
      <c r="M60" s="2" t="s">
        <v>15</v>
      </c>
      <c r="O60" t="s">
        <v>3</v>
      </c>
      <c r="P60">
        <f>M62/(M62+M61)</f>
        <v>0.60905172413793107</v>
      </c>
    </row>
    <row r="61" spans="1:16" x14ac:dyDescent="0.25">
      <c r="A61" s="10" t="s">
        <v>8</v>
      </c>
      <c r="B61" s="2" t="s">
        <v>14</v>
      </c>
      <c r="C61" s="4">
        <v>7407</v>
      </c>
      <c r="D61" s="4">
        <v>0</v>
      </c>
      <c r="F61" t="s">
        <v>4</v>
      </c>
      <c r="G61">
        <f>D62/(D62+C62)</f>
        <v>0</v>
      </c>
      <c r="J61" s="10" t="s">
        <v>8</v>
      </c>
      <c r="K61" s="2" t="s">
        <v>14</v>
      </c>
      <c r="L61" s="4">
        <v>6500</v>
      </c>
      <c r="M61" s="4">
        <v>907</v>
      </c>
      <c r="O61" t="s">
        <v>4</v>
      </c>
      <c r="P61">
        <f>M62/(M62+L62)</f>
        <v>0.59822184589331073</v>
      </c>
    </row>
    <row r="62" spans="1:16" x14ac:dyDescent="0.25">
      <c r="A62" s="9"/>
      <c r="B62" s="2" t="s">
        <v>15</v>
      </c>
      <c r="C62" s="4">
        <v>2362</v>
      </c>
      <c r="D62" s="4">
        <v>0</v>
      </c>
      <c r="F62" t="s">
        <v>5</v>
      </c>
      <c r="G62" t="e">
        <f>2*((G60*G61)/(G60+G61))</f>
        <v>#DIV/0!</v>
      </c>
      <c r="J62" s="9"/>
      <c r="K62" s="2" t="s">
        <v>15</v>
      </c>
      <c r="L62" s="4">
        <v>949</v>
      </c>
      <c r="M62" s="4">
        <v>1413</v>
      </c>
      <c r="O62" t="s">
        <v>5</v>
      </c>
      <c r="P62">
        <f>2*((P60*P61)/(P60+P61))</f>
        <v>0.60358821016659547</v>
      </c>
    </row>
    <row r="64" spans="1:16" x14ac:dyDescent="0.25">
      <c r="A64" s="1"/>
    </row>
    <row r="65" spans="1:16" x14ac:dyDescent="0.25">
      <c r="A65" t="s">
        <v>9</v>
      </c>
      <c r="J65" t="s">
        <v>10</v>
      </c>
    </row>
    <row r="67" spans="1:16" x14ac:dyDescent="0.25">
      <c r="A67" s="1"/>
      <c r="C67" s="8" t="s">
        <v>7</v>
      </c>
      <c r="D67" s="9"/>
      <c r="F67" t="s">
        <v>2</v>
      </c>
      <c r="G67">
        <f xml:space="preserve"> (D70+C69)/(D70+C69 +C70 +D69)</f>
        <v>0.84788617053946158</v>
      </c>
      <c r="J67" s="1"/>
      <c r="L67" s="8" t="s">
        <v>7</v>
      </c>
      <c r="M67" s="9"/>
      <c r="O67" t="s">
        <v>2</v>
      </c>
      <c r="P67">
        <f xml:space="preserve"> (M70+L69)/(M70+L69+L70+M69)</f>
        <v>0.83406694646330226</v>
      </c>
    </row>
    <row r="68" spans="1:16" x14ac:dyDescent="0.25">
      <c r="C68" s="2" t="s">
        <v>14</v>
      </c>
      <c r="D68" s="2" t="s">
        <v>15</v>
      </c>
      <c r="F68" t="s">
        <v>3</v>
      </c>
      <c r="G68">
        <f>D70/(D70+D69)</f>
        <v>0.74092409240924095</v>
      </c>
      <c r="L68" s="2" t="s">
        <v>14</v>
      </c>
      <c r="M68" s="2" t="s">
        <v>15</v>
      </c>
      <c r="O68" t="s">
        <v>3</v>
      </c>
      <c r="P68">
        <f>M70/(M70+M69)</f>
        <v>0.66987620357634114</v>
      </c>
    </row>
    <row r="69" spans="1:16" x14ac:dyDescent="0.25">
      <c r="A69" s="10" t="s">
        <v>8</v>
      </c>
      <c r="B69" s="2" t="s">
        <v>14</v>
      </c>
      <c r="C69" s="3">
        <v>6936</v>
      </c>
      <c r="D69" s="3">
        <v>471</v>
      </c>
      <c r="F69" t="s">
        <v>4</v>
      </c>
      <c r="G69">
        <f>D70/(D70 +C70)</f>
        <v>0.57027942421676547</v>
      </c>
      <c r="J69" s="10" t="s">
        <v>8</v>
      </c>
      <c r="K69" s="2" t="s">
        <v>14</v>
      </c>
      <c r="L69" s="4">
        <v>6687</v>
      </c>
      <c r="M69" s="4">
        <v>720</v>
      </c>
      <c r="O69" t="s">
        <v>4</v>
      </c>
      <c r="P69">
        <f>M70/(M70+L70)</f>
        <v>0.61854360711261647</v>
      </c>
    </row>
    <row r="70" spans="1:16" x14ac:dyDescent="0.25">
      <c r="A70" s="9"/>
      <c r="B70" s="2" t="s">
        <v>15</v>
      </c>
      <c r="C70" s="3">
        <v>1015</v>
      </c>
      <c r="D70" s="3">
        <v>1347</v>
      </c>
      <c r="F70" t="s">
        <v>5</v>
      </c>
      <c r="G70">
        <f>2*((G68*G69)/(G68+G69))</f>
        <v>0.64449760765550246</v>
      </c>
      <c r="J70" s="9"/>
      <c r="K70" s="2" t="s">
        <v>15</v>
      </c>
      <c r="L70" s="4">
        <v>901</v>
      </c>
      <c r="M70" s="4">
        <v>1461</v>
      </c>
      <c r="O70" t="s">
        <v>5</v>
      </c>
      <c r="P70">
        <f>2*((P68*P69)/(P68+P69))</f>
        <v>0.64318732115342292</v>
      </c>
    </row>
    <row r="83" spans="9:13" x14ac:dyDescent="0.25">
      <c r="I83" s="1"/>
      <c r="J83" s="1"/>
      <c r="L83" s="1"/>
      <c r="M83" s="1"/>
    </row>
    <row r="84" spans="9:13" x14ac:dyDescent="0.25">
      <c r="I84" s="1"/>
      <c r="J84" s="1"/>
      <c r="L84" s="1"/>
      <c r="M84" s="1"/>
    </row>
    <row r="86" spans="9:13" x14ac:dyDescent="0.25">
      <c r="I86" s="1"/>
      <c r="J86" s="1"/>
      <c r="L86" s="1"/>
      <c r="M86" s="1"/>
    </row>
    <row r="87" spans="9:13" x14ac:dyDescent="0.25">
      <c r="I87" s="1"/>
      <c r="J87" s="1"/>
      <c r="L87" s="1"/>
      <c r="M87" s="1"/>
    </row>
    <row r="89" spans="9:13" x14ac:dyDescent="0.25">
      <c r="I89" s="1"/>
      <c r="J89" s="1"/>
      <c r="L89" s="1"/>
      <c r="M89" s="1"/>
    </row>
    <row r="90" spans="9:13" x14ac:dyDescent="0.25">
      <c r="I90" s="1"/>
      <c r="J90" s="1"/>
      <c r="L90" s="1"/>
      <c r="M90" s="1"/>
    </row>
    <row r="92" spans="9:13" x14ac:dyDescent="0.25">
      <c r="I92" s="1"/>
      <c r="J92" s="1"/>
      <c r="L92" s="1"/>
      <c r="M92" s="1"/>
    </row>
    <row r="93" spans="9:13" x14ac:dyDescent="0.25">
      <c r="I93" s="1"/>
      <c r="J93" s="1"/>
      <c r="L93" s="1"/>
      <c r="M93" s="1"/>
    </row>
  </sheetData>
  <mergeCells count="32">
    <mergeCell ref="A69:A70"/>
    <mergeCell ref="J69:J70"/>
    <mergeCell ref="C59:D59"/>
    <mergeCell ref="L59:M59"/>
    <mergeCell ref="A61:A62"/>
    <mergeCell ref="J61:J62"/>
    <mergeCell ref="C67:D67"/>
    <mergeCell ref="L67:M67"/>
    <mergeCell ref="A43:A44"/>
    <mergeCell ref="J43:J44"/>
    <mergeCell ref="C49:D49"/>
    <mergeCell ref="L49:M49"/>
    <mergeCell ref="A51:A52"/>
    <mergeCell ref="J51:J52"/>
    <mergeCell ref="C31:D31"/>
    <mergeCell ref="L31:M31"/>
    <mergeCell ref="A33:A34"/>
    <mergeCell ref="J33:J34"/>
    <mergeCell ref="C41:D41"/>
    <mergeCell ref="L41:M41"/>
    <mergeCell ref="A15:A16"/>
    <mergeCell ref="J15:J16"/>
    <mergeCell ref="C23:D23"/>
    <mergeCell ref="L23:M23"/>
    <mergeCell ref="A25:A26"/>
    <mergeCell ref="J25:J26"/>
    <mergeCell ref="C5:D5"/>
    <mergeCell ref="L5:M5"/>
    <mergeCell ref="A7:A8"/>
    <mergeCell ref="J7:J8"/>
    <mergeCell ref="C13:D13"/>
    <mergeCell ref="L13:M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9737-BE53-4BE2-A1C0-DB6D66C0CDFE}">
  <dimension ref="A1:P90"/>
  <sheetViews>
    <sheetView tabSelected="1" topLeftCell="J14" workbookViewId="0">
      <selection activeCell="P15" sqref="P15"/>
    </sheetView>
  </sheetViews>
  <sheetFormatPr defaultRowHeight="15" x14ac:dyDescent="0.25"/>
  <cols>
    <col min="6" max="7" width="12" bestFit="1" customWidth="1"/>
    <col min="14" max="14" width="12" bestFit="1" customWidth="1"/>
    <col min="16" max="16" width="12" bestFit="1" customWidth="1"/>
  </cols>
  <sheetData>
    <row r="1" spans="1:16" x14ac:dyDescent="0.25">
      <c r="A1" s="5" t="s">
        <v>0</v>
      </c>
      <c r="B1" s="6"/>
      <c r="C1" s="6"/>
      <c r="D1" s="6"/>
      <c r="E1" s="6"/>
      <c r="F1" s="6"/>
      <c r="G1" s="6"/>
      <c r="H1" s="6"/>
      <c r="I1" s="6"/>
      <c r="J1" s="5"/>
      <c r="K1" s="6"/>
      <c r="L1" s="6"/>
      <c r="M1" s="6"/>
      <c r="N1" s="6"/>
      <c r="O1" s="6"/>
      <c r="P1" s="6"/>
    </row>
    <row r="3" spans="1:16" x14ac:dyDescent="0.25">
      <c r="A3" t="s">
        <v>1</v>
      </c>
      <c r="J3" t="s">
        <v>6</v>
      </c>
    </row>
    <row r="5" spans="1:16" x14ac:dyDescent="0.25">
      <c r="A5" s="1"/>
      <c r="C5" s="8" t="s">
        <v>7</v>
      </c>
      <c r="D5" s="9"/>
      <c r="F5" t="s">
        <v>2</v>
      </c>
      <c r="G5">
        <f xml:space="preserve"> (D8+C7)/(D8+C7 +C8 +D7)</f>
        <v>0.81985136048154295</v>
      </c>
      <c r="J5" s="1"/>
      <c r="L5" s="8" t="s">
        <v>7</v>
      </c>
      <c r="M5" s="9"/>
      <c r="O5" t="s">
        <v>2</v>
      </c>
      <c r="P5">
        <f xml:space="preserve"> (M8+L7)/(M8+L7+L8+M7)</f>
        <v>0.81297217615625572</v>
      </c>
    </row>
    <row r="6" spans="1:16" x14ac:dyDescent="0.25">
      <c r="C6" s="2" t="s">
        <v>14</v>
      </c>
      <c r="D6" s="2" t="s">
        <v>15</v>
      </c>
      <c r="F6" t="s">
        <v>3</v>
      </c>
      <c r="G6">
        <f>D8/(D8+D7)</f>
        <v>0.69688820591625045</v>
      </c>
      <c r="L6" s="2" t="s">
        <v>14</v>
      </c>
      <c r="M6" s="2" t="s">
        <v>15</v>
      </c>
      <c r="O6" t="s">
        <v>3</v>
      </c>
      <c r="P6">
        <f>M8/(M8+M7)</f>
        <v>0.61501637692113886</v>
      </c>
    </row>
    <row r="7" spans="1:16" x14ac:dyDescent="0.25">
      <c r="A7" s="10" t="s">
        <v>8</v>
      </c>
      <c r="B7" s="2" t="s">
        <v>14</v>
      </c>
      <c r="C7" s="3">
        <v>11534</v>
      </c>
      <c r="D7" s="3">
        <v>789</v>
      </c>
      <c r="F7" t="s">
        <v>4</v>
      </c>
      <c r="G7">
        <f>D8/(D8+C8)</f>
        <v>0.45831227892875187</v>
      </c>
      <c r="J7" s="10" t="s">
        <v>8</v>
      </c>
      <c r="K7" s="2" t="s">
        <v>14</v>
      </c>
      <c r="L7" s="3">
        <v>10795</v>
      </c>
      <c r="M7" s="3">
        <v>1528</v>
      </c>
      <c r="O7" t="s">
        <v>4</v>
      </c>
      <c r="P7">
        <f>M8/(M8+L8)</f>
        <v>0.61672561899949474</v>
      </c>
    </row>
    <row r="8" spans="1:16" x14ac:dyDescent="0.25">
      <c r="A8" s="9"/>
      <c r="B8" s="2" t="s">
        <v>15</v>
      </c>
      <c r="C8" s="3">
        <v>2144</v>
      </c>
      <c r="D8" s="3">
        <v>1814</v>
      </c>
      <c r="F8" t="s">
        <v>5</v>
      </c>
      <c r="G8">
        <f>2*((G6*G7)/(G6+G7))</f>
        <v>0.55296448712086566</v>
      </c>
      <c r="J8" s="9"/>
      <c r="K8" s="2" t="s">
        <v>15</v>
      </c>
      <c r="L8" s="3">
        <v>1517</v>
      </c>
      <c r="M8" s="3">
        <v>2441</v>
      </c>
      <c r="O8" t="s">
        <v>5</v>
      </c>
      <c r="P8">
        <f>2*((P6*P7)/(P6+P7))</f>
        <v>0.61586981203481783</v>
      </c>
    </row>
    <row r="10" spans="1:16" x14ac:dyDescent="0.25">
      <c r="A10" s="1"/>
    </row>
    <row r="11" spans="1:16" x14ac:dyDescent="0.25">
      <c r="A11" t="s">
        <v>9</v>
      </c>
      <c r="J11" t="s">
        <v>10</v>
      </c>
    </row>
    <row r="13" spans="1:16" x14ac:dyDescent="0.25">
      <c r="A13" s="1"/>
      <c r="C13" s="8" t="s">
        <v>7</v>
      </c>
      <c r="D13" s="9"/>
      <c r="F13" t="s">
        <v>2</v>
      </c>
      <c r="G13">
        <f xml:space="preserve"> (D16+C15)/(D16+C15 +C16 +D15)</f>
        <v>0.85025489834776735</v>
      </c>
      <c r="J13" s="1"/>
      <c r="L13" s="8" t="s">
        <v>7</v>
      </c>
      <c r="M13" s="9"/>
      <c r="O13" t="s">
        <v>2</v>
      </c>
      <c r="P13">
        <f xml:space="preserve"> (M16+L15)/(M16+L15+L16+M15)</f>
        <v>0.77243412566795655</v>
      </c>
    </row>
    <row r="14" spans="1:16" x14ac:dyDescent="0.25">
      <c r="C14" s="2" t="s">
        <v>14</v>
      </c>
      <c r="D14" s="2" t="s">
        <v>15</v>
      </c>
      <c r="F14" t="s">
        <v>3</v>
      </c>
      <c r="G14">
        <f>D16/(D16+D15)</f>
        <v>0.74643320363164722</v>
      </c>
      <c r="L14" s="2" t="s">
        <v>14</v>
      </c>
      <c r="M14" s="2" t="s">
        <v>15</v>
      </c>
      <c r="O14" t="s">
        <v>3</v>
      </c>
      <c r="P14">
        <f>M16/(M16+M15)</f>
        <v>0.55412922550278132</v>
      </c>
    </row>
    <row r="15" spans="1:16" x14ac:dyDescent="0.25">
      <c r="A15" s="10" t="s">
        <v>8</v>
      </c>
      <c r="B15" s="2" t="s">
        <v>14</v>
      </c>
      <c r="C15" s="3">
        <v>11541</v>
      </c>
      <c r="D15" s="3">
        <v>782</v>
      </c>
      <c r="F15" t="s">
        <v>4</v>
      </c>
      <c r="G15">
        <f>D16/(D16 +C16)</f>
        <v>0.58160687215765539</v>
      </c>
      <c r="J15" s="10" t="s">
        <v>8</v>
      </c>
      <c r="K15" s="2" t="s">
        <v>14</v>
      </c>
      <c r="L15" s="3">
        <v>11281</v>
      </c>
      <c r="M15" s="3">
        <v>1042</v>
      </c>
      <c r="O15" t="s">
        <v>4</v>
      </c>
      <c r="P15">
        <f>M16/(M16+L16)</f>
        <v>0.32718544719555331</v>
      </c>
    </row>
    <row r="16" spans="1:16" x14ac:dyDescent="0.25">
      <c r="A16" s="9"/>
      <c r="B16" s="2" t="s">
        <v>15</v>
      </c>
      <c r="C16" s="3">
        <v>1656</v>
      </c>
      <c r="D16" s="3">
        <v>2302</v>
      </c>
      <c r="F16" t="s">
        <v>5</v>
      </c>
      <c r="G16">
        <f>2*((G14*G15)/(G14+G15))</f>
        <v>0.65379153649531396</v>
      </c>
      <c r="J16" s="9"/>
      <c r="K16" s="2" t="s">
        <v>15</v>
      </c>
      <c r="L16" s="3">
        <v>2663</v>
      </c>
      <c r="M16" s="3">
        <v>1295</v>
      </c>
      <c r="O16" t="s">
        <v>5</v>
      </c>
      <c r="P16">
        <f>2*((P14*P15)/(P14+P15))</f>
        <v>0.41143764892772045</v>
      </c>
    </row>
    <row r="19" spans="1:16" x14ac:dyDescent="0.25">
      <c r="A19" s="5" t="s">
        <v>11</v>
      </c>
      <c r="B19" s="6"/>
      <c r="C19" s="6"/>
      <c r="D19" s="6"/>
      <c r="E19" s="6"/>
      <c r="F19" s="6"/>
      <c r="G19" s="6"/>
      <c r="H19" s="6"/>
      <c r="I19" s="6"/>
      <c r="J19" s="5"/>
      <c r="K19" s="6"/>
      <c r="L19" s="6"/>
      <c r="M19" s="6"/>
      <c r="N19" s="6"/>
      <c r="O19" s="6"/>
      <c r="P19" s="6"/>
    </row>
    <row r="21" spans="1:16" x14ac:dyDescent="0.25">
      <c r="A21" t="s">
        <v>1</v>
      </c>
      <c r="J21" t="s">
        <v>6</v>
      </c>
    </row>
    <row r="23" spans="1:16" x14ac:dyDescent="0.25">
      <c r="A23" s="1"/>
      <c r="C23" s="8" t="s">
        <v>7</v>
      </c>
      <c r="D23" s="9"/>
      <c r="F23" t="s">
        <v>2</v>
      </c>
      <c r="G23">
        <f xml:space="preserve"> (D26+C25)/(D26+C25 +C26 +D25)</f>
        <v>0.82181684171733926</v>
      </c>
      <c r="J23" s="1"/>
      <c r="L23" s="8" t="s">
        <v>7</v>
      </c>
      <c r="M23" s="9"/>
      <c r="O23" t="s">
        <v>2</v>
      </c>
      <c r="P23">
        <f xml:space="preserve"> (M26+L25)/(M26+L25+L26+M25)</f>
        <v>0.80486456605859591</v>
      </c>
    </row>
    <row r="24" spans="1:16" x14ac:dyDescent="0.25">
      <c r="C24" s="2" t="s">
        <v>14</v>
      </c>
      <c r="D24" s="2" t="s">
        <v>15</v>
      </c>
      <c r="F24" t="s">
        <v>3</v>
      </c>
      <c r="G24">
        <f>D26/(D26+D25)</f>
        <v>0.6962495358336428</v>
      </c>
      <c r="L24" s="2" t="s">
        <v>14</v>
      </c>
      <c r="M24" s="2" t="s">
        <v>15</v>
      </c>
      <c r="O24" t="s">
        <v>3</v>
      </c>
      <c r="P24">
        <f>M26/(M26+M25)</f>
        <v>0.60235910878112708</v>
      </c>
    </row>
    <row r="25" spans="1:16" x14ac:dyDescent="0.25">
      <c r="A25" s="10" t="s">
        <v>8</v>
      </c>
      <c r="B25" s="2" t="s">
        <v>14</v>
      </c>
      <c r="C25" s="3">
        <v>11505</v>
      </c>
      <c r="D25" s="3">
        <v>818</v>
      </c>
      <c r="F25" t="s">
        <v>4</v>
      </c>
      <c r="G25">
        <f>D26/(D26+C26)</f>
        <v>0.47372410308236484</v>
      </c>
      <c r="J25" s="10" t="s">
        <v>8</v>
      </c>
      <c r="K25" s="2" t="s">
        <v>14</v>
      </c>
      <c r="L25" s="3">
        <v>10806</v>
      </c>
      <c r="M25" s="3">
        <v>1517</v>
      </c>
      <c r="O25" t="s">
        <v>4</v>
      </c>
      <c r="P25">
        <f>M26/(M26+L26)</f>
        <v>0.58059626073774628</v>
      </c>
    </row>
    <row r="26" spans="1:16" x14ac:dyDescent="0.25">
      <c r="A26" s="9"/>
      <c r="B26" s="2" t="s">
        <v>15</v>
      </c>
      <c r="C26" s="3">
        <v>2083</v>
      </c>
      <c r="D26" s="3">
        <v>1875</v>
      </c>
      <c r="F26" t="s">
        <v>5</v>
      </c>
      <c r="G26">
        <f>2*((G24*G25)/(G24+G25))</f>
        <v>0.56382498872350029</v>
      </c>
      <c r="J26" s="9"/>
      <c r="K26" s="2" t="s">
        <v>15</v>
      </c>
      <c r="L26" s="3">
        <v>1660</v>
      </c>
      <c r="M26" s="3">
        <v>2298</v>
      </c>
      <c r="O26" t="s">
        <v>5</v>
      </c>
      <c r="P26">
        <f>2*((P24*P25)/(P24+P25))</f>
        <v>0.5912774990351215</v>
      </c>
    </row>
    <row r="28" spans="1:16" x14ac:dyDescent="0.25">
      <c r="A28" s="1"/>
    </row>
    <row r="29" spans="1:16" x14ac:dyDescent="0.25">
      <c r="A29" t="s">
        <v>9</v>
      </c>
      <c r="J29" t="s">
        <v>10</v>
      </c>
    </row>
    <row r="31" spans="1:16" x14ac:dyDescent="0.25">
      <c r="A31" s="1"/>
      <c r="C31" s="8" t="s">
        <v>7</v>
      </c>
      <c r="D31" s="9"/>
      <c r="F31" t="s">
        <v>2</v>
      </c>
      <c r="G31">
        <f xml:space="preserve"> (D34+C33)/(D34+C33 +C34 +D33)</f>
        <v>0.84417419077452249</v>
      </c>
      <c r="J31" s="1"/>
      <c r="L31" s="8" t="s">
        <v>7</v>
      </c>
      <c r="M31" s="9"/>
      <c r="O31" t="s">
        <v>2</v>
      </c>
      <c r="P31">
        <f xml:space="preserve"> (M34+L33)/(M34+L33+L34+M33)</f>
        <v>0.83465389103863397</v>
      </c>
    </row>
    <row r="32" spans="1:16" x14ac:dyDescent="0.25">
      <c r="C32" s="2" t="s">
        <v>14</v>
      </c>
      <c r="D32" s="2" t="s">
        <v>15</v>
      </c>
      <c r="F32" t="s">
        <v>3</v>
      </c>
      <c r="G32">
        <f>D34/(D34+D33)</f>
        <v>0.73770491803278693</v>
      </c>
      <c r="L32" s="2" t="s">
        <v>14</v>
      </c>
      <c r="M32" s="2" t="s">
        <v>15</v>
      </c>
      <c r="O32" t="s">
        <v>3</v>
      </c>
      <c r="P32">
        <f>M34/(M34+M33)</f>
        <v>0.67622494432071267</v>
      </c>
    </row>
    <row r="33" spans="1:16" x14ac:dyDescent="0.25">
      <c r="A33" s="10" t="s">
        <v>8</v>
      </c>
      <c r="B33" s="2" t="s">
        <v>14</v>
      </c>
      <c r="C33" s="3">
        <v>11539</v>
      </c>
      <c r="D33" s="3">
        <v>784</v>
      </c>
      <c r="F33" t="s">
        <v>4</v>
      </c>
      <c r="G33">
        <f>D34/(D34 +C34)</f>
        <v>0.55709954522486105</v>
      </c>
      <c r="J33" s="10" t="s">
        <v>8</v>
      </c>
      <c r="K33" s="2" t="s">
        <v>14</v>
      </c>
      <c r="L33" s="3">
        <v>11160</v>
      </c>
      <c r="M33" s="3">
        <v>1163</v>
      </c>
      <c r="O33" t="s">
        <v>4</v>
      </c>
      <c r="P33">
        <f>M34/(M34+L34)</f>
        <v>0.61369378473976754</v>
      </c>
    </row>
    <row r="34" spans="1:16" x14ac:dyDescent="0.25">
      <c r="A34" s="9"/>
      <c r="B34" s="2" t="s">
        <v>15</v>
      </c>
      <c r="C34" s="3">
        <v>1753</v>
      </c>
      <c r="D34" s="3">
        <v>2205</v>
      </c>
      <c r="F34" t="s">
        <v>5</v>
      </c>
      <c r="G34">
        <f>2*((G32*G33)/(G32+G33))</f>
        <v>0.63480639124802085</v>
      </c>
      <c r="J34" s="9"/>
      <c r="K34" s="2" t="s">
        <v>15</v>
      </c>
      <c r="L34" s="3">
        <v>1529</v>
      </c>
      <c r="M34" s="3">
        <v>2429</v>
      </c>
      <c r="O34" t="s">
        <v>5</v>
      </c>
      <c r="P34">
        <f>2*((P32*P33)/(P32+P33))</f>
        <v>0.64344370860927158</v>
      </c>
    </row>
    <row r="37" spans="1:16" x14ac:dyDescent="0.25">
      <c r="A37" s="5" t="s">
        <v>12</v>
      </c>
      <c r="B37" s="6"/>
      <c r="C37" s="6"/>
      <c r="D37" s="6"/>
      <c r="E37" s="6"/>
      <c r="F37" s="6"/>
      <c r="G37" s="6"/>
      <c r="H37" s="6"/>
      <c r="I37" s="6"/>
      <c r="J37" s="5"/>
      <c r="K37" s="6"/>
      <c r="L37" s="6"/>
      <c r="M37" s="6"/>
      <c r="N37" s="6"/>
      <c r="O37" s="6"/>
      <c r="P37" s="6"/>
    </row>
    <row r="39" spans="1:16" x14ac:dyDescent="0.25">
      <c r="A39" t="s">
        <v>1</v>
      </c>
      <c r="J39" t="s">
        <v>6</v>
      </c>
    </row>
    <row r="41" spans="1:16" x14ac:dyDescent="0.25">
      <c r="A41" s="1"/>
      <c r="C41" s="8" t="s">
        <v>7</v>
      </c>
      <c r="D41" s="9"/>
      <c r="F41" t="s">
        <v>2</v>
      </c>
      <c r="G41">
        <f xml:space="preserve"> (D44+C43)/(D44+C43 +C44 +D43)</f>
        <v>0.8018549229162828</v>
      </c>
      <c r="J41" s="1"/>
      <c r="L41" s="8" t="s">
        <v>7</v>
      </c>
      <c r="M41" s="9"/>
      <c r="O41" t="s">
        <v>2</v>
      </c>
      <c r="P41">
        <f xml:space="preserve"> (M44+L43)/(M44+L43+L44+M43)</f>
        <v>0.81352496775382344</v>
      </c>
    </row>
    <row r="42" spans="1:16" x14ac:dyDescent="0.25">
      <c r="C42" s="2" t="s">
        <v>14</v>
      </c>
      <c r="D42" s="2" t="s">
        <v>15</v>
      </c>
      <c r="F42" t="s">
        <v>3</v>
      </c>
      <c r="G42">
        <f>D44/(D44+D43)</f>
        <v>0.6275261324041812</v>
      </c>
      <c r="L42" s="2" t="s">
        <v>14</v>
      </c>
      <c r="M42" s="2" t="s">
        <v>15</v>
      </c>
      <c r="O42" t="s">
        <v>3</v>
      </c>
      <c r="P42">
        <f>M44/(M44+M43)</f>
        <v>0.61676798378926034</v>
      </c>
    </row>
    <row r="43" spans="1:16" x14ac:dyDescent="0.25">
      <c r="A43" s="10" t="s">
        <v>8</v>
      </c>
      <c r="B43" s="2" t="s">
        <v>14</v>
      </c>
      <c r="C43" s="3">
        <v>11254</v>
      </c>
      <c r="D43" s="3">
        <v>1069</v>
      </c>
      <c r="F43" t="s">
        <v>4</v>
      </c>
      <c r="G43">
        <f>D44/(D44+C44)</f>
        <v>0.45502779181404751</v>
      </c>
      <c r="J43" s="10" t="s">
        <v>8</v>
      </c>
      <c r="K43" s="2" t="s">
        <v>14</v>
      </c>
      <c r="L43" s="3">
        <v>10810</v>
      </c>
      <c r="M43" s="3">
        <v>1513</v>
      </c>
      <c r="O43" t="s">
        <v>4</v>
      </c>
      <c r="P43">
        <f>M44/(M44+L44)</f>
        <v>0.61520970186963109</v>
      </c>
    </row>
    <row r="44" spans="1:16" x14ac:dyDescent="0.25">
      <c r="A44" s="9"/>
      <c r="B44" s="2" t="s">
        <v>15</v>
      </c>
      <c r="C44" s="3">
        <v>2157</v>
      </c>
      <c r="D44" s="3">
        <v>1801</v>
      </c>
      <c r="F44" t="s">
        <v>5</v>
      </c>
      <c r="G44">
        <f>2*((G42*G43)/(G42+G43))</f>
        <v>0.52753368482718221</v>
      </c>
      <c r="J44" s="9"/>
      <c r="K44" s="2" t="s">
        <v>15</v>
      </c>
      <c r="L44" s="3">
        <v>1523</v>
      </c>
      <c r="M44" s="3">
        <v>2435</v>
      </c>
      <c r="O44" t="s">
        <v>5</v>
      </c>
      <c r="P44">
        <f>2*((P42*P43)/(P42+P43))</f>
        <v>0.61598785732355166</v>
      </c>
    </row>
    <row r="46" spans="1:16" x14ac:dyDescent="0.25">
      <c r="A46" s="1"/>
    </row>
    <row r="47" spans="1:16" x14ac:dyDescent="0.25">
      <c r="A47" t="s">
        <v>9</v>
      </c>
      <c r="J47" t="s">
        <v>10</v>
      </c>
    </row>
    <row r="49" spans="1:16" x14ac:dyDescent="0.25">
      <c r="A49" s="1"/>
      <c r="C49" s="8" t="s">
        <v>7</v>
      </c>
      <c r="D49" s="9"/>
      <c r="F49" t="s">
        <v>2</v>
      </c>
      <c r="G49">
        <f xml:space="preserve"> (D52+C51)/(D52+C51 +C52 +D51)</f>
        <v>0.8471838339168356</v>
      </c>
      <c r="J49" s="1"/>
      <c r="L49" s="8" t="s">
        <v>7</v>
      </c>
      <c r="M49" s="9"/>
      <c r="O49" t="s">
        <v>2</v>
      </c>
      <c r="P49">
        <f xml:space="preserve"> (M52+L51)/(M52+L51+L52+M51)</f>
        <v>0.7730483385541429</v>
      </c>
    </row>
    <row r="50" spans="1:16" x14ac:dyDescent="0.25">
      <c r="C50" s="2" t="s">
        <v>14</v>
      </c>
      <c r="D50" s="2" t="s">
        <v>15</v>
      </c>
      <c r="F50" t="s">
        <v>3</v>
      </c>
      <c r="G50">
        <f>D52/(D52+D51)</f>
        <v>0.7448367754830113</v>
      </c>
      <c r="L50" s="2" t="s">
        <v>14</v>
      </c>
      <c r="M50" s="2" t="s">
        <v>15</v>
      </c>
      <c r="O50" t="s">
        <v>3</v>
      </c>
      <c r="P50">
        <f>M52/(M52+M51)</f>
        <v>0.55641355641355639</v>
      </c>
    </row>
    <row r="51" spans="1:16" x14ac:dyDescent="0.25">
      <c r="A51" s="10" t="s">
        <v>8</v>
      </c>
      <c r="B51" s="2" t="s">
        <v>14</v>
      </c>
      <c r="C51" s="3">
        <v>11557</v>
      </c>
      <c r="D51" s="3">
        <v>766</v>
      </c>
      <c r="F51" t="s">
        <v>4</v>
      </c>
      <c r="G51">
        <f>D52/(D52 +C52)</f>
        <v>0.56493178372915609</v>
      </c>
      <c r="J51" s="10" t="s">
        <v>8</v>
      </c>
      <c r="K51" s="2" t="s">
        <v>14</v>
      </c>
      <c r="L51" s="3">
        <v>11289</v>
      </c>
      <c r="M51" s="3">
        <v>1034</v>
      </c>
      <c r="O51" t="s">
        <v>4</v>
      </c>
      <c r="P51">
        <f>M52/(M52+L52)</f>
        <v>0.32769075290550781</v>
      </c>
    </row>
    <row r="52" spans="1:16" x14ac:dyDescent="0.25">
      <c r="A52" s="9"/>
      <c r="B52" s="2" t="s">
        <v>15</v>
      </c>
      <c r="C52" s="3">
        <v>1722</v>
      </c>
      <c r="D52" s="3">
        <v>2236</v>
      </c>
      <c r="F52" t="s">
        <v>5</v>
      </c>
      <c r="G52">
        <f>2*((G50*G51)/(G50+G51))</f>
        <v>0.64252873563218393</v>
      </c>
      <c r="J52" s="9"/>
      <c r="K52" s="2" t="s">
        <v>15</v>
      </c>
      <c r="L52" s="3">
        <v>2661</v>
      </c>
      <c r="M52" s="3">
        <v>1297</v>
      </c>
      <c r="O52" t="s">
        <v>5</v>
      </c>
      <c r="P52">
        <f>2*((P50*P51)/(P50+P51))</f>
        <v>0.41246621084433138</v>
      </c>
    </row>
    <row r="55" spans="1:16" x14ac:dyDescent="0.25">
      <c r="A55" s="5" t="s">
        <v>13</v>
      </c>
      <c r="B55" s="6"/>
      <c r="C55" s="6"/>
      <c r="D55" s="6"/>
      <c r="E55" s="6"/>
      <c r="F55" s="6"/>
      <c r="G55" s="6"/>
      <c r="H55" s="6"/>
      <c r="I55" s="6"/>
      <c r="J55" s="5"/>
      <c r="K55" s="6"/>
      <c r="L55" s="6"/>
      <c r="M55" s="6"/>
      <c r="N55" s="6"/>
      <c r="O55" s="6"/>
      <c r="P55" s="6"/>
    </row>
    <row r="57" spans="1:16" x14ac:dyDescent="0.25">
      <c r="A57" t="s">
        <v>1</v>
      </c>
      <c r="I57" t="s">
        <v>6</v>
      </c>
    </row>
    <row r="58" spans="1:16" x14ac:dyDescent="0.25">
      <c r="C58" s="8" t="s">
        <v>7</v>
      </c>
      <c r="D58" s="9"/>
      <c r="F58" t="s">
        <v>2</v>
      </c>
      <c r="G58">
        <f xml:space="preserve"> (D61+C60)/(D61+C60 +C61 +D60)</f>
        <v>0.7568945396474418</v>
      </c>
      <c r="K58" s="8" t="s">
        <v>7</v>
      </c>
      <c r="L58" s="9"/>
      <c r="N58" t="s">
        <v>2</v>
      </c>
      <c r="O58">
        <f xml:space="preserve"> (L61+K60)/(L61+K60+K61+L60)</f>
        <v>0.80412751059517229</v>
      </c>
    </row>
    <row r="59" spans="1:16" x14ac:dyDescent="0.25">
      <c r="A59" s="1"/>
      <c r="C59" s="2" t="s">
        <v>14</v>
      </c>
      <c r="D59" s="2" t="s">
        <v>15</v>
      </c>
      <c r="F59" t="s">
        <v>3</v>
      </c>
      <c r="G59" t="e">
        <f>D61/(D61+D60)</f>
        <v>#DIV/0!</v>
      </c>
      <c r="I59" s="1"/>
      <c r="K59" s="2" t="s">
        <v>14</v>
      </c>
      <c r="L59" s="2" t="s">
        <v>15</v>
      </c>
      <c r="N59" t="s">
        <v>3</v>
      </c>
      <c r="O59">
        <f>L61/(L61+L60)</f>
        <v>0.6002607561929596</v>
      </c>
    </row>
    <row r="60" spans="1:16" x14ac:dyDescent="0.25">
      <c r="A60" s="10" t="s">
        <v>8</v>
      </c>
      <c r="B60" s="2" t="s">
        <v>14</v>
      </c>
      <c r="C60" s="4">
        <v>12323</v>
      </c>
      <c r="D60" s="4">
        <v>0</v>
      </c>
      <c r="F60" t="s">
        <v>4</v>
      </c>
      <c r="G60">
        <f>D61/(D61+C61)</f>
        <v>0</v>
      </c>
      <c r="I60" s="10" t="s">
        <v>8</v>
      </c>
      <c r="J60" s="2" t="s">
        <v>14</v>
      </c>
      <c r="K60" s="4">
        <v>10790</v>
      </c>
      <c r="L60" s="4">
        <v>1533</v>
      </c>
      <c r="N60" t="s">
        <v>4</v>
      </c>
      <c r="O60">
        <f>L61/(L61+K61)</f>
        <v>0.58160687215765539</v>
      </c>
    </row>
    <row r="61" spans="1:16" x14ac:dyDescent="0.25">
      <c r="A61" s="9"/>
      <c r="B61" s="2" t="s">
        <v>15</v>
      </c>
      <c r="C61" s="4">
        <v>3958</v>
      </c>
      <c r="D61" s="4">
        <v>0</v>
      </c>
      <c r="F61" t="s">
        <v>5</v>
      </c>
      <c r="G61" t="e">
        <f>2*((G59*G60)/(G59+G60))</f>
        <v>#DIV/0!</v>
      </c>
      <c r="I61" s="9"/>
      <c r="J61" s="2" t="s">
        <v>15</v>
      </c>
      <c r="K61" s="4">
        <v>1656</v>
      </c>
      <c r="L61" s="4">
        <v>2302</v>
      </c>
      <c r="N61" t="s">
        <v>5</v>
      </c>
      <c r="O61">
        <f>2*((O59*O60)/(O59+O60))</f>
        <v>0.59078660336199151</v>
      </c>
    </row>
    <row r="63" spans="1:16" x14ac:dyDescent="0.25">
      <c r="A63" s="1"/>
    </row>
    <row r="64" spans="1:16" x14ac:dyDescent="0.25">
      <c r="A64" t="s">
        <v>9</v>
      </c>
      <c r="I64" t="s">
        <v>10</v>
      </c>
    </row>
    <row r="65" spans="1:15" x14ac:dyDescent="0.25">
      <c r="C65" s="8" t="s">
        <v>7</v>
      </c>
      <c r="D65" s="9"/>
      <c r="F65" t="s">
        <v>2</v>
      </c>
      <c r="G65">
        <f xml:space="preserve"> (D68+C67)/(D68+C67 +C68 +D67)</f>
        <v>0.8431300288680057</v>
      </c>
      <c r="K65" s="8" t="s">
        <v>7</v>
      </c>
      <c r="L65" s="9"/>
      <c r="N65" t="s">
        <v>2</v>
      </c>
      <c r="O65">
        <f xml:space="preserve"> (L68+K67)/(L68+K67+K68+L67)</f>
        <v>0.83133714145322768</v>
      </c>
    </row>
    <row r="66" spans="1:15" x14ac:dyDescent="0.25">
      <c r="A66" s="1"/>
      <c r="C66" s="2" t="s">
        <v>14</v>
      </c>
      <c r="D66" s="2" t="s">
        <v>15</v>
      </c>
      <c r="F66" t="s">
        <v>3</v>
      </c>
      <c r="G66">
        <f>D68/(D68+D67)</f>
        <v>0.73959044368600679</v>
      </c>
      <c r="I66" s="1"/>
      <c r="K66" s="2" t="s">
        <v>14</v>
      </c>
      <c r="L66" s="2" t="s">
        <v>15</v>
      </c>
      <c r="N66" t="s">
        <v>3</v>
      </c>
      <c r="O66">
        <f>L68/(L68+L67)</f>
        <v>0.6684269038354641</v>
      </c>
    </row>
    <row r="67" spans="1:15" x14ac:dyDescent="0.25">
      <c r="A67" s="10" t="s">
        <v>8</v>
      </c>
      <c r="B67" s="2" t="s">
        <v>14</v>
      </c>
      <c r="C67" s="3">
        <v>11560</v>
      </c>
      <c r="D67" s="3">
        <v>763</v>
      </c>
      <c r="F67" t="s">
        <v>4</v>
      </c>
      <c r="G67">
        <f>D68/(D68 +C68)</f>
        <v>0.54749873673572513</v>
      </c>
      <c r="I67" s="10" t="s">
        <v>8</v>
      </c>
      <c r="J67" s="2" t="s">
        <v>14</v>
      </c>
      <c r="K67" s="4">
        <v>11130</v>
      </c>
      <c r="L67" s="4">
        <v>1193</v>
      </c>
      <c r="N67" t="s">
        <v>4</v>
      </c>
      <c r="O67">
        <f>L68/(L68+K68)</f>
        <v>0.60763011622031327</v>
      </c>
    </row>
    <row r="68" spans="1:15" x14ac:dyDescent="0.25">
      <c r="A68" s="9"/>
      <c r="B68" s="2" t="s">
        <v>15</v>
      </c>
      <c r="C68" s="3">
        <v>1791</v>
      </c>
      <c r="D68" s="3">
        <v>2167</v>
      </c>
      <c r="F68" t="s">
        <v>5</v>
      </c>
      <c r="G68">
        <f>2*((G66*G67)/(G66+G67))</f>
        <v>0.6292102206736353</v>
      </c>
      <c r="I68" s="9"/>
      <c r="J68" s="2" t="s">
        <v>15</v>
      </c>
      <c r="K68" s="4">
        <v>1553</v>
      </c>
      <c r="L68" s="4">
        <v>2405</v>
      </c>
      <c r="N68" t="s">
        <v>5</v>
      </c>
      <c r="O68">
        <f>2*((O66*O67)/(O66+O67))</f>
        <v>0.63658020116463743</v>
      </c>
    </row>
    <row r="78" spans="1:15" x14ac:dyDescent="0.25">
      <c r="I78" s="1"/>
      <c r="K78" s="1"/>
    </row>
    <row r="79" spans="1:15" x14ac:dyDescent="0.25">
      <c r="I79" s="1"/>
      <c r="K79" s="1"/>
    </row>
    <row r="80" spans="1:15" x14ac:dyDescent="0.25">
      <c r="E80" s="1"/>
      <c r="F80" s="1"/>
      <c r="H80" s="1"/>
      <c r="L80" s="1"/>
      <c r="N80" s="1"/>
      <c r="O80" s="1"/>
    </row>
    <row r="81" spans="5:15" x14ac:dyDescent="0.25">
      <c r="E81" s="1"/>
      <c r="F81" s="1"/>
      <c r="H81" s="1"/>
      <c r="I81" s="1"/>
      <c r="K81" s="1"/>
      <c r="L81" s="1"/>
      <c r="N81" s="1"/>
      <c r="O81" s="1"/>
    </row>
    <row r="82" spans="5:15" x14ac:dyDescent="0.25">
      <c r="I82" s="1"/>
      <c r="K82" s="1"/>
    </row>
    <row r="83" spans="5:15" x14ac:dyDescent="0.25">
      <c r="E83" s="1"/>
      <c r="F83" s="1"/>
      <c r="H83" s="1"/>
      <c r="L83" s="1"/>
      <c r="N83" s="1"/>
      <c r="O83" s="1"/>
    </row>
    <row r="84" spans="5:15" x14ac:dyDescent="0.25">
      <c r="E84" s="1"/>
      <c r="F84" s="1"/>
      <c r="H84" s="1"/>
      <c r="I84" s="1"/>
      <c r="K84" s="1"/>
      <c r="L84" s="1"/>
      <c r="N84" s="1"/>
      <c r="O84" s="1"/>
    </row>
    <row r="85" spans="5:15" x14ac:dyDescent="0.25">
      <c r="I85" s="1"/>
      <c r="K85" s="1"/>
    </row>
    <row r="86" spans="5:15" x14ac:dyDescent="0.25">
      <c r="E86" s="1"/>
      <c r="F86" s="1"/>
      <c r="H86" s="1"/>
      <c r="L86" s="1"/>
      <c r="N86" s="1"/>
      <c r="O86" s="1"/>
    </row>
    <row r="87" spans="5:15" x14ac:dyDescent="0.25">
      <c r="E87" s="1"/>
      <c r="F87" s="1"/>
      <c r="H87" s="1"/>
      <c r="I87" s="1"/>
      <c r="K87" s="1"/>
      <c r="L87" s="1"/>
      <c r="N87" s="1"/>
      <c r="O87" s="1"/>
    </row>
    <row r="88" spans="5:15" x14ac:dyDescent="0.25">
      <c r="I88" s="1"/>
      <c r="K88" s="1"/>
    </row>
    <row r="89" spans="5:15" x14ac:dyDescent="0.25">
      <c r="E89" s="1"/>
      <c r="F89" s="1"/>
      <c r="H89" s="1"/>
      <c r="L89" s="1"/>
      <c r="N89" s="1"/>
      <c r="O89" s="1"/>
    </row>
    <row r="90" spans="5:15" x14ac:dyDescent="0.25">
      <c r="E90" s="1"/>
      <c r="F90" s="1"/>
      <c r="H90" s="1"/>
      <c r="L90" s="1"/>
      <c r="N90" s="1"/>
      <c r="O90" s="1"/>
    </row>
  </sheetData>
  <mergeCells count="32">
    <mergeCell ref="A67:A68"/>
    <mergeCell ref="I67:I68"/>
    <mergeCell ref="C58:D58"/>
    <mergeCell ref="K58:L58"/>
    <mergeCell ref="A60:A61"/>
    <mergeCell ref="I60:I61"/>
    <mergeCell ref="C65:D65"/>
    <mergeCell ref="K65:L65"/>
    <mergeCell ref="A43:A44"/>
    <mergeCell ref="J43:J44"/>
    <mergeCell ref="C49:D49"/>
    <mergeCell ref="L49:M49"/>
    <mergeCell ref="A51:A52"/>
    <mergeCell ref="J51:J52"/>
    <mergeCell ref="C31:D31"/>
    <mergeCell ref="L31:M31"/>
    <mergeCell ref="A33:A34"/>
    <mergeCell ref="J33:J34"/>
    <mergeCell ref="C41:D41"/>
    <mergeCell ref="L41:M41"/>
    <mergeCell ref="A15:A16"/>
    <mergeCell ref="J15:J16"/>
    <mergeCell ref="C23:D23"/>
    <mergeCell ref="L23:M23"/>
    <mergeCell ref="A25:A26"/>
    <mergeCell ref="J25:J26"/>
    <mergeCell ref="C5:D5"/>
    <mergeCell ref="L5:M5"/>
    <mergeCell ref="A7:A8"/>
    <mergeCell ref="J7:J8"/>
    <mergeCell ref="C13:D13"/>
    <mergeCell ref="L13:M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15%</vt:lpstr>
      <vt:lpstr>30%</vt:lpstr>
      <vt:lpstr>50%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sousa</dc:creator>
  <cp:lastModifiedBy>paulo sousa</cp:lastModifiedBy>
  <dcterms:created xsi:type="dcterms:W3CDTF">2021-02-01T20:22:11Z</dcterms:created>
  <dcterms:modified xsi:type="dcterms:W3CDTF">2021-02-07T19:11:58Z</dcterms:modified>
</cp:coreProperties>
</file>