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loud\Dropbox\Public\MolecularDynamics\"/>
    </mc:Choice>
  </mc:AlternateContent>
  <bookViews>
    <workbookView xWindow="240" yWindow="1815" windowWidth="23445" windowHeight="9795" activeTab="3"/>
  </bookViews>
  <sheets>
    <sheet name="LJ" sheetId="1" r:id="rId1"/>
    <sheet name="Tests" sheetId="2" r:id="rId2"/>
    <sheet name="MultiGPU" sheetId="3" r:id="rId3"/>
    <sheet name="Scalability" sheetId="4" r:id="rId4"/>
  </sheets>
  <calcPr calcId="152511"/>
</workbook>
</file>

<file path=xl/calcChain.xml><?xml version="1.0" encoding="utf-8"?>
<calcChain xmlns="http://schemas.openxmlformats.org/spreadsheetml/2006/main">
  <c r="P21" i="4" l="1"/>
  <c r="P22" i="4"/>
  <c r="P23" i="4"/>
  <c r="P24" i="4"/>
  <c r="P25" i="4"/>
  <c r="P26" i="4"/>
  <c r="I5" i="4"/>
  <c r="I6" i="4"/>
  <c r="I7" i="4"/>
  <c r="I8" i="4"/>
  <c r="I9" i="4"/>
  <c r="I10" i="4"/>
  <c r="I11" i="4"/>
  <c r="I12" i="4"/>
  <c r="I13" i="4"/>
  <c r="I14" i="4"/>
  <c r="I4" i="4"/>
  <c r="J5" i="4"/>
  <c r="J6" i="4"/>
  <c r="J7" i="4"/>
  <c r="J8" i="4"/>
  <c r="J9" i="4"/>
  <c r="J10" i="4"/>
  <c r="J11" i="4"/>
  <c r="J12" i="4"/>
  <c r="J13" i="4"/>
  <c r="J14" i="4"/>
  <c r="J4" i="4"/>
  <c r="H5" i="4"/>
  <c r="H6" i="4"/>
  <c r="H7" i="4"/>
  <c r="H8" i="4"/>
  <c r="H9" i="4"/>
  <c r="H10" i="4"/>
  <c r="H11" i="4"/>
  <c r="H12" i="4"/>
  <c r="H13" i="4"/>
  <c r="H14" i="4"/>
  <c r="H4" i="4"/>
  <c r="J26" i="4" l="1"/>
  <c r="J22" i="4"/>
  <c r="J23" i="4"/>
  <c r="J24" i="4"/>
  <c r="J25" i="4"/>
  <c r="J21" i="4"/>
  <c r="A24" i="4"/>
  <c r="A25" i="4"/>
  <c r="A26" i="4"/>
  <c r="A22" i="4"/>
  <c r="A23" i="4"/>
  <c r="A21" i="4"/>
  <c r="E104" i="2" l="1"/>
  <c r="E106" i="2"/>
  <c r="E107" i="2"/>
  <c r="E108" i="2"/>
  <c r="E105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<sst xmlns="http://schemas.openxmlformats.org/spreadsheetml/2006/main" count="64" uniqueCount="26">
  <si>
    <t>Time</t>
  </si>
  <si>
    <t>GFLOPS</t>
  </si>
  <si>
    <t>Workgroup</t>
  </si>
  <si>
    <t>4.3 dim 25</t>
  </si>
  <si>
    <t>4.3 dim 15</t>
  </si>
  <si>
    <t>optymalizacja etap 1 - zmiejszenie ilosci petli, zrownoleglenie petli</t>
  </si>
  <si>
    <t>dim</t>
  </si>
  <si>
    <t>optymalizacja etap 2 - #pragma unroll, fast_math, floating points explicit</t>
  </si>
  <si>
    <t>optymalizacja etap 3 - rejestry, redukcja możliwych operacji matematycznych</t>
  </si>
  <si>
    <t>Speedup</t>
  </si>
  <si>
    <t>speedup</t>
  </si>
  <si>
    <t>b</t>
  </si>
  <si>
    <t>Size</t>
  </si>
  <si>
    <t>4 GPUs 128 Threads / Block</t>
  </si>
  <si>
    <t>Time [ms]</t>
  </si>
  <si>
    <t>1 GPUs 128 Threads / Block</t>
  </si>
  <si>
    <t>Threads/Block</t>
  </si>
  <si>
    <t>Operations/GPU</t>
  </si>
  <si>
    <t>4 GPUs - constant structure size</t>
  </si>
  <si>
    <t>4 GPUs - changing structure size</t>
  </si>
  <si>
    <t>Atoms Count</t>
  </si>
  <si>
    <t>Blocks/GPU</t>
  </si>
  <si>
    <t>Speedyup</t>
  </si>
  <si>
    <t>Efficiency</t>
  </si>
  <si>
    <t>Overhead</t>
  </si>
  <si>
    <t>Scalability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</si>
</sst>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zcionka tekstu podstawowego"/>
      <family val="2"/>
    </font>
    <font>
      <b/>
      <sz val="11"/>
      <color theme="1"/>
      <name val="Czcionka tekstu podstawowego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948840769903756"/>
          <c:y val="7.4548702245552628E-2"/>
          <c:w val="0.7144142607174101"/>
          <c:h val="0.8076435072116992"/>
        </c:manualLayout>
      </c:layout>
      <c:lineChart>
        <c:grouping val="standard"/>
        <c:varyColors val="0"/>
        <c:ser>
          <c:idx val="0"/>
          <c:order val="0"/>
          <c:tx>
            <c:v>Lenard-Jones</c:v>
          </c:tx>
          <c:marker>
            <c:symbol val="none"/>
          </c:marker>
          <c:cat>
            <c:numRef>
              <c:f>LJ!$A$1:$A$27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</c:numCache>
            </c:numRef>
          </c:cat>
          <c:val>
            <c:numRef>
              <c:f>LJ!$B$1:$B$27</c:f>
              <c:numCache>
                <c:formatCode>General</c:formatCode>
                <c:ptCount val="27"/>
                <c:pt idx="0">
                  <c:v>3999996000000</c:v>
                </c:pt>
                <c:pt idx="1">
                  <c:v>976500000</c:v>
                </c:pt>
                <c:pt idx="2">
                  <c:v>7521218.7241857583</c:v>
                </c:pt>
                <c:pt idx="3">
                  <c:v>237442.0166015625</c:v>
                </c:pt>
                <c:pt idx="4">
                  <c:v>16128</c:v>
                </c:pt>
                <c:pt idx="5">
                  <c:v>1751.8407499609568</c:v>
                </c:pt>
                <c:pt idx="6">
                  <c:v>254.99102422677927</c:v>
                </c:pt>
                <c:pt idx="7">
                  <c:v>42.948871850967407</c:v>
                </c:pt>
                <c:pt idx="8">
                  <c:v>6.6361189532529234</c:v>
                </c:pt>
                <c:pt idx="9">
                  <c:v>0</c:v>
                </c:pt>
                <c:pt idx="10">
                  <c:v>-0.9833724493736824</c:v>
                </c:pt>
                <c:pt idx="11">
                  <c:v>-0.89096528758307625</c:v>
                </c:pt>
                <c:pt idx="12">
                  <c:v>-0.65701691446004706</c:v>
                </c:pt>
                <c:pt idx="13">
                  <c:v>-0.46068692220614521</c:v>
                </c:pt>
                <c:pt idx="14">
                  <c:v>-0.32033659427857464</c:v>
                </c:pt>
                <c:pt idx="15">
                  <c:v>-0.2242077243863605</c:v>
                </c:pt>
                <c:pt idx="16">
                  <c:v>-0.15885125916246515</c:v>
                </c:pt>
                <c:pt idx="17">
                  <c:v>-0.11414705558661993</c:v>
                </c:pt>
                <c:pt idx="18">
                  <c:v>-8.3216139923599497E-2</c:v>
                </c:pt>
                <c:pt idx="19">
                  <c:v>-6.15234375E-2</c:v>
                </c:pt>
                <c:pt idx="20">
                  <c:v>-4.6094675748600197E-2</c:v>
                </c:pt>
                <c:pt idx="21">
                  <c:v>-3.4968457720440806E-2</c:v>
                </c:pt>
                <c:pt idx="22">
                  <c:v>-2.6837948230618112E-2</c:v>
                </c:pt>
                <c:pt idx="23">
                  <c:v>-2.0821595559335913E-2</c:v>
                </c:pt>
                <c:pt idx="24">
                  <c:v>-1.631689113600001E-2</c:v>
                </c:pt>
                <c:pt idx="25">
                  <c:v>-1.2906597191107634E-2</c:v>
                </c:pt>
                <c:pt idx="26">
                  <c:v>-1.0298049313631282E-2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645200"/>
        <c:axId val="1438657712"/>
      </c:lineChart>
      <c:catAx>
        <c:axId val="143864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odległość</a:t>
                </a:r>
                <a:r>
                  <a:rPr lang="en-US" baseline="0"/>
                  <a:t> między atomami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657712"/>
        <c:crosses val="autoZero"/>
        <c:auto val="1"/>
        <c:lblAlgn val="ctr"/>
        <c:lblOffset val="100"/>
        <c:noMultiLvlLbl val="0"/>
      </c:catAx>
      <c:valAx>
        <c:axId val="1438657712"/>
        <c:scaling>
          <c:orientation val="minMax"/>
          <c:max val="10"/>
          <c:min val="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wartość potencjału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645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9444444444501"/>
          <c:y val="0.41410214348206481"/>
          <c:w val="0.23230555555555552"/>
          <c:h val="7.62991872490158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czasu</a:t>
            </a:r>
            <a:r>
              <a:rPr lang="en-US" baseline="0"/>
              <a:t> wykonania </a:t>
            </a:r>
            <a:r>
              <a:rPr lang="en-US"/>
              <a:t>po 3 optymalizacji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Czas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(Tests!$D$85,Tests!$D$87)</c:f>
              <c:numCache>
                <c:formatCode>General</c:formatCode>
                <c:ptCount val="2"/>
                <c:pt idx="0">
                  <c:v>20.748000000000001</c:v>
                </c:pt>
                <c:pt idx="1">
                  <c:v>23.097000000000001</c:v>
                </c:pt>
              </c:numCache>
            </c:numRef>
          </c:val>
        </c:ser>
        <c:ser>
          <c:idx val="1"/>
          <c:order val="1"/>
          <c:tx>
            <c:v>Czas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(Tests!$D$86,Tests!$D$88)</c:f>
              <c:numCache>
                <c:formatCode>General</c:formatCode>
                <c:ptCount val="2"/>
                <c:pt idx="0">
                  <c:v>448.59699999999998</c:v>
                </c:pt>
                <c:pt idx="1">
                  <c:v>456.73899999999998</c:v>
                </c:pt>
              </c:numCache>
            </c:numRef>
          </c:val>
        </c:ser>
        <c:ser>
          <c:idx val="2"/>
          <c:order val="2"/>
          <c:tx>
            <c:v>Czas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(Tests!$D$13,Tests!$D$16)</c:f>
              <c:numCache>
                <c:formatCode>General</c:formatCode>
                <c:ptCount val="2"/>
                <c:pt idx="0">
                  <c:v>40.064</c:v>
                </c:pt>
                <c:pt idx="1">
                  <c:v>46.048000000000002</c:v>
                </c:pt>
              </c:numCache>
            </c:numRef>
          </c:val>
        </c:ser>
        <c:ser>
          <c:idx val="3"/>
          <c:order val="3"/>
          <c:tx>
            <c:v>Czas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(Tests!$I$13,Tests!$I$16)</c:f>
              <c:numCache>
                <c:formatCode>General</c:formatCode>
                <c:ptCount val="2"/>
                <c:pt idx="0">
                  <c:v>808.21500000000003</c:v>
                </c:pt>
                <c:pt idx="1">
                  <c:v>849.327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952752"/>
        <c:axId val="1440962544"/>
      </c:barChart>
      <c:catAx>
        <c:axId val="144095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62544"/>
        <c:crosses val="autoZero"/>
        <c:auto val="1"/>
        <c:lblAlgn val="ctr"/>
        <c:lblOffset val="100"/>
        <c:noMultiLvlLbl val="0"/>
      </c:catAx>
      <c:valAx>
        <c:axId val="144096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  <a:r>
                  <a:rPr lang="en-US" baseline="0"/>
                  <a:t>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53E-2"/>
              <c:y val="0.2879468420877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52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Przyspieszenie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Przyspieszenie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Tests!$C$104:$C$108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Tests!$E$104:$E$108</c:f>
              <c:numCache>
                <c:formatCode>General</c:formatCode>
                <c:ptCount val="5"/>
                <c:pt idx="0">
                  <c:v>1</c:v>
                </c:pt>
                <c:pt idx="1">
                  <c:v>44.68571428571429</c:v>
                </c:pt>
                <c:pt idx="2">
                  <c:v>73.114285714285714</c:v>
                </c:pt>
                <c:pt idx="3">
                  <c:v>83.571428571428584</c:v>
                </c:pt>
                <c:pt idx="4">
                  <c:v>86.285714285714292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0961456"/>
        <c:axId val="1440948944"/>
      </c:lineChart>
      <c:catAx>
        <c:axId val="144096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Krok optymalizacji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48944"/>
        <c:crosses val="autoZero"/>
        <c:auto val="1"/>
        <c:lblAlgn val="ctr"/>
        <c:lblOffset val="100"/>
        <c:noMultiLvlLbl val="0"/>
      </c:catAx>
      <c:valAx>
        <c:axId val="14409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Przyspieszenie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czasów</a:t>
            </a:r>
            <a:r>
              <a:rPr lang="en-US" baseline="0"/>
              <a:t> wykonania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dla zmiennego rozmiaru zadania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MultiGPU!$B$16:$B$21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MultiGPU!$D$16:$D$21</c:f>
              <c:numCache>
                <c:formatCode>General</c:formatCode>
                <c:ptCount val="6"/>
                <c:pt idx="0">
                  <c:v>0.152</c:v>
                </c:pt>
                <c:pt idx="1">
                  <c:v>0.79400000000000004</c:v>
                </c:pt>
                <c:pt idx="2">
                  <c:v>5.569</c:v>
                </c:pt>
                <c:pt idx="3">
                  <c:v>348.10300000000001</c:v>
                </c:pt>
                <c:pt idx="4">
                  <c:v>23894.93</c:v>
                </c:pt>
                <c:pt idx="5">
                  <c:v>1575679.875</c:v>
                </c:pt>
              </c:numCache>
            </c:numRef>
          </c:val>
          <c:smooth val="0"/>
        </c:ser>
        <c:ser>
          <c:idx val="1"/>
          <c:order val="1"/>
          <c:tx>
            <c:v>4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MultiGPU!$B$16:$B$21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MultiGPU!$D$4:$D$9</c:f>
              <c:numCache>
                <c:formatCode>General</c:formatCode>
                <c:ptCount val="6"/>
                <c:pt idx="0">
                  <c:v>4.8000000000000001E-2</c:v>
                </c:pt>
                <c:pt idx="1">
                  <c:v>0.24399999999999999</c:v>
                </c:pt>
                <c:pt idx="2">
                  <c:v>1.4690000000000001</c:v>
                </c:pt>
                <c:pt idx="3">
                  <c:v>16.45</c:v>
                </c:pt>
                <c:pt idx="4">
                  <c:v>1506.7860000000001</c:v>
                </c:pt>
                <c:pt idx="5">
                  <c:v>103034.406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55472"/>
        <c:axId val="1440956560"/>
      </c:lineChart>
      <c:catAx>
        <c:axId val="14409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zadania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56560"/>
        <c:crosses val="autoZero"/>
        <c:auto val="1"/>
        <c:lblAlgn val="ctr"/>
        <c:lblOffset val="100"/>
        <c:noMultiLvlLbl val="0"/>
      </c:catAx>
      <c:valAx>
        <c:axId val="1440956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wykonania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Porównanie wydajności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dla zmiennego rozmiaru zadania</a:t>
            </a:r>
            <a:endParaRPr lang="pl-PL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MultiGPU!$B$16:$B$21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MultiGPU!$C$16:$C$21</c:f>
              <c:numCache>
                <c:formatCode>General</c:formatCode>
                <c:ptCount val="6"/>
                <c:pt idx="0">
                  <c:v>1.48</c:v>
                </c:pt>
                <c:pt idx="1">
                  <c:v>18.170000000000002</c:v>
                </c:pt>
                <c:pt idx="2">
                  <c:v>165.7</c:v>
                </c:pt>
                <c:pt idx="3">
                  <c:v>169.65</c:v>
                </c:pt>
                <c:pt idx="4">
                  <c:v>158.16999999999999</c:v>
                </c:pt>
                <c:pt idx="5">
                  <c:v>153.52000000000001</c:v>
                </c:pt>
              </c:numCache>
            </c:numRef>
          </c:val>
          <c:smooth val="0"/>
        </c:ser>
        <c:ser>
          <c:idx val="1"/>
          <c:order val="1"/>
          <c:tx>
            <c:v>4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MultiGPU!$B$16:$B$21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MultiGPU!$C$4:$C$9</c:f>
              <c:numCache>
                <c:formatCode>General</c:formatCode>
                <c:ptCount val="6"/>
                <c:pt idx="0">
                  <c:v>0.3</c:v>
                </c:pt>
                <c:pt idx="1">
                  <c:v>3.7</c:v>
                </c:pt>
                <c:pt idx="2">
                  <c:v>39.26</c:v>
                </c:pt>
                <c:pt idx="3">
                  <c:v>158.38999999999999</c:v>
                </c:pt>
                <c:pt idx="4">
                  <c:v>156.77000000000001</c:v>
                </c:pt>
                <c:pt idx="5">
                  <c:v>146.72999999999999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225712"/>
        <c:axId val="1441227344"/>
      </c:lineChart>
      <c:catAx>
        <c:axId val="144122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</a:t>
                </a:r>
                <a:r>
                  <a:rPr lang="en-US" baseline="0"/>
                  <a:t> zadania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1227344"/>
        <c:crosses val="autoZero"/>
        <c:auto val="1"/>
        <c:lblAlgn val="ctr"/>
        <c:lblOffset val="100"/>
        <c:noMultiLvlLbl val="0"/>
      </c:catAx>
      <c:valAx>
        <c:axId val="14412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Wydajność [GFLOP/S]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12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Przyspieszenie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Scalability!$E$4:$E$14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Scalability!$H$4:$H$15</c:f>
              <c:numCache>
                <c:formatCode>General</c:formatCode>
                <c:ptCount val="12"/>
                <c:pt idx="0">
                  <c:v>1</c:v>
                </c:pt>
                <c:pt idx="1">
                  <c:v>1.9909152159062347</c:v>
                </c:pt>
                <c:pt idx="2">
                  <c:v>3.946444500417619</c:v>
                </c:pt>
                <c:pt idx="3">
                  <c:v>7.7187055085870924</c:v>
                </c:pt>
                <c:pt idx="4">
                  <c:v>14.639945965263777</c:v>
                </c:pt>
                <c:pt idx="5">
                  <c:v>25.46805405418381</c:v>
                </c:pt>
                <c:pt idx="6">
                  <c:v>50.896971722430813</c:v>
                </c:pt>
                <c:pt idx="7">
                  <c:v>100.94377607474324</c:v>
                </c:pt>
                <c:pt idx="8">
                  <c:v>177.3851118077325</c:v>
                </c:pt>
                <c:pt idx="9">
                  <c:v>264.95582757228539</c:v>
                </c:pt>
                <c:pt idx="10">
                  <c:v>276.06564784859972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808720"/>
        <c:axId val="1256816880"/>
      </c:lineChart>
      <c:catAx>
        <c:axId val="12568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procesorów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6816880"/>
        <c:crosses val="autoZero"/>
        <c:auto val="1"/>
        <c:lblAlgn val="ctr"/>
        <c:lblOffset val="100"/>
        <c:noMultiLvlLbl val="0"/>
      </c:catAx>
      <c:valAx>
        <c:axId val="1256816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Wartość przyspieszenia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68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Efektywność</a:t>
            </a:r>
            <a:r>
              <a:rPr lang="en-US" baseline="0"/>
              <a:t> zrównoleglenia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Efektywność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Scalability!$E$4:$E$14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Scalability!$I$4:$I$14</c:f>
              <c:numCache>
                <c:formatCode>General</c:formatCode>
                <c:ptCount val="11"/>
                <c:pt idx="0">
                  <c:v>100</c:v>
                </c:pt>
                <c:pt idx="1">
                  <c:v>99.545760795311736</c:v>
                </c:pt>
                <c:pt idx="2">
                  <c:v>98.661112510440475</c:v>
                </c:pt>
                <c:pt idx="3">
                  <c:v>96.483818857338662</c:v>
                </c:pt>
                <c:pt idx="4">
                  <c:v>91.499662282898612</c:v>
                </c:pt>
                <c:pt idx="5">
                  <c:v>79.5876689193244</c:v>
                </c:pt>
                <c:pt idx="6">
                  <c:v>79.526518316298151</c:v>
                </c:pt>
                <c:pt idx="7">
                  <c:v>78.862325058393154</c:v>
                </c:pt>
                <c:pt idx="8">
                  <c:v>69.291059299895508</c:v>
                </c:pt>
                <c:pt idx="9">
                  <c:v>51.749185072711988</c:v>
                </c:pt>
                <c:pt idx="10">
                  <c:v>26.959535922714817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591600"/>
        <c:axId val="1443597040"/>
      </c:lineChart>
      <c:catAx>
        <c:axId val="144359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procesorów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597040"/>
        <c:crosses val="autoZero"/>
        <c:auto val="1"/>
        <c:lblAlgn val="ctr"/>
        <c:lblOffset val="100"/>
        <c:noMultiLvlLbl val="0"/>
      </c:catAx>
      <c:valAx>
        <c:axId val="144359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Efektywność</a:t>
                </a:r>
                <a:r>
                  <a:rPr lang="en-US" baseline="0"/>
                  <a:t> [%]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5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Przyspieszenie skalowalne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Scalability!$M$21:$M$26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Scalability!$P$21:$P$26</c:f>
              <c:numCache>
                <c:formatCode>General</c:formatCode>
                <c:ptCount val="6"/>
                <c:pt idx="0">
                  <c:v>1</c:v>
                </c:pt>
                <c:pt idx="1">
                  <c:v>1.386861313868613</c:v>
                </c:pt>
                <c:pt idx="2">
                  <c:v>1.3644524236983842</c:v>
                </c:pt>
                <c:pt idx="3">
                  <c:v>1.6670322439131386</c:v>
                </c:pt>
                <c:pt idx="4">
                  <c:v>1.3668450159615124</c:v>
                </c:pt>
                <c:pt idx="5">
                  <c:v>1.4743683010815267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865776"/>
        <c:axId val="1483872848"/>
      </c:lineChart>
      <c:catAx>
        <c:axId val="148386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procesorów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872848"/>
        <c:crosses val="autoZero"/>
        <c:auto val="1"/>
        <c:lblAlgn val="ctr"/>
        <c:lblOffset val="100"/>
        <c:noMultiLvlLbl val="0"/>
      </c:catAx>
      <c:valAx>
        <c:axId val="148387284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Wartość przyspieszenia skalowalnego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8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wydajności od rozmiaru grupy</a:t>
            </a:r>
            <a:r>
              <a:rPr lang="en-US" baseline="0"/>
              <a:t> wątków wewnątrz bloku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GFLOPS (15)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Tests!$G$7:$G$16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Tests!$C$7:$C$16</c:f>
              <c:numCache>
                <c:formatCode>General</c:formatCode>
                <c:ptCount val="10"/>
                <c:pt idx="0">
                  <c:v>0.7</c:v>
                </c:pt>
                <c:pt idx="1">
                  <c:v>1.39</c:v>
                </c:pt>
                <c:pt idx="2">
                  <c:v>2.64</c:v>
                </c:pt>
                <c:pt idx="3">
                  <c:v>4.84</c:v>
                </c:pt>
                <c:pt idx="4">
                  <c:v>8.86</c:v>
                </c:pt>
                <c:pt idx="5">
                  <c:v>12.55</c:v>
                </c:pt>
                <c:pt idx="6">
                  <c:v>15.64</c:v>
                </c:pt>
                <c:pt idx="7">
                  <c:v>14.65</c:v>
                </c:pt>
                <c:pt idx="8">
                  <c:v>13.62</c:v>
                </c:pt>
                <c:pt idx="9">
                  <c:v>13.61</c:v>
                </c:pt>
              </c:numCache>
            </c:numRef>
          </c:val>
          <c:smooth val="0"/>
        </c:ser>
        <c:ser>
          <c:idx val="1"/>
          <c:order val="1"/>
          <c:tx>
            <c:v>GFLOPS (25)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Tests!$G$7:$G$16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Tests!$H$7:$H$16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2.69</c:v>
                </c:pt>
                <c:pt idx="3">
                  <c:v>5.07</c:v>
                </c:pt>
                <c:pt idx="4">
                  <c:v>9.18</c:v>
                </c:pt>
                <c:pt idx="5">
                  <c:v>13.81</c:v>
                </c:pt>
                <c:pt idx="6">
                  <c:v>16.61</c:v>
                </c:pt>
                <c:pt idx="7">
                  <c:v>14.06</c:v>
                </c:pt>
                <c:pt idx="8">
                  <c:v>14.26</c:v>
                </c:pt>
                <c:pt idx="9">
                  <c:v>15.81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656624"/>
        <c:axId val="1438647376"/>
      </c:lineChart>
      <c:catAx>
        <c:axId val="14386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647376"/>
        <c:crosses val="autoZero"/>
        <c:auto val="1"/>
        <c:lblAlgn val="ctr"/>
        <c:lblOffset val="100"/>
        <c:noMultiLvlLbl val="0"/>
      </c:catAx>
      <c:valAx>
        <c:axId val="14386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Wydajność</a:t>
                </a:r>
                <a:r>
                  <a:rPr lang="en-US" baseline="0"/>
                  <a:t> [GFLOP/s]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65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czasu od rozmiaru grupy roboczej wątków 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(15)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Tests!$G$7:$G$16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Tests!$D$7:$D$16</c:f>
              <c:numCache>
                <c:formatCode>General</c:formatCode>
                <c:ptCount val="10"/>
                <c:pt idx="0">
                  <c:v>890.74599999999998</c:v>
                </c:pt>
                <c:pt idx="1">
                  <c:v>451.91199999999998</c:v>
                </c:pt>
                <c:pt idx="2">
                  <c:v>237.495</c:v>
                </c:pt>
                <c:pt idx="3">
                  <c:v>129.43899999999999</c:v>
                </c:pt>
                <c:pt idx="4">
                  <c:v>70.727000000000004</c:v>
                </c:pt>
                <c:pt idx="5">
                  <c:v>49.911000000000001</c:v>
                </c:pt>
                <c:pt idx="6">
                  <c:v>40.064</c:v>
                </c:pt>
                <c:pt idx="7">
                  <c:v>42.758000000000003</c:v>
                </c:pt>
                <c:pt idx="8">
                  <c:v>45.988</c:v>
                </c:pt>
                <c:pt idx="9">
                  <c:v>46.048000000000002</c:v>
                </c:pt>
              </c:numCache>
            </c:numRef>
          </c:val>
          <c:smooth val="0"/>
        </c:ser>
        <c:ser>
          <c:idx val="1"/>
          <c:order val="1"/>
          <c:tx>
            <c:v>Czas (25)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Tests!$G$7:$G$16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Tests!$I$7:$I$16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4989.7280000000001</c:v>
                </c:pt>
                <c:pt idx="3">
                  <c:v>2647.6509999999998</c:v>
                </c:pt>
                <c:pt idx="4">
                  <c:v>1463.2329999999999</c:v>
                </c:pt>
                <c:pt idx="5">
                  <c:v>972.17899999999997</c:v>
                </c:pt>
                <c:pt idx="6">
                  <c:v>808.21500000000003</c:v>
                </c:pt>
                <c:pt idx="7">
                  <c:v>955.01199999999994</c:v>
                </c:pt>
                <c:pt idx="8">
                  <c:v>941.42499999999995</c:v>
                </c:pt>
                <c:pt idx="9">
                  <c:v>849.327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653360"/>
        <c:axId val="1438654992"/>
      </c:lineChart>
      <c:catAx>
        <c:axId val="143865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 [j.]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654992"/>
        <c:crosses val="autoZero"/>
        <c:auto val="1"/>
        <c:lblAlgn val="ctr"/>
        <c:lblOffset val="100"/>
        <c:noMultiLvlLbl val="0"/>
      </c:catAx>
      <c:valAx>
        <c:axId val="1438654992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65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wydajności po 1 optymalizacji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GFLOPS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(Tests!$C$34,Tests!$C$36)</c:f>
              <c:numCache>
                <c:formatCode>General</c:formatCode>
                <c:ptCount val="2"/>
                <c:pt idx="0">
                  <c:v>25.59</c:v>
                </c:pt>
                <c:pt idx="1">
                  <c:v>21.61</c:v>
                </c:pt>
              </c:numCache>
            </c:numRef>
          </c:val>
        </c:ser>
        <c:ser>
          <c:idx val="1"/>
          <c:order val="1"/>
          <c:tx>
            <c:v>GFLOPS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(Tests!$C$35,Tests!$C$37)</c:f>
              <c:numCache>
                <c:formatCode>General</c:formatCode>
                <c:ptCount val="2"/>
                <c:pt idx="0">
                  <c:v>26.62</c:v>
                </c:pt>
                <c:pt idx="1">
                  <c:v>25.01</c:v>
                </c:pt>
              </c:numCache>
            </c:numRef>
          </c:val>
        </c:ser>
        <c:ser>
          <c:idx val="2"/>
          <c:order val="2"/>
          <c:tx>
            <c:v>GFLOPS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(Tests!$C$13,Tests!$C$16)</c:f>
              <c:numCache>
                <c:formatCode>General</c:formatCode>
                <c:ptCount val="2"/>
                <c:pt idx="0">
                  <c:v>15.64</c:v>
                </c:pt>
                <c:pt idx="1">
                  <c:v>13.61</c:v>
                </c:pt>
              </c:numCache>
            </c:numRef>
          </c:val>
        </c:ser>
        <c:ser>
          <c:idx val="3"/>
          <c:order val="3"/>
          <c:tx>
            <c:v>GFLOPS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(Tests!$H$13,Tests!$H$16)</c:f>
              <c:numCache>
                <c:formatCode>General</c:formatCode>
                <c:ptCount val="2"/>
                <c:pt idx="0">
                  <c:v>16.61</c:v>
                </c:pt>
                <c:pt idx="1">
                  <c:v>15.81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646832"/>
        <c:axId val="1438647920"/>
      </c:barChart>
      <c:catAx>
        <c:axId val="143864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647920"/>
        <c:crosses val="autoZero"/>
        <c:auto val="1"/>
        <c:lblAlgn val="ctr"/>
        <c:lblOffset val="100"/>
        <c:noMultiLvlLbl val="0"/>
      </c:catAx>
      <c:valAx>
        <c:axId val="14386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Wydajność</a:t>
                </a:r>
                <a:r>
                  <a:rPr lang="en-US" baseline="0"/>
                  <a:t> [GFLOP/s]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53E-2"/>
              <c:y val="0.2879468420877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64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GFLOPS (15)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(Tests!$C$34,Tests!$C$36)</c:f>
              <c:numCache>
                <c:formatCode>General</c:formatCode>
                <c:ptCount val="2"/>
                <c:pt idx="0">
                  <c:v>25.59</c:v>
                </c:pt>
                <c:pt idx="1">
                  <c:v>21.61</c:v>
                </c:pt>
              </c:numCache>
            </c:numRef>
          </c:val>
          <c:smooth val="0"/>
        </c:ser>
        <c:ser>
          <c:idx val="1"/>
          <c:order val="1"/>
          <c:tx>
            <c:v>GFLOPS (25)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(Tests!$C$35,Tests!$C$37)</c:f>
              <c:numCache>
                <c:formatCode>General</c:formatCode>
                <c:ptCount val="2"/>
                <c:pt idx="0">
                  <c:v>26.62</c:v>
                </c:pt>
                <c:pt idx="1">
                  <c:v>25.01</c:v>
                </c:pt>
              </c:numCache>
            </c:numRef>
          </c:val>
          <c:smooth val="0"/>
        </c:ser>
        <c:ser>
          <c:idx val="2"/>
          <c:order val="2"/>
          <c:tx>
            <c:v>GFLOPS (15) org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(Tests!$C$13,Tests!$C$16)</c:f>
              <c:numCache>
                <c:formatCode>General</c:formatCode>
                <c:ptCount val="2"/>
                <c:pt idx="0">
                  <c:v>15.64</c:v>
                </c:pt>
                <c:pt idx="1">
                  <c:v>13.61</c:v>
                </c:pt>
              </c:numCache>
            </c:numRef>
          </c:val>
          <c:smooth val="0"/>
        </c:ser>
        <c:ser>
          <c:idx val="3"/>
          <c:order val="3"/>
          <c:tx>
            <c:v>GFLOPS (25) org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(Tests!$H$13,Tests!$H$16)</c:f>
              <c:numCache>
                <c:formatCode>General</c:formatCode>
                <c:ptCount val="2"/>
                <c:pt idx="0">
                  <c:v>16.61</c:v>
                </c:pt>
                <c:pt idx="1">
                  <c:v>15.81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644112"/>
        <c:axId val="1438649552"/>
      </c:lineChart>
      <c:catAx>
        <c:axId val="14386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649552"/>
        <c:crosses val="autoZero"/>
        <c:auto val="1"/>
        <c:lblAlgn val="ctr"/>
        <c:lblOffset val="100"/>
        <c:noMultiLvlLbl val="0"/>
      </c:catAx>
      <c:valAx>
        <c:axId val="1438649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6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wydajności po 2 optymalizacji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GFLOPS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(Tests!$C$56,Tests!$C$58)</c:f>
              <c:numCache>
                <c:formatCode>General</c:formatCode>
                <c:ptCount val="2"/>
                <c:pt idx="0">
                  <c:v>29.25</c:v>
                </c:pt>
                <c:pt idx="1">
                  <c:v>25.2</c:v>
                </c:pt>
              </c:numCache>
            </c:numRef>
          </c:val>
        </c:ser>
        <c:ser>
          <c:idx val="1"/>
          <c:order val="1"/>
          <c:tx>
            <c:v>GFLOPS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(Tests!$C$57,Tests!$C$59)</c:f>
              <c:numCache>
                <c:formatCode>General</c:formatCode>
                <c:ptCount val="2"/>
                <c:pt idx="0">
                  <c:v>28.85</c:v>
                </c:pt>
                <c:pt idx="1">
                  <c:v>27.71</c:v>
                </c:pt>
              </c:numCache>
            </c:numRef>
          </c:val>
        </c:ser>
        <c:ser>
          <c:idx val="2"/>
          <c:order val="2"/>
          <c:tx>
            <c:v>GFLOPS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(Tests!$C$13,Tests!$C$16)</c:f>
              <c:numCache>
                <c:formatCode>General</c:formatCode>
                <c:ptCount val="2"/>
                <c:pt idx="0">
                  <c:v>15.64</c:v>
                </c:pt>
                <c:pt idx="1">
                  <c:v>13.61</c:v>
                </c:pt>
              </c:numCache>
            </c:numRef>
          </c:val>
        </c:ser>
        <c:ser>
          <c:idx val="3"/>
          <c:order val="3"/>
          <c:tx>
            <c:v>GFLOPS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(Tests!$H$13,Tests!$H$16)</c:f>
              <c:numCache>
                <c:formatCode>General</c:formatCode>
                <c:ptCount val="2"/>
                <c:pt idx="0">
                  <c:v>16.61</c:v>
                </c:pt>
                <c:pt idx="1">
                  <c:v>15.81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659616"/>
        <c:axId val="1277650368"/>
      </c:barChart>
      <c:catAx>
        <c:axId val="12776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7650368"/>
        <c:crosses val="autoZero"/>
        <c:auto val="1"/>
        <c:lblAlgn val="ctr"/>
        <c:lblOffset val="100"/>
        <c:noMultiLvlLbl val="0"/>
      </c:catAx>
      <c:valAx>
        <c:axId val="1277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Wydajność</a:t>
                </a:r>
                <a:r>
                  <a:rPr lang="en-US" baseline="0"/>
                  <a:t> [GFLOP/s]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53E-2"/>
              <c:y val="0.2879468420877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765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czasu</a:t>
            </a:r>
            <a:r>
              <a:rPr lang="en-US" baseline="0"/>
              <a:t> wykonania </a:t>
            </a:r>
            <a:r>
              <a:rPr lang="en-US"/>
              <a:t>po 1 optymalizacji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Czas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(Tests!$D$34,Tests!$D$36)</c:f>
              <c:numCache>
                <c:formatCode>General</c:formatCode>
                <c:ptCount val="2"/>
                <c:pt idx="0">
                  <c:v>24.481000000000002</c:v>
                </c:pt>
                <c:pt idx="1">
                  <c:v>28.998000000000001</c:v>
                </c:pt>
              </c:numCache>
            </c:numRef>
          </c:val>
        </c:ser>
        <c:ser>
          <c:idx val="1"/>
          <c:order val="1"/>
          <c:tx>
            <c:v>Czas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(Tests!$D$35,Tests!$D$37)</c:f>
              <c:numCache>
                <c:formatCode>General</c:formatCode>
                <c:ptCount val="2"/>
                <c:pt idx="0">
                  <c:v>504.43900000000002</c:v>
                </c:pt>
                <c:pt idx="1">
                  <c:v>536.87800000000004</c:v>
                </c:pt>
              </c:numCache>
            </c:numRef>
          </c:val>
        </c:ser>
        <c:ser>
          <c:idx val="2"/>
          <c:order val="2"/>
          <c:tx>
            <c:v>Czas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(Tests!$D$13,Tests!$D$16)</c:f>
              <c:numCache>
                <c:formatCode>General</c:formatCode>
                <c:ptCount val="2"/>
                <c:pt idx="0">
                  <c:v>40.064</c:v>
                </c:pt>
                <c:pt idx="1">
                  <c:v>46.048000000000002</c:v>
                </c:pt>
              </c:numCache>
            </c:numRef>
          </c:val>
        </c:ser>
        <c:ser>
          <c:idx val="3"/>
          <c:order val="3"/>
          <c:tx>
            <c:v>Czas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(Tests!$I$13,Tests!$I$16)</c:f>
              <c:numCache>
                <c:formatCode>General</c:formatCode>
                <c:ptCount val="2"/>
                <c:pt idx="0">
                  <c:v>808.21500000000003</c:v>
                </c:pt>
                <c:pt idx="1">
                  <c:v>849.327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958192"/>
        <c:axId val="1440952208"/>
      </c:barChart>
      <c:catAx>
        <c:axId val="144095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52208"/>
        <c:crosses val="autoZero"/>
        <c:auto val="1"/>
        <c:lblAlgn val="ctr"/>
        <c:lblOffset val="100"/>
        <c:noMultiLvlLbl val="0"/>
      </c:catAx>
      <c:valAx>
        <c:axId val="144095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53E-2"/>
              <c:y val="0.2879468420877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5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czasu</a:t>
            </a:r>
            <a:r>
              <a:rPr lang="en-US" baseline="0"/>
              <a:t> wykonania </a:t>
            </a:r>
            <a:r>
              <a:rPr lang="en-US"/>
              <a:t>po 2 optymalizacji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Czas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(Tests!$D$56,Tests!$D$58)</c:f>
              <c:numCache>
                <c:formatCode>General</c:formatCode>
                <c:ptCount val="2"/>
                <c:pt idx="0">
                  <c:v>21.419</c:v>
                </c:pt>
                <c:pt idx="1">
                  <c:v>24.866</c:v>
                </c:pt>
              </c:numCache>
            </c:numRef>
          </c:val>
        </c:ser>
        <c:ser>
          <c:idx val="1"/>
          <c:order val="1"/>
          <c:tx>
            <c:v>Czas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(Tests!$D$57,Tests!$D$59)</c:f>
              <c:numCache>
                <c:formatCode>General</c:formatCode>
                <c:ptCount val="2"/>
                <c:pt idx="0">
                  <c:v>465.46</c:v>
                </c:pt>
                <c:pt idx="1">
                  <c:v>484.642</c:v>
                </c:pt>
              </c:numCache>
            </c:numRef>
          </c:val>
        </c:ser>
        <c:ser>
          <c:idx val="2"/>
          <c:order val="2"/>
          <c:tx>
            <c:v>Czas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(Tests!$D$13,Tests!$D$16)</c:f>
              <c:numCache>
                <c:formatCode>General</c:formatCode>
                <c:ptCount val="2"/>
                <c:pt idx="0">
                  <c:v>40.064</c:v>
                </c:pt>
                <c:pt idx="1">
                  <c:v>46.048000000000002</c:v>
                </c:pt>
              </c:numCache>
            </c:numRef>
          </c:val>
        </c:ser>
        <c:ser>
          <c:idx val="3"/>
          <c:order val="3"/>
          <c:tx>
            <c:v>Czas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(Tests!$I$13,Tests!$I$16)</c:f>
              <c:numCache>
                <c:formatCode>General</c:formatCode>
                <c:ptCount val="2"/>
                <c:pt idx="0">
                  <c:v>808.21500000000003</c:v>
                </c:pt>
                <c:pt idx="1">
                  <c:v>849.327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959824"/>
        <c:axId val="1440951664"/>
      </c:barChart>
      <c:catAx>
        <c:axId val="144095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51664"/>
        <c:crosses val="autoZero"/>
        <c:auto val="1"/>
        <c:lblAlgn val="ctr"/>
        <c:lblOffset val="100"/>
        <c:noMultiLvlLbl val="0"/>
      </c:catAx>
      <c:valAx>
        <c:axId val="1440951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  <a:r>
                  <a:rPr lang="en-US" baseline="0"/>
                  <a:t>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53E-2"/>
              <c:y val="0.2879468420877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59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wydajności po 3 optymalizacji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GFLOPS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(Tests!$C$85,Tests!$C$87)</c:f>
              <c:numCache>
                <c:formatCode>General</c:formatCode>
                <c:ptCount val="2"/>
                <c:pt idx="0">
                  <c:v>30.2</c:v>
                </c:pt>
                <c:pt idx="1">
                  <c:v>27.12</c:v>
                </c:pt>
              </c:numCache>
            </c:numRef>
          </c:val>
        </c:ser>
        <c:ser>
          <c:idx val="1"/>
          <c:order val="1"/>
          <c:tx>
            <c:v>GFLOPS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(Tests!$C$86,Tests!$C$88)</c:f>
              <c:numCache>
                <c:formatCode>General</c:formatCode>
                <c:ptCount val="2"/>
                <c:pt idx="0">
                  <c:v>29.93</c:v>
                </c:pt>
                <c:pt idx="1">
                  <c:v>29.4</c:v>
                </c:pt>
              </c:numCache>
            </c:numRef>
          </c:val>
        </c:ser>
        <c:ser>
          <c:idx val="2"/>
          <c:order val="2"/>
          <c:tx>
            <c:v>GFLOPS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(Tests!$C$13,Tests!$C$16)</c:f>
              <c:numCache>
                <c:formatCode>General</c:formatCode>
                <c:ptCount val="2"/>
                <c:pt idx="0">
                  <c:v>15.64</c:v>
                </c:pt>
                <c:pt idx="1">
                  <c:v>13.61</c:v>
                </c:pt>
              </c:numCache>
            </c:numRef>
          </c:val>
        </c:ser>
        <c:ser>
          <c:idx val="3"/>
          <c:order val="3"/>
          <c:tx>
            <c:v>GFLOPS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(Tests!$B$34,Tests!$B$36)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(Tests!$H$13,Tests!$H$16)</c:f>
              <c:numCache>
                <c:formatCode>General</c:formatCode>
                <c:ptCount val="2"/>
                <c:pt idx="0">
                  <c:v>16.61</c:v>
                </c:pt>
                <c:pt idx="1">
                  <c:v>15.81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963088"/>
        <c:axId val="1440960368"/>
      </c:barChart>
      <c:catAx>
        <c:axId val="144096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60368"/>
        <c:crosses val="autoZero"/>
        <c:auto val="1"/>
        <c:lblAlgn val="ctr"/>
        <c:lblOffset val="100"/>
        <c:noMultiLvlLbl val="0"/>
      </c:catAx>
      <c:valAx>
        <c:axId val="14409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Wydajność</a:t>
                </a:r>
                <a:r>
                  <a:rPr lang="en-US" baseline="0"/>
                  <a:t> [GFLOP/s]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53E-2"/>
              <c:y val="0.2879468420877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96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6</xdr:row>
      <xdr:rowOff>171450</xdr:rowOff>
    </xdr:from>
    <xdr:to>
      <xdr:col>13</xdr:col>
      <xdr:colOff>523875</xdr:colOff>
      <xdr:row>25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7</xdr:row>
      <xdr:rowOff>19049</xdr:rowOff>
    </xdr:from>
    <xdr:to>
      <xdr:col>19</xdr:col>
      <xdr:colOff>190499</xdr:colOff>
      <xdr:row>28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</xdr:colOff>
      <xdr:row>7</xdr:row>
      <xdr:rowOff>9525</xdr:rowOff>
    </xdr:from>
    <xdr:to>
      <xdr:col>28</xdr:col>
      <xdr:colOff>419099</xdr:colOff>
      <xdr:row>28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638174</xdr:colOff>
      <xdr:row>31</xdr:row>
      <xdr:rowOff>76199</xdr:rowOff>
    </xdr:from>
    <xdr:to>
      <xdr:col>16</xdr:col>
      <xdr:colOff>361949</xdr:colOff>
      <xdr:row>52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361949</xdr:colOff>
      <xdr:row>32</xdr:row>
      <xdr:rowOff>152400</xdr:rowOff>
    </xdr:from>
    <xdr:to>
      <xdr:col>33</xdr:col>
      <xdr:colOff>581024</xdr:colOff>
      <xdr:row>53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638174</xdr:colOff>
      <xdr:row>53</xdr:row>
      <xdr:rowOff>152399</xdr:rowOff>
    </xdr:from>
    <xdr:to>
      <xdr:col>16</xdr:col>
      <xdr:colOff>361949</xdr:colOff>
      <xdr:row>74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200024</xdr:colOff>
      <xdr:row>31</xdr:row>
      <xdr:rowOff>76199</xdr:rowOff>
    </xdr:from>
    <xdr:to>
      <xdr:col>24</xdr:col>
      <xdr:colOff>609599</xdr:colOff>
      <xdr:row>52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295274</xdr:colOff>
      <xdr:row>54</xdr:row>
      <xdr:rowOff>38099</xdr:rowOff>
    </xdr:from>
    <xdr:to>
      <xdr:col>25</xdr:col>
      <xdr:colOff>19049</xdr:colOff>
      <xdr:row>74</xdr:row>
      <xdr:rowOff>161924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571499</xdr:colOff>
      <xdr:row>80</xdr:row>
      <xdr:rowOff>104774</xdr:rowOff>
    </xdr:from>
    <xdr:to>
      <xdr:col>16</xdr:col>
      <xdr:colOff>295274</xdr:colOff>
      <xdr:row>101</xdr:row>
      <xdr:rowOff>47624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295274</xdr:colOff>
      <xdr:row>80</xdr:row>
      <xdr:rowOff>95249</xdr:rowOff>
    </xdr:from>
    <xdr:to>
      <xdr:col>25</xdr:col>
      <xdr:colOff>19049</xdr:colOff>
      <xdr:row>101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419100</xdr:colOff>
      <xdr:row>103</xdr:row>
      <xdr:rowOff>66675</xdr:rowOff>
    </xdr:from>
    <xdr:to>
      <xdr:col>15</xdr:col>
      <xdr:colOff>314325</xdr:colOff>
      <xdr:row>122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1085850</xdr:colOff>
      <xdr:row>6</xdr:row>
      <xdr:rowOff>47625</xdr:rowOff>
    </xdr:from>
    <xdr:to>
      <xdr:col>12</xdr:col>
      <xdr:colOff>428625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100011</xdr:colOff>
      <xdr:row>6</xdr:row>
      <xdr:rowOff>0</xdr:rowOff>
    </xdr:from>
    <xdr:to>
      <xdr:col>21</xdr:col>
      <xdr:colOff>276224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</xdr:row>
      <xdr:rowOff>0</xdr:rowOff>
    </xdr:from>
    <xdr:to>
      <xdr:col>14</xdr:col>
      <xdr:colOff>1028700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1209675</xdr:colOff>
      <xdr:row>1</xdr:row>
      <xdr:rowOff>171450</xdr:rowOff>
    </xdr:from>
    <xdr:to>
      <xdr:col>21</xdr:col>
      <xdr:colOff>419100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18</xdr:row>
      <xdr:rowOff>28575</xdr:rowOff>
    </xdr:from>
    <xdr:to>
      <xdr:col>23</xdr:col>
      <xdr:colOff>19050</xdr:colOff>
      <xdr:row>33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O24" sqref="O24"/>
    </sheetView>
  </sheetViews>
  <sheetFormatPr defaultRowHeight="14.25"/>
  <cols>
    <col min="2" max="2" width="13.625" customWidth="1"/>
  </cols>
  <sheetData>
    <row r="1" spans="1:2">
      <c r="A1">
        <v>0.1</v>
      </c>
      <c r="B1">
        <f>4*((1/$A1)^12 - (1/$A1)^6)</f>
        <v>3999996000000</v>
      </c>
    </row>
    <row r="2" spans="1:2">
      <c r="A2">
        <v>0.2</v>
      </c>
      <c r="B2">
        <f t="shared" ref="B2:B26" si="0">4*((1/$A2)^12 - (1/$A2)^6)</f>
        <v>976500000</v>
      </c>
    </row>
    <row r="3" spans="1:2">
      <c r="A3">
        <v>0.3</v>
      </c>
      <c r="B3">
        <f t="shared" si="0"/>
        <v>7521218.7241857583</v>
      </c>
    </row>
    <row r="4" spans="1:2">
      <c r="A4">
        <v>0.4</v>
      </c>
      <c r="B4">
        <f t="shared" si="0"/>
        <v>237442.0166015625</v>
      </c>
    </row>
    <row r="5" spans="1:2">
      <c r="A5">
        <v>0.5</v>
      </c>
      <c r="B5">
        <f t="shared" si="0"/>
        <v>16128</v>
      </c>
    </row>
    <row r="6" spans="1:2">
      <c r="A6">
        <v>0.6</v>
      </c>
      <c r="B6">
        <f t="shared" si="0"/>
        <v>1751.8407499609568</v>
      </c>
    </row>
    <row r="7" spans="1:2">
      <c r="A7">
        <v>0.7</v>
      </c>
      <c r="B7">
        <f t="shared" si="0"/>
        <v>254.99102422677927</v>
      </c>
    </row>
    <row r="8" spans="1:2">
      <c r="A8">
        <v>0.8</v>
      </c>
      <c r="B8">
        <f t="shared" si="0"/>
        <v>42.948871850967407</v>
      </c>
    </row>
    <row r="9" spans="1:2">
      <c r="A9">
        <v>0.9</v>
      </c>
      <c r="B9">
        <f t="shared" si="0"/>
        <v>6.6361189532529234</v>
      </c>
    </row>
    <row r="10" spans="1:2">
      <c r="A10">
        <v>1</v>
      </c>
      <c r="B10">
        <f t="shared" si="0"/>
        <v>0</v>
      </c>
    </row>
    <row r="11" spans="1:2">
      <c r="A11">
        <v>1.1000000000000001</v>
      </c>
      <c r="B11">
        <f t="shared" si="0"/>
        <v>-0.9833724493736824</v>
      </c>
    </row>
    <row r="12" spans="1:2">
      <c r="A12">
        <v>1.2</v>
      </c>
      <c r="B12">
        <f t="shared" si="0"/>
        <v>-0.89096528758307625</v>
      </c>
    </row>
    <row r="13" spans="1:2">
      <c r="A13">
        <v>1.3</v>
      </c>
      <c r="B13">
        <f t="shared" si="0"/>
        <v>-0.65701691446004706</v>
      </c>
    </row>
    <row r="14" spans="1:2">
      <c r="A14">
        <v>1.4</v>
      </c>
      <c r="B14">
        <f t="shared" si="0"/>
        <v>-0.46068692220614521</v>
      </c>
    </row>
    <row r="15" spans="1:2">
      <c r="A15">
        <v>1.5</v>
      </c>
      <c r="B15">
        <f t="shared" si="0"/>
        <v>-0.32033659427857464</v>
      </c>
    </row>
    <row r="16" spans="1:2">
      <c r="A16">
        <v>1.6</v>
      </c>
      <c r="B16">
        <f t="shared" si="0"/>
        <v>-0.2242077243863605</v>
      </c>
    </row>
    <row r="17" spans="1:15">
      <c r="A17">
        <v>1.7</v>
      </c>
      <c r="B17">
        <f t="shared" si="0"/>
        <v>-0.15885125916246515</v>
      </c>
    </row>
    <row r="18" spans="1:15">
      <c r="A18">
        <v>1.8</v>
      </c>
      <c r="B18">
        <f t="shared" si="0"/>
        <v>-0.11414705558661993</v>
      </c>
    </row>
    <row r="19" spans="1:15">
      <c r="A19">
        <v>1.9</v>
      </c>
      <c r="B19">
        <f t="shared" si="0"/>
        <v>-8.3216139923599497E-2</v>
      </c>
    </row>
    <row r="20" spans="1:15">
      <c r="A20">
        <v>2</v>
      </c>
      <c r="B20">
        <f t="shared" si="0"/>
        <v>-6.15234375E-2</v>
      </c>
    </row>
    <row r="21" spans="1:15">
      <c r="A21">
        <v>2.1</v>
      </c>
      <c r="B21">
        <f t="shared" si="0"/>
        <v>-4.6094675748600197E-2</v>
      </c>
    </row>
    <row r="22" spans="1:15">
      <c r="A22">
        <v>2.2000000000000002</v>
      </c>
      <c r="B22">
        <f t="shared" si="0"/>
        <v>-3.4968457720440806E-2</v>
      </c>
    </row>
    <row r="23" spans="1:15">
      <c r="A23">
        <v>2.2999999999999998</v>
      </c>
      <c r="B23">
        <f t="shared" si="0"/>
        <v>-2.6837948230618112E-2</v>
      </c>
    </row>
    <row r="24" spans="1:15">
      <c r="A24">
        <v>2.4</v>
      </c>
      <c r="B24">
        <f t="shared" si="0"/>
        <v>-2.0821595559335913E-2</v>
      </c>
      <c r="O24" t="s">
        <v>11</v>
      </c>
    </row>
    <row r="25" spans="1:15">
      <c r="A25">
        <v>2.5</v>
      </c>
      <c r="B25">
        <f t="shared" si="0"/>
        <v>-1.631689113600001E-2</v>
      </c>
    </row>
    <row r="26" spans="1:15">
      <c r="A26">
        <v>2.6</v>
      </c>
      <c r="B26">
        <f t="shared" si="0"/>
        <v>-1.2906597191107634E-2</v>
      </c>
    </row>
    <row r="27" spans="1:15">
      <c r="A27">
        <v>2.7</v>
      </c>
      <c r="B27">
        <f>4*((1/$A27)^12 - (1/$A27)^6)</f>
        <v>-1.0298049313631282E-2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8"/>
  <sheetViews>
    <sheetView topLeftCell="B94" workbookViewId="0">
      <selection activeCell="F113" sqref="F113"/>
    </sheetView>
  </sheetViews>
  <sheetFormatPr defaultRowHeight="14.25"/>
  <cols>
    <col min="1" max="1" width="10.125" style="2" customWidth="1"/>
    <col min="2" max="2" width="10.375" style="4" customWidth="1"/>
    <col min="3" max="3" width="13.5" style="4" customWidth="1"/>
    <col min="4" max="4" width="11.375" style="4" customWidth="1"/>
    <col min="5" max="5" width="9" style="2"/>
    <col min="6" max="6" width="10.5" style="2" customWidth="1"/>
    <col min="7" max="7" width="11.125" style="4" customWidth="1"/>
    <col min="8" max="9" width="9" style="4"/>
  </cols>
  <sheetData>
    <row r="3" spans="1:9" ht="15.75" thickBot="1">
      <c r="A3" s="1">
        <v>4.2</v>
      </c>
      <c r="B3" s="3" t="s">
        <v>2</v>
      </c>
      <c r="C3" s="3" t="s">
        <v>1</v>
      </c>
      <c r="D3" s="3" t="s">
        <v>0</v>
      </c>
    </row>
    <row r="4" spans="1:9" ht="16.5" thickBot="1">
      <c r="B4" s="4">
        <v>1</v>
      </c>
      <c r="C4" s="4">
        <v>0.35</v>
      </c>
      <c r="D4" s="5">
        <v>1768.511</v>
      </c>
    </row>
    <row r="6" spans="1:9" ht="15">
      <c r="A6" s="1" t="s">
        <v>4</v>
      </c>
      <c r="B6" s="3" t="s">
        <v>2</v>
      </c>
      <c r="C6" s="3" t="s">
        <v>1</v>
      </c>
      <c r="D6" s="3" t="s">
        <v>0</v>
      </c>
      <c r="F6" s="1" t="s">
        <v>3</v>
      </c>
      <c r="G6" s="3" t="s">
        <v>2</v>
      </c>
      <c r="H6" s="3" t="s">
        <v>1</v>
      </c>
      <c r="I6" s="3" t="s">
        <v>0</v>
      </c>
    </row>
    <row r="7" spans="1:9">
      <c r="B7" s="4">
        <v>2</v>
      </c>
      <c r="C7" s="4">
        <v>0.7</v>
      </c>
      <c r="D7" s="4">
        <v>890.74599999999998</v>
      </c>
      <c r="G7" s="4">
        <v>2</v>
      </c>
      <c r="H7" s="4">
        <v>0</v>
      </c>
      <c r="I7" s="4">
        <v>0</v>
      </c>
    </row>
    <row r="8" spans="1:9">
      <c r="B8" s="4">
        <v>4</v>
      </c>
      <c r="C8" s="4">
        <v>1.39</v>
      </c>
      <c r="D8" s="4">
        <v>451.91199999999998</v>
      </c>
      <c r="G8" s="4">
        <v>4</v>
      </c>
      <c r="H8" s="4">
        <v>0</v>
      </c>
      <c r="I8" s="4">
        <v>0</v>
      </c>
    </row>
    <row r="9" spans="1:9">
      <c r="B9" s="4">
        <v>8</v>
      </c>
      <c r="C9" s="4">
        <v>2.64</v>
      </c>
      <c r="D9" s="4">
        <v>237.495</v>
      </c>
      <c r="G9" s="4">
        <v>8</v>
      </c>
      <c r="H9" s="4">
        <v>2.69</v>
      </c>
      <c r="I9" s="4">
        <v>4989.7280000000001</v>
      </c>
    </row>
    <row r="10" spans="1:9">
      <c r="B10" s="4">
        <v>16</v>
      </c>
      <c r="C10" s="4">
        <v>4.84</v>
      </c>
      <c r="D10" s="4">
        <v>129.43899999999999</v>
      </c>
      <c r="G10" s="4">
        <v>16</v>
      </c>
      <c r="H10" s="4">
        <v>5.07</v>
      </c>
      <c r="I10" s="4">
        <v>2647.6509999999998</v>
      </c>
    </row>
    <row r="11" spans="1:9">
      <c r="B11" s="4">
        <v>32</v>
      </c>
      <c r="C11" s="4">
        <v>8.86</v>
      </c>
      <c r="D11" s="4">
        <v>70.727000000000004</v>
      </c>
      <c r="G11" s="4">
        <v>32</v>
      </c>
      <c r="H11" s="4">
        <v>9.18</v>
      </c>
      <c r="I11" s="4">
        <v>1463.2329999999999</v>
      </c>
    </row>
    <row r="12" spans="1:9">
      <c r="B12" s="4">
        <v>64</v>
      </c>
      <c r="C12" s="4">
        <v>12.55</v>
      </c>
      <c r="D12" s="4">
        <v>49.911000000000001</v>
      </c>
      <c r="G12" s="4">
        <v>64</v>
      </c>
      <c r="H12" s="4">
        <v>13.81</v>
      </c>
      <c r="I12" s="4">
        <v>972.17899999999997</v>
      </c>
    </row>
    <row r="13" spans="1:9">
      <c r="B13" s="4">
        <v>128</v>
      </c>
      <c r="C13" s="4">
        <v>15.64</v>
      </c>
      <c r="D13" s="4">
        <v>40.064</v>
      </c>
      <c r="G13" s="4">
        <v>128</v>
      </c>
      <c r="H13" s="4">
        <v>16.61</v>
      </c>
      <c r="I13" s="4">
        <v>808.21500000000003</v>
      </c>
    </row>
    <row r="14" spans="1:9">
      <c r="B14" s="4">
        <v>256</v>
      </c>
      <c r="C14" s="4">
        <v>14.65</v>
      </c>
      <c r="D14" s="4">
        <v>42.758000000000003</v>
      </c>
      <c r="G14" s="4">
        <v>256</v>
      </c>
      <c r="H14" s="4">
        <v>14.06</v>
      </c>
      <c r="I14" s="4">
        <v>955.01199999999994</v>
      </c>
    </row>
    <row r="15" spans="1:9">
      <c r="B15" s="4">
        <v>512</v>
      </c>
      <c r="C15" s="4">
        <v>13.62</v>
      </c>
      <c r="D15" s="4">
        <v>45.988</v>
      </c>
      <c r="G15" s="4">
        <v>512</v>
      </c>
      <c r="H15" s="4">
        <v>14.26</v>
      </c>
      <c r="I15" s="4">
        <v>941.42499999999995</v>
      </c>
    </row>
    <row r="16" spans="1:9">
      <c r="B16" s="4">
        <v>1024</v>
      </c>
      <c r="C16" s="4">
        <v>13.61</v>
      </c>
      <c r="D16" s="4">
        <v>46.048000000000002</v>
      </c>
      <c r="G16" s="4">
        <v>1024</v>
      </c>
      <c r="H16" s="4">
        <v>15.81</v>
      </c>
      <c r="I16" s="4">
        <v>849.327</v>
      </c>
    </row>
    <row r="31" spans="1:10" ht="15">
      <c r="A31" s="1">
        <v>4.4000000000000004</v>
      </c>
      <c r="B31" s="13" t="s">
        <v>5</v>
      </c>
      <c r="C31" s="13"/>
      <c r="D31" s="13"/>
      <c r="E31" s="14"/>
      <c r="F31" s="15"/>
      <c r="G31" s="13"/>
      <c r="H31" s="13"/>
      <c r="I31" s="13"/>
      <c r="J31" s="14"/>
    </row>
    <row r="33" spans="2:5" ht="15">
      <c r="B33" s="3" t="s">
        <v>2</v>
      </c>
      <c r="C33" s="3" t="s">
        <v>1</v>
      </c>
      <c r="D33" s="3" t="s">
        <v>0</v>
      </c>
      <c r="E33" s="1" t="s">
        <v>6</v>
      </c>
    </row>
    <row r="34" spans="2:5">
      <c r="B34" s="4">
        <v>128</v>
      </c>
      <c r="C34" s="4">
        <v>25.59</v>
      </c>
      <c r="D34" s="4">
        <v>24.481000000000002</v>
      </c>
      <c r="E34" s="2">
        <v>15</v>
      </c>
    </row>
    <row r="35" spans="2:5">
      <c r="B35" s="4">
        <v>128</v>
      </c>
      <c r="C35" s="4">
        <v>26.62</v>
      </c>
      <c r="D35" s="4">
        <v>504.43900000000002</v>
      </c>
      <c r="E35" s="2">
        <v>25</v>
      </c>
    </row>
    <row r="36" spans="2:5">
      <c r="B36" s="4">
        <v>1024</v>
      </c>
      <c r="C36" s="4">
        <v>21.61</v>
      </c>
      <c r="D36" s="4">
        <v>28.998000000000001</v>
      </c>
      <c r="E36" s="2">
        <v>15</v>
      </c>
    </row>
    <row r="37" spans="2:5">
      <c r="B37" s="4">
        <v>1024</v>
      </c>
      <c r="C37" s="4">
        <v>25.01</v>
      </c>
      <c r="D37" s="4">
        <v>536.87800000000004</v>
      </c>
      <c r="E37" s="2">
        <v>25</v>
      </c>
    </row>
    <row r="53" spans="2:10" ht="15">
      <c r="B53" s="13" t="s">
        <v>7</v>
      </c>
      <c r="C53" s="13"/>
      <c r="D53" s="13"/>
      <c r="E53" s="14"/>
      <c r="F53" s="15"/>
      <c r="G53" s="13"/>
      <c r="H53" s="13"/>
      <c r="I53" s="13"/>
      <c r="J53" s="14"/>
    </row>
    <row r="55" spans="2:10" ht="15">
      <c r="B55" s="3" t="s">
        <v>2</v>
      </c>
      <c r="C55" s="3" t="s">
        <v>1</v>
      </c>
      <c r="D55" s="3" t="s">
        <v>0</v>
      </c>
      <c r="E55" s="1" t="s">
        <v>6</v>
      </c>
    </row>
    <row r="56" spans="2:10">
      <c r="B56" s="4">
        <v>128</v>
      </c>
      <c r="C56" s="4">
        <v>29.25</v>
      </c>
      <c r="D56" s="4">
        <v>21.419</v>
      </c>
      <c r="E56" s="2">
        <v>15</v>
      </c>
    </row>
    <row r="57" spans="2:10">
      <c r="B57" s="4">
        <v>128</v>
      </c>
      <c r="C57" s="4">
        <v>28.85</v>
      </c>
      <c r="D57" s="4">
        <v>465.46</v>
      </c>
      <c r="E57" s="2">
        <v>25</v>
      </c>
    </row>
    <row r="58" spans="2:10">
      <c r="B58" s="4">
        <v>1024</v>
      </c>
      <c r="C58" s="4">
        <v>25.2</v>
      </c>
      <c r="D58" s="4">
        <v>24.866</v>
      </c>
      <c r="E58" s="2">
        <v>15</v>
      </c>
    </row>
    <row r="59" spans="2:10">
      <c r="B59" s="4">
        <v>1024</v>
      </c>
      <c r="C59" s="4">
        <v>27.71</v>
      </c>
      <c r="D59" s="4">
        <v>484.642</v>
      </c>
      <c r="E59" s="2">
        <v>25</v>
      </c>
    </row>
    <row r="61" spans="2:10" ht="15">
      <c r="F61" s="8"/>
      <c r="G61" s="6"/>
      <c r="H61" s="6"/>
      <c r="I61" s="6"/>
      <c r="J61" s="7"/>
    </row>
    <row r="82" spans="2:5" ht="15">
      <c r="B82" s="6" t="s">
        <v>8</v>
      </c>
      <c r="C82" s="6"/>
      <c r="D82" s="6"/>
      <c r="E82" s="7"/>
    </row>
    <row r="84" spans="2:5" ht="15">
      <c r="B84" s="6" t="s">
        <v>2</v>
      </c>
      <c r="C84" s="6" t="s">
        <v>1</v>
      </c>
      <c r="D84" s="6" t="s">
        <v>0</v>
      </c>
      <c r="E84" s="8" t="s">
        <v>6</v>
      </c>
    </row>
    <row r="85" spans="2:5">
      <c r="B85" s="4">
        <v>128</v>
      </c>
      <c r="C85" s="4">
        <v>30.2</v>
      </c>
      <c r="D85" s="4">
        <v>20.748000000000001</v>
      </c>
      <c r="E85" s="2">
        <v>15</v>
      </c>
    </row>
    <row r="86" spans="2:5">
      <c r="B86" s="4">
        <v>128</v>
      </c>
      <c r="C86" s="4">
        <v>29.93</v>
      </c>
      <c r="D86" s="4">
        <v>448.59699999999998</v>
      </c>
      <c r="E86" s="2">
        <v>25</v>
      </c>
    </row>
    <row r="87" spans="2:5">
      <c r="B87" s="4">
        <v>1024</v>
      </c>
      <c r="C87" s="4">
        <v>27.12</v>
      </c>
      <c r="D87" s="4">
        <v>23.097000000000001</v>
      </c>
      <c r="E87" s="2">
        <v>15</v>
      </c>
    </row>
    <row r="88" spans="2:5">
      <c r="B88" s="4">
        <v>1024</v>
      </c>
      <c r="C88" s="4">
        <v>29.4</v>
      </c>
      <c r="D88" s="4">
        <v>456.73899999999998</v>
      </c>
      <c r="E88" s="2">
        <v>25</v>
      </c>
    </row>
    <row r="103" spans="3:5" ht="15">
      <c r="C103" s="6" t="s">
        <v>9</v>
      </c>
      <c r="D103" s="6" t="s">
        <v>1</v>
      </c>
      <c r="E103" s="8" t="s">
        <v>10</v>
      </c>
    </row>
    <row r="104" spans="3:5">
      <c r="C104" s="4">
        <v>0</v>
      </c>
      <c r="D104" s="4">
        <v>0.35</v>
      </c>
      <c r="E104" s="2">
        <f>$D104/$D$104</f>
        <v>1</v>
      </c>
    </row>
    <row r="105" spans="3:5">
      <c r="C105" s="4">
        <v>1</v>
      </c>
      <c r="D105" s="4">
        <v>15.64</v>
      </c>
      <c r="E105" s="2">
        <f>$D105/$D$104</f>
        <v>44.68571428571429</v>
      </c>
    </row>
    <row r="106" spans="3:5">
      <c r="C106" s="4">
        <v>2</v>
      </c>
      <c r="D106" s="4">
        <v>25.59</v>
      </c>
      <c r="E106" s="2">
        <f t="shared" ref="E106:E108" si="0">$D106/$D$104</f>
        <v>73.114285714285714</v>
      </c>
    </row>
    <row r="107" spans="3:5">
      <c r="C107" s="4">
        <v>3</v>
      </c>
      <c r="D107" s="4">
        <v>29.25</v>
      </c>
      <c r="E107" s="2">
        <f t="shared" si="0"/>
        <v>83.571428571428584</v>
      </c>
    </row>
    <row r="108" spans="3:5">
      <c r="C108" s="4">
        <v>4</v>
      </c>
      <c r="D108" s="4">
        <v>30.2</v>
      </c>
      <c r="E108" s="2">
        <f t="shared" si="0"/>
        <v>86.285714285714292</v>
      </c>
    </row>
  </sheetData>
  <mergeCells count="2">
    <mergeCell ref="B31:J31"/>
    <mergeCell ref="B53:J5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D9"/>
    </sheetView>
  </sheetViews>
  <sheetFormatPr defaultRowHeight="14.25"/>
  <cols>
    <col min="4" max="4" width="14.25" customWidth="1"/>
    <col min="5" max="5" width="15.25" customWidth="1"/>
    <col min="6" max="6" width="14.625" customWidth="1"/>
  </cols>
  <sheetData>
    <row r="1" spans="1:6" ht="15">
      <c r="A1" s="11" t="s">
        <v>13</v>
      </c>
    </row>
    <row r="2" spans="1:6" ht="15">
      <c r="E2" s="9"/>
      <c r="F2" s="9"/>
    </row>
    <row r="3" spans="1:6" ht="15">
      <c r="B3" s="9" t="s">
        <v>12</v>
      </c>
      <c r="C3" s="9" t="s">
        <v>1</v>
      </c>
      <c r="D3" s="9" t="s">
        <v>14</v>
      </c>
    </row>
    <row r="4" spans="1:6">
      <c r="B4">
        <v>4</v>
      </c>
      <c r="C4">
        <v>0.3</v>
      </c>
      <c r="D4">
        <v>4.8000000000000001E-2</v>
      </c>
    </row>
    <row r="5" spans="1:6">
      <c r="B5">
        <v>8</v>
      </c>
      <c r="C5">
        <v>3.7</v>
      </c>
      <c r="D5">
        <v>0.24399999999999999</v>
      </c>
    </row>
    <row r="6" spans="1:6">
      <c r="B6">
        <v>16</v>
      </c>
      <c r="C6">
        <v>39.26</v>
      </c>
      <c r="D6">
        <v>1.4690000000000001</v>
      </c>
    </row>
    <row r="7" spans="1:6">
      <c r="B7">
        <v>32</v>
      </c>
      <c r="C7">
        <v>158.38999999999999</v>
      </c>
      <c r="D7">
        <v>16.45</v>
      </c>
    </row>
    <row r="8" spans="1:6">
      <c r="B8">
        <v>64</v>
      </c>
      <c r="C8">
        <v>156.77000000000001</v>
      </c>
      <c r="D8">
        <v>1506.7860000000001</v>
      </c>
    </row>
    <row r="9" spans="1:6">
      <c r="B9">
        <v>128</v>
      </c>
      <c r="C9">
        <v>146.72999999999999</v>
      </c>
      <c r="D9">
        <v>103034.406</v>
      </c>
    </row>
    <row r="13" spans="1:6" ht="15">
      <c r="A13" s="11" t="s">
        <v>15</v>
      </c>
    </row>
    <row r="15" spans="1:6" ht="15">
      <c r="B15" s="9" t="s">
        <v>12</v>
      </c>
      <c r="C15" s="9" t="s">
        <v>1</v>
      </c>
      <c r="D15" s="9" t="s">
        <v>14</v>
      </c>
    </row>
    <row r="16" spans="1:6">
      <c r="B16">
        <v>4</v>
      </c>
      <c r="C16">
        <v>1.48</v>
      </c>
      <c r="D16">
        <v>0.152</v>
      </c>
    </row>
    <row r="17" spans="2:4">
      <c r="B17">
        <v>8</v>
      </c>
      <c r="C17">
        <v>18.170000000000002</v>
      </c>
      <c r="D17">
        <v>0.79400000000000004</v>
      </c>
    </row>
    <row r="18" spans="2:4">
      <c r="B18">
        <v>16</v>
      </c>
      <c r="C18">
        <v>165.7</v>
      </c>
      <c r="D18">
        <v>5.569</v>
      </c>
    </row>
    <row r="19" spans="2:4">
      <c r="B19">
        <v>32</v>
      </c>
      <c r="C19">
        <v>169.65</v>
      </c>
      <c r="D19">
        <v>348.10300000000001</v>
      </c>
    </row>
    <row r="20" spans="2:4">
      <c r="B20">
        <v>64</v>
      </c>
      <c r="C20">
        <v>158.16999999999999</v>
      </c>
      <c r="D20">
        <v>23894.93</v>
      </c>
    </row>
    <row r="21" spans="2:4">
      <c r="B21">
        <v>128</v>
      </c>
      <c r="C21">
        <v>153.52000000000001</v>
      </c>
      <c r="D21">
        <v>1575679.875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F1" workbookViewId="0">
      <selection activeCell="S36" sqref="S36"/>
    </sheetView>
  </sheetViews>
  <sheetFormatPr defaultRowHeight="14.25"/>
  <cols>
    <col min="1" max="1" width="9.5" customWidth="1"/>
    <col min="4" max="4" width="11.625" customWidth="1"/>
    <col min="5" max="5" width="14.125" customWidth="1"/>
    <col min="6" max="6" width="12.125" customWidth="1"/>
    <col min="7" max="7" width="24.375" customWidth="1"/>
    <col min="9" max="9" width="13.25" customWidth="1"/>
    <col min="10" max="10" width="14.375" customWidth="1"/>
    <col min="12" max="12" width="11.375" customWidth="1"/>
    <col min="13" max="13" width="15.375" customWidth="1"/>
    <col min="14" max="14" width="14.125" customWidth="1"/>
    <col min="15" max="15" width="16.375" customWidth="1"/>
    <col min="16" max="16" width="20.25" customWidth="1"/>
  </cols>
  <sheetData>
    <row r="1" spans="1:10" ht="15">
      <c r="A1" s="11" t="s">
        <v>18</v>
      </c>
    </row>
    <row r="3" spans="1:10" ht="15">
      <c r="B3" s="10" t="s">
        <v>12</v>
      </c>
      <c r="C3" s="10" t="s">
        <v>1</v>
      </c>
      <c r="D3" s="10" t="s">
        <v>14</v>
      </c>
      <c r="E3" s="10" t="s">
        <v>16</v>
      </c>
      <c r="F3" s="10" t="s">
        <v>21</v>
      </c>
      <c r="G3" s="10" t="s">
        <v>17</v>
      </c>
      <c r="H3" s="12" t="s">
        <v>22</v>
      </c>
      <c r="I3" s="12" t="s">
        <v>23</v>
      </c>
      <c r="J3" s="12" t="s">
        <v>24</v>
      </c>
    </row>
    <row r="4" spans="1:10">
      <c r="B4">
        <v>32</v>
      </c>
      <c r="C4">
        <v>0.06</v>
      </c>
      <c r="D4">
        <v>63659.082000000002</v>
      </c>
      <c r="E4">
        <v>1</v>
      </c>
      <c r="F4">
        <v>1</v>
      </c>
      <c r="G4">
        <v>3691069505</v>
      </c>
      <c r="H4">
        <f>$D$4/D4</f>
        <v>1</v>
      </c>
      <c r="I4">
        <f>H4/E4*100</f>
        <v>100</v>
      </c>
      <c r="J4">
        <f>D4-$D$4/E4</f>
        <v>0</v>
      </c>
    </row>
    <row r="5" spans="1:10">
      <c r="B5">
        <v>32</v>
      </c>
      <c r="C5">
        <v>0.12</v>
      </c>
      <c r="D5">
        <v>31974.782999999999</v>
      </c>
      <c r="E5">
        <v>2</v>
      </c>
      <c r="F5">
        <v>1</v>
      </c>
      <c r="G5">
        <v>3691069505</v>
      </c>
      <c r="H5">
        <f t="shared" ref="H5:H14" si="0">$D$4/D5</f>
        <v>1.9909152159062347</v>
      </c>
      <c r="I5">
        <f t="shared" ref="I5:I14" si="1">H5/E5*100</f>
        <v>99.545760795311736</v>
      </c>
      <c r="J5">
        <f t="shared" ref="J5:J14" si="2">D5-$D$4/E5</f>
        <v>145.24199999999837</v>
      </c>
    </row>
    <row r="6" spans="1:10">
      <c r="B6">
        <v>32</v>
      </c>
      <c r="C6">
        <v>2.4E-2</v>
      </c>
      <c r="D6">
        <v>16130.743</v>
      </c>
      <c r="E6">
        <v>4</v>
      </c>
      <c r="F6">
        <v>1</v>
      </c>
      <c r="G6">
        <v>3691069505</v>
      </c>
      <c r="H6">
        <f t="shared" si="0"/>
        <v>3.946444500417619</v>
      </c>
      <c r="I6">
        <f t="shared" si="1"/>
        <v>98.661112510440475</v>
      </c>
      <c r="J6">
        <f t="shared" si="2"/>
        <v>215.97249999999985</v>
      </c>
    </row>
    <row r="7" spans="1:10">
      <c r="B7">
        <v>32</v>
      </c>
      <c r="C7">
        <v>0.45</v>
      </c>
      <c r="D7">
        <v>8247.3780000000006</v>
      </c>
      <c r="E7">
        <v>8</v>
      </c>
      <c r="F7">
        <v>1</v>
      </c>
      <c r="G7">
        <v>3691069505</v>
      </c>
      <c r="H7">
        <f t="shared" si="0"/>
        <v>7.7187055085870924</v>
      </c>
      <c r="I7">
        <f t="shared" si="1"/>
        <v>96.483818857338662</v>
      </c>
      <c r="J7">
        <f t="shared" si="2"/>
        <v>289.99275000000034</v>
      </c>
    </row>
    <row r="8" spans="1:10">
      <c r="B8">
        <v>32</v>
      </c>
      <c r="C8">
        <v>0.85</v>
      </c>
      <c r="D8">
        <v>4348.3140000000003</v>
      </c>
      <c r="E8">
        <v>16</v>
      </c>
      <c r="F8">
        <v>1</v>
      </c>
      <c r="G8">
        <v>3691069505</v>
      </c>
      <c r="H8">
        <f t="shared" si="0"/>
        <v>14.639945965263777</v>
      </c>
      <c r="I8">
        <f t="shared" si="1"/>
        <v>91.499662282898612</v>
      </c>
      <c r="J8">
        <f t="shared" si="2"/>
        <v>369.62137500000017</v>
      </c>
    </row>
    <row r="9" spans="1:10">
      <c r="B9">
        <v>32</v>
      </c>
      <c r="C9">
        <v>1.48</v>
      </c>
      <c r="D9">
        <v>2499.5659999999998</v>
      </c>
      <c r="E9">
        <v>32</v>
      </c>
      <c r="F9">
        <v>1</v>
      </c>
      <c r="G9">
        <v>3691069505</v>
      </c>
      <c r="H9">
        <f t="shared" si="0"/>
        <v>25.46805405418381</v>
      </c>
      <c r="I9">
        <f t="shared" si="1"/>
        <v>79.5876689193244</v>
      </c>
      <c r="J9">
        <f t="shared" si="2"/>
        <v>510.21968749999974</v>
      </c>
    </row>
    <row r="10" spans="1:10">
      <c r="B10">
        <v>32</v>
      </c>
      <c r="C10">
        <v>2.95</v>
      </c>
      <c r="D10">
        <v>1250.7439999999999</v>
      </c>
      <c r="E10">
        <v>64</v>
      </c>
      <c r="F10">
        <v>1</v>
      </c>
      <c r="G10">
        <v>3691069505</v>
      </c>
      <c r="H10">
        <f t="shared" si="0"/>
        <v>50.896971722430813</v>
      </c>
      <c r="I10">
        <f t="shared" si="1"/>
        <v>79.526518316298151</v>
      </c>
      <c r="J10">
        <f t="shared" si="2"/>
        <v>256.07084374999988</v>
      </c>
    </row>
    <row r="11" spans="1:10">
      <c r="B11">
        <v>32</v>
      </c>
      <c r="C11">
        <v>5.85</v>
      </c>
      <c r="D11">
        <v>630.63900000000001</v>
      </c>
      <c r="E11">
        <v>128</v>
      </c>
      <c r="F11">
        <v>1</v>
      </c>
      <c r="G11">
        <v>3691069505</v>
      </c>
      <c r="H11">
        <f t="shared" si="0"/>
        <v>100.94377607474324</v>
      </c>
      <c r="I11">
        <f t="shared" si="1"/>
        <v>78.862325058393154</v>
      </c>
      <c r="J11">
        <f t="shared" si="2"/>
        <v>133.30242187499999</v>
      </c>
    </row>
    <row r="12" spans="1:10">
      <c r="B12">
        <v>32</v>
      </c>
      <c r="C12">
        <v>10.29</v>
      </c>
      <c r="D12">
        <v>358.875</v>
      </c>
      <c r="E12">
        <v>256</v>
      </c>
      <c r="F12">
        <v>1</v>
      </c>
      <c r="G12">
        <v>3691069505</v>
      </c>
      <c r="H12">
        <f t="shared" si="0"/>
        <v>177.3851118077325</v>
      </c>
      <c r="I12">
        <f t="shared" si="1"/>
        <v>69.291059299895508</v>
      </c>
      <c r="J12">
        <f t="shared" si="2"/>
        <v>110.20671093749999</v>
      </c>
    </row>
    <row r="13" spans="1:10">
      <c r="B13">
        <v>32</v>
      </c>
      <c r="C13">
        <v>15.37</v>
      </c>
      <c r="D13">
        <v>240.26300000000001</v>
      </c>
      <c r="E13">
        <v>512</v>
      </c>
      <c r="F13">
        <v>1</v>
      </c>
      <c r="G13">
        <v>3691069505</v>
      </c>
      <c r="H13">
        <f t="shared" si="0"/>
        <v>264.95582757228539</v>
      </c>
      <c r="I13">
        <f t="shared" si="1"/>
        <v>51.749185072711988</v>
      </c>
      <c r="J13">
        <f t="shared" si="2"/>
        <v>115.92885546875</v>
      </c>
    </row>
    <row r="14" spans="1:10">
      <c r="B14">
        <v>32</v>
      </c>
      <c r="C14">
        <v>16.02</v>
      </c>
      <c r="D14">
        <v>230.59399999999999</v>
      </c>
      <c r="E14">
        <v>1024</v>
      </c>
      <c r="F14">
        <v>1</v>
      </c>
      <c r="G14">
        <v>3691069505</v>
      </c>
      <c r="H14">
        <f t="shared" si="0"/>
        <v>276.06564784859972</v>
      </c>
      <c r="I14">
        <f t="shared" si="1"/>
        <v>26.959535922714817</v>
      </c>
      <c r="J14">
        <f t="shared" si="2"/>
        <v>168.426927734375</v>
      </c>
    </row>
    <row r="18" spans="1:16" ht="15">
      <c r="A18" s="11" t="s">
        <v>19</v>
      </c>
    </row>
    <row r="20" spans="1:16" ht="15">
      <c r="A20" s="11" t="s">
        <v>20</v>
      </c>
      <c r="B20" s="10" t="s">
        <v>12</v>
      </c>
      <c r="C20" s="10" t="s">
        <v>1</v>
      </c>
      <c r="D20" s="10" t="s">
        <v>14</v>
      </c>
      <c r="E20" s="10" t="s">
        <v>16</v>
      </c>
      <c r="F20" s="10" t="s">
        <v>21</v>
      </c>
      <c r="G20" s="10" t="s">
        <v>17</v>
      </c>
      <c r="I20" s="11" t="s">
        <v>20</v>
      </c>
      <c r="J20" s="10" t="s">
        <v>12</v>
      </c>
      <c r="K20" s="10" t="s">
        <v>1</v>
      </c>
      <c r="L20" s="10" t="s">
        <v>14</v>
      </c>
      <c r="M20" s="10" t="s">
        <v>16</v>
      </c>
      <c r="N20" s="10" t="s">
        <v>21</v>
      </c>
      <c r="O20" s="10" t="s">
        <v>17</v>
      </c>
      <c r="P20" s="12" t="s">
        <v>25</v>
      </c>
    </row>
    <row r="21" spans="1:16">
      <c r="A21">
        <f>POWER(B21,3)</f>
        <v>64</v>
      </c>
      <c r="B21">
        <v>4</v>
      </c>
      <c r="C21">
        <v>0.12</v>
      </c>
      <c r="D21">
        <v>0.124</v>
      </c>
      <c r="E21">
        <v>4</v>
      </c>
      <c r="F21">
        <v>1</v>
      </c>
      <c r="G21">
        <v>14242</v>
      </c>
      <c r="I21">
        <v>256</v>
      </c>
      <c r="J21">
        <f>POWER(I21,0.3333333)</f>
        <v>6.3496030342168375</v>
      </c>
      <c r="K21">
        <v>0.15</v>
      </c>
      <c r="L21">
        <v>0.47499999999999998</v>
      </c>
      <c r="M21">
        <v>4</v>
      </c>
      <c r="N21">
        <v>1</v>
      </c>
      <c r="O21">
        <v>71642</v>
      </c>
      <c r="P21">
        <f>$L$21/L21</f>
        <v>1</v>
      </c>
    </row>
    <row r="22" spans="1:16">
      <c r="A22">
        <f t="shared" ref="A22:A26" si="3">POWER(B22,3)</f>
        <v>512</v>
      </c>
      <c r="B22">
        <v>8</v>
      </c>
      <c r="C22">
        <v>0.33</v>
      </c>
      <c r="D22">
        <v>2.734</v>
      </c>
      <c r="E22">
        <v>8</v>
      </c>
      <c r="F22">
        <v>1</v>
      </c>
      <c r="G22">
        <v>902402</v>
      </c>
      <c r="I22">
        <v>512</v>
      </c>
      <c r="J22">
        <f t="shared" ref="J22:J26" si="4">POWER(I22,0.3333333)</f>
        <v>7.9999983364469403</v>
      </c>
      <c r="K22">
        <v>0.33</v>
      </c>
      <c r="L22">
        <v>2.74</v>
      </c>
      <c r="M22">
        <v>8</v>
      </c>
      <c r="N22">
        <v>1</v>
      </c>
      <c r="O22">
        <v>902402</v>
      </c>
      <c r="P22">
        <f t="shared" ref="P22:P26" si="5">M22*$L$21/L22</f>
        <v>1.386861313868613</v>
      </c>
    </row>
    <row r="23" spans="1:16">
      <c r="A23">
        <f t="shared" si="3"/>
        <v>4096</v>
      </c>
      <c r="B23">
        <v>16</v>
      </c>
      <c r="C23">
        <v>0.74</v>
      </c>
      <c r="D23">
        <v>77.703000000000003</v>
      </c>
      <c r="E23">
        <v>16</v>
      </c>
      <c r="F23">
        <v>1</v>
      </c>
      <c r="G23">
        <v>57681929</v>
      </c>
      <c r="I23">
        <v>1024</v>
      </c>
      <c r="J23">
        <f t="shared" si="4"/>
        <v>10.079366070330657</v>
      </c>
      <c r="K23">
        <v>0.61</v>
      </c>
      <c r="L23">
        <v>5.57</v>
      </c>
      <c r="M23">
        <v>16</v>
      </c>
      <c r="N23">
        <v>1</v>
      </c>
      <c r="O23">
        <v>2202003</v>
      </c>
      <c r="P23">
        <f t="shared" si="5"/>
        <v>1.3644524236983842</v>
      </c>
    </row>
    <row r="24" spans="1:16">
      <c r="A24">
        <f t="shared" si="3"/>
        <v>32768</v>
      </c>
      <c r="B24">
        <v>32</v>
      </c>
      <c r="C24">
        <v>1.48</v>
      </c>
      <c r="D24">
        <v>2499.567</v>
      </c>
      <c r="E24">
        <v>32</v>
      </c>
      <c r="F24">
        <v>1</v>
      </c>
      <c r="G24">
        <v>3691069505</v>
      </c>
      <c r="I24">
        <v>2048</v>
      </c>
      <c r="J24">
        <f t="shared" si="4"/>
        <v>12.69920518819182</v>
      </c>
      <c r="K24">
        <v>1.1299999999999999</v>
      </c>
      <c r="L24">
        <v>9.1180000000000003</v>
      </c>
      <c r="M24">
        <v>32</v>
      </c>
      <c r="N24">
        <v>1</v>
      </c>
      <c r="O24">
        <v>10268645</v>
      </c>
      <c r="P24">
        <f t="shared" si="5"/>
        <v>1.6670322439131386</v>
      </c>
    </row>
    <row r="25" spans="1:16">
      <c r="A25">
        <f t="shared" si="3"/>
        <v>262144</v>
      </c>
      <c r="B25">
        <v>64</v>
      </c>
      <c r="C25">
        <v>2.97</v>
      </c>
      <c r="D25">
        <v>79645.070000000007</v>
      </c>
      <c r="E25">
        <v>64</v>
      </c>
      <c r="F25">
        <v>1</v>
      </c>
      <c r="G25">
        <v>236223857153</v>
      </c>
      <c r="I25">
        <v>4096</v>
      </c>
      <c r="J25">
        <f t="shared" si="4"/>
        <v>15.999995563858656</v>
      </c>
      <c r="K25">
        <v>2.59</v>
      </c>
      <c r="L25">
        <v>22.241</v>
      </c>
      <c r="M25">
        <v>64</v>
      </c>
      <c r="N25">
        <v>1</v>
      </c>
      <c r="O25">
        <v>57681929</v>
      </c>
      <c r="P25">
        <f t="shared" si="5"/>
        <v>1.3668450159615124</v>
      </c>
    </row>
    <row r="26" spans="1:16">
      <c r="A26">
        <f t="shared" si="3"/>
        <v>2097152</v>
      </c>
      <c r="B26">
        <v>128</v>
      </c>
      <c r="C26">
        <v>5.89</v>
      </c>
      <c r="D26">
        <v>2569055.25</v>
      </c>
      <c r="E26">
        <v>128</v>
      </c>
      <c r="F26">
        <v>1</v>
      </c>
      <c r="G26">
        <v>15118290128897</v>
      </c>
      <c r="I26">
        <v>8192</v>
      </c>
      <c r="J26">
        <f t="shared" si="4"/>
        <v>20.158730743364522</v>
      </c>
      <c r="K26">
        <v>5.34</v>
      </c>
      <c r="L26">
        <v>41.238</v>
      </c>
      <c r="M26">
        <v>128</v>
      </c>
      <c r="N26">
        <v>1</v>
      </c>
      <c r="O26">
        <v>220020017</v>
      </c>
      <c r="P26">
        <f t="shared" si="5"/>
        <v>1.4743683010815267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LJ</vt:lpstr>
      <vt:lpstr>Tests</vt:lpstr>
      <vt:lpstr>MultiGPU</vt:lpstr>
      <vt:lpstr>Scalability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</dc:creator>
  <cp:lastModifiedBy>Tomasz Nowak</cp:lastModifiedBy>
  <dcterms:created xsi:type="dcterms:W3CDTF">2014-09-23T20:52:40Z</dcterms:created>
  <dcterms:modified xsi:type="dcterms:W3CDTF">2014-11-29T13:20:23Z</dcterms:modified>
</cp:coreProperties>
</file>