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roeffentlichungen\Paper_in_submission\Schnee\Proof\"/>
    </mc:Choice>
  </mc:AlternateContent>
  <bookViews>
    <workbookView xWindow="0" yWindow="0" windowWidth="36570" windowHeight="1767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E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M3" i="1" s="1"/>
  <c r="E6" i="1" l="1"/>
  <c r="I6" i="1" s="1"/>
  <c r="K6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R4" i="1" l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3" i="1"/>
  <c r="S3" i="1" s="1"/>
  <c r="E4" i="1" l="1"/>
  <c r="I4" i="1" s="1"/>
  <c r="K4" i="1" s="1"/>
  <c r="E5" i="1"/>
  <c r="I5" i="1" s="1"/>
  <c r="K5" i="1" s="1"/>
  <c r="E7" i="1"/>
  <c r="I7" i="1" s="1"/>
  <c r="K7" i="1" s="1"/>
  <c r="E8" i="1"/>
  <c r="I8" i="1" s="1"/>
  <c r="K8" i="1" s="1"/>
  <c r="E9" i="1"/>
  <c r="K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I3" i="1" l="1"/>
  <c r="K3" i="1" s="1"/>
  <c r="F3" i="1"/>
  <c r="FO7" i="1"/>
  <c r="FM3" i="1"/>
  <c r="HE3" i="1" s="1"/>
  <c r="FN3" i="1"/>
  <c r="HF3" i="1" s="1"/>
  <c r="FO3" i="1"/>
  <c r="HG3" i="1" s="1"/>
  <c r="FM4" i="1"/>
  <c r="FN4" i="1"/>
  <c r="FO4" i="1"/>
  <c r="FM5" i="1"/>
  <c r="FN5" i="1"/>
  <c r="FO5" i="1"/>
  <c r="FM6" i="1"/>
  <c r="FN6" i="1"/>
  <c r="FO6" i="1"/>
  <c r="FM7" i="1"/>
  <c r="FN7" i="1"/>
  <c r="FM8" i="1"/>
  <c r="FN8" i="1"/>
  <c r="FO8" i="1"/>
  <c r="FM9" i="1"/>
  <c r="FN9" i="1"/>
  <c r="FO9" i="1"/>
  <c r="FM10" i="1"/>
  <c r="FN10" i="1"/>
  <c r="FO10" i="1"/>
  <c r="FM11" i="1"/>
  <c r="FN11" i="1"/>
  <c r="FO11" i="1"/>
  <c r="FM12" i="1"/>
  <c r="FN12" i="1"/>
  <c r="FO12" i="1"/>
  <c r="FM13" i="1"/>
  <c r="FN13" i="1"/>
  <c r="FO13" i="1"/>
  <c r="FM14" i="1"/>
  <c r="FN14" i="1"/>
  <c r="FO14" i="1"/>
  <c r="FM15" i="1"/>
  <c r="FN15" i="1"/>
  <c r="FO15" i="1"/>
  <c r="FM16" i="1"/>
  <c r="FN16" i="1"/>
  <c r="FO16" i="1"/>
  <c r="FM17" i="1"/>
  <c r="FN17" i="1"/>
  <c r="FO17" i="1"/>
  <c r="FM18" i="1"/>
  <c r="FN18" i="1"/>
  <c r="FO18" i="1"/>
  <c r="FM19" i="1"/>
  <c r="FN19" i="1"/>
  <c r="FO19" i="1"/>
  <c r="FM20" i="1"/>
  <c r="FN20" i="1"/>
  <c r="FO20" i="1"/>
  <c r="FM21" i="1"/>
  <c r="FN21" i="1"/>
  <c r="FO21" i="1"/>
  <c r="FM22" i="1"/>
  <c r="FN22" i="1"/>
  <c r="FO22" i="1"/>
  <c r="FM23" i="1"/>
  <c r="FN23" i="1"/>
  <c r="FO23" i="1"/>
  <c r="FM24" i="1"/>
  <c r="FN24" i="1"/>
  <c r="FO24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GL3" i="1" s="1"/>
  <c r="EU3" i="1"/>
  <c r="GM3" i="1" s="1"/>
  <c r="EV3" i="1"/>
  <c r="GN3" i="1" s="1"/>
  <c r="EW3" i="1"/>
  <c r="GO3" i="1" s="1"/>
  <c r="EX3" i="1"/>
  <c r="GP3" i="1" s="1"/>
  <c r="EY3" i="1"/>
  <c r="GQ3" i="1" s="1"/>
  <c r="EZ3" i="1"/>
  <c r="GR3" i="1" s="1"/>
  <c r="FA3" i="1"/>
  <c r="GS3" i="1" s="1"/>
  <c r="FB3" i="1"/>
  <c r="GT3" i="1" s="1"/>
  <c r="FC3" i="1"/>
  <c r="GU3" i="1" s="1"/>
  <c r="FD3" i="1"/>
  <c r="GV3" i="1" s="1"/>
  <c r="FE3" i="1"/>
  <c r="GW3" i="1" s="1"/>
  <c r="FF3" i="1"/>
  <c r="GX3" i="1" s="1"/>
  <c r="FG3" i="1"/>
  <c r="GY3" i="1" s="1"/>
  <c r="FH3" i="1"/>
  <c r="GZ3" i="1" s="1"/>
  <c r="FI3" i="1"/>
  <c r="HA3" i="1" s="1"/>
  <c r="FJ3" i="1"/>
  <c r="HB3" i="1" s="1"/>
  <c r="FK3" i="1"/>
  <c r="HC3" i="1" s="1"/>
  <c r="FL3" i="1"/>
  <c r="HD3" i="1" s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DX3" i="1"/>
  <c r="DY3" i="1"/>
  <c r="DZ3" i="1"/>
  <c r="EA3" i="1"/>
  <c r="EB3" i="1"/>
  <c r="EC3" i="1"/>
  <c r="ED3" i="1"/>
  <c r="EE3" i="1"/>
  <c r="EF3" i="1"/>
  <c r="M4" i="1"/>
  <c r="DX4" i="1"/>
  <c r="DY4" i="1"/>
  <c r="DZ4" i="1"/>
  <c r="EA4" i="1"/>
  <c r="EB4" i="1"/>
  <c r="EC4" i="1"/>
  <c r="ED4" i="1"/>
  <c r="EE4" i="1"/>
  <c r="EF4" i="1"/>
  <c r="M5" i="1"/>
  <c r="DX5" i="1"/>
  <c r="DY5" i="1"/>
  <c r="DZ5" i="1"/>
  <c r="EA5" i="1"/>
  <c r="EB5" i="1"/>
  <c r="EC5" i="1"/>
  <c r="ED5" i="1"/>
  <c r="EE5" i="1"/>
  <c r="EF5" i="1"/>
  <c r="M6" i="1"/>
  <c r="DX6" i="1"/>
  <c r="DY6" i="1"/>
  <c r="DZ6" i="1"/>
  <c r="EA6" i="1"/>
  <c r="EB6" i="1"/>
  <c r="EC6" i="1"/>
  <c r="ED6" i="1"/>
  <c r="EE6" i="1"/>
  <c r="EF6" i="1"/>
  <c r="M7" i="1"/>
  <c r="DX7" i="1"/>
  <c r="DY7" i="1"/>
  <c r="DZ7" i="1"/>
  <c r="EA7" i="1"/>
  <c r="EB7" i="1"/>
  <c r="EC7" i="1"/>
  <c r="ED7" i="1"/>
  <c r="EE7" i="1"/>
  <c r="EF7" i="1"/>
  <c r="M8" i="1"/>
  <c r="DX8" i="1"/>
  <c r="DY8" i="1"/>
  <c r="DZ8" i="1"/>
  <c r="EA8" i="1"/>
  <c r="EB8" i="1"/>
  <c r="EC8" i="1"/>
  <c r="ED8" i="1"/>
  <c r="EE8" i="1"/>
  <c r="EF8" i="1"/>
  <c r="M9" i="1"/>
  <c r="DX9" i="1"/>
  <c r="DY9" i="1"/>
  <c r="DZ9" i="1"/>
  <c r="EA9" i="1"/>
  <c r="EB9" i="1"/>
  <c r="EC9" i="1"/>
  <c r="ED9" i="1"/>
  <c r="EE9" i="1"/>
  <c r="EF9" i="1"/>
  <c r="M10" i="1"/>
  <c r="DX10" i="1"/>
  <c r="DY10" i="1"/>
  <c r="DZ10" i="1"/>
  <c r="EA10" i="1"/>
  <c r="EB10" i="1"/>
  <c r="EC10" i="1"/>
  <c r="ED10" i="1"/>
  <c r="EE10" i="1"/>
  <c r="EF10" i="1"/>
  <c r="M11" i="1"/>
  <c r="DX11" i="1"/>
  <c r="DY11" i="1"/>
  <c r="DZ11" i="1"/>
  <c r="EA11" i="1"/>
  <c r="EB11" i="1"/>
  <c r="EC11" i="1"/>
  <c r="ED11" i="1"/>
  <c r="EE11" i="1"/>
  <c r="EF11" i="1"/>
  <c r="M12" i="1"/>
  <c r="DX12" i="1"/>
  <c r="DY12" i="1"/>
  <c r="DZ12" i="1"/>
  <c r="EA12" i="1"/>
  <c r="EB12" i="1"/>
  <c r="EC12" i="1"/>
  <c r="ED12" i="1"/>
  <c r="EE12" i="1"/>
  <c r="EF12" i="1"/>
  <c r="M13" i="1"/>
  <c r="DX13" i="1"/>
  <c r="DY13" i="1"/>
  <c r="DZ13" i="1"/>
  <c r="EA13" i="1"/>
  <c r="EB13" i="1"/>
  <c r="EC13" i="1"/>
  <c r="ED13" i="1"/>
  <c r="EE13" i="1"/>
  <c r="EF13" i="1"/>
  <c r="M14" i="1"/>
  <c r="DX14" i="1"/>
  <c r="DY14" i="1"/>
  <c r="DZ14" i="1"/>
  <c r="EA14" i="1"/>
  <c r="EB14" i="1"/>
  <c r="EC14" i="1"/>
  <c r="ED14" i="1"/>
  <c r="EE14" i="1"/>
  <c r="EF14" i="1"/>
  <c r="M15" i="1"/>
  <c r="DX15" i="1"/>
  <c r="DY15" i="1"/>
  <c r="DZ15" i="1"/>
  <c r="EA15" i="1"/>
  <c r="EB15" i="1"/>
  <c r="EC15" i="1"/>
  <c r="ED15" i="1"/>
  <c r="EE15" i="1"/>
  <c r="EF15" i="1"/>
  <c r="M16" i="1"/>
  <c r="DX16" i="1"/>
  <c r="DY16" i="1"/>
  <c r="DZ16" i="1"/>
  <c r="EA16" i="1"/>
  <c r="EB16" i="1"/>
  <c r="EC16" i="1"/>
  <c r="ED16" i="1"/>
  <c r="EE16" i="1"/>
  <c r="EF16" i="1"/>
  <c r="M17" i="1"/>
  <c r="DX17" i="1"/>
  <c r="DY17" i="1"/>
  <c r="DZ17" i="1"/>
  <c r="EA17" i="1"/>
  <c r="EB17" i="1"/>
  <c r="EC17" i="1"/>
  <c r="ED17" i="1"/>
  <c r="EE17" i="1"/>
  <c r="EF17" i="1"/>
  <c r="M18" i="1"/>
  <c r="DX18" i="1"/>
  <c r="DY18" i="1"/>
  <c r="DZ18" i="1"/>
  <c r="EA18" i="1"/>
  <c r="EB18" i="1"/>
  <c r="EC18" i="1"/>
  <c r="ED18" i="1"/>
  <c r="EE18" i="1"/>
  <c r="EF18" i="1"/>
  <c r="M19" i="1"/>
  <c r="DX19" i="1"/>
  <c r="DY19" i="1"/>
  <c r="DZ19" i="1"/>
  <c r="EA19" i="1"/>
  <c r="EB19" i="1"/>
  <c r="EC19" i="1"/>
  <c r="ED19" i="1"/>
  <c r="EE19" i="1"/>
  <c r="EF19" i="1"/>
  <c r="M20" i="1"/>
  <c r="DX20" i="1"/>
  <c r="DY20" i="1"/>
  <c r="DZ20" i="1"/>
  <c r="EA20" i="1"/>
  <c r="EB20" i="1"/>
  <c r="EC20" i="1"/>
  <c r="ED20" i="1"/>
  <c r="EE20" i="1"/>
  <c r="EF20" i="1"/>
  <c r="M21" i="1"/>
  <c r="DX21" i="1"/>
  <c r="DY21" i="1"/>
  <c r="DZ21" i="1"/>
  <c r="EA21" i="1"/>
  <c r="EB21" i="1"/>
  <c r="EC21" i="1"/>
  <c r="ED21" i="1"/>
  <c r="EE21" i="1"/>
  <c r="EF21" i="1"/>
  <c r="M22" i="1"/>
  <c r="DX22" i="1"/>
  <c r="DY22" i="1"/>
  <c r="DZ22" i="1"/>
  <c r="EA22" i="1"/>
  <c r="EB22" i="1"/>
  <c r="EC22" i="1"/>
  <c r="ED22" i="1"/>
  <c r="EE22" i="1"/>
  <c r="EF22" i="1"/>
  <c r="M23" i="1"/>
  <c r="DX23" i="1"/>
  <c r="DY23" i="1"/>
  <c r="DZ23" i="1"/>
  <c r="EA23" i="1"/>
  <c r="EB23" i="1"/>
  <c r="EC23" i="1"/>
  <c r="ED23" i="1"/>
  <c r="EE23" i="1"/>
  <c r="EF23" i="1"/>
  <c r="M24" i="1"/>
  <c r="DX24" i="1"/>
  <c r="DY24" i="1"/>
  <c r="DZ24" i="1"/>
  <c r="EA24" i="1"/>
  <c r="EB24" i="1"/>
  <c r="EC24" i="1"/>
  <c r="ED24" i="1"/>
  <c r="EE24" i="1"/>
  <c r="EF24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3" i="1"/>
  <c r="GW20" i="1" l="1"/>
  <c r="GV20" i="1"/>
  <c r="GU20" i="1"/>
  <c r="GW24" i="1"/>
  <c r="GW23" i="1"/>
  <c r="GW22" i="1"/>
  <c r="GW21" i="1"/>
  <c r="GW19" i="1"/>
  <c r="GW18" i="1"/>
  <c r="GW17" i="1"/>
  <c r="GW16" i="1"/>
  <c r="GW15" i="1"/>
  <c r="GW14" i="1"/>
  <c r="GW13" i="1"/>
  <c r="GW12" i="1"/>
  <c r="GW11" i="1"/>
  <c r="GW10" i="1"/>
  <c r="GW9" i="1"/>
  <c r="GW8" i="1"/>
  <c r="GW7" i="1"/>
  <c r="GW6" i="1"/>
  <c r="GW5" i="1"/>
  <c r="GW4" i="1"/>
  <c r="HF22" i="1"/>
  <c r="HE17" i="1"/>
  <c r="HG11" i="1"/>
  <c r="HE6" i="1"/>
  <c r="GV24" i="1"/>
  <c r="GV23" i="1"/>
  <c r="GV22" i="1"/>
  <c r="GV21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HE22" i="1"/>
  <c r="HG16" i="1"/>
  <c r="HF11" i="1"/>
  <c r="HG5" i="1"/>
  <c r="GU24" i="1"/>
  <c r="GU23" i="1"/>
  <c r="GU22" i="1"/>
  <c r="GU21" i="1"/>
  <c r="GU19" i="1"/>
  <c r="GU18" i="1"/>
  <c r="GU17" i="1"/>
  <c r="GU16" i="1"/>
  <c r="GU15" i="1"/>
  <c r="GU14" i="1"/>
  <c r="GU13" i="1"/>
  <c r="GU12" i="1"/>
  <c r="GU11" i="1"/>
  <c r="GU10" i="1"/>
  <c r="GU9" i="1"/>
  <c r="GU8" i="1"/>
  <c r="GU7" i="1"/>
  <c r="GU6" i="1"/>
  <c r="GU5" i="1"/>
  <c r="GU4" i="1"/>
  <c r="HG21" i="1"/>
  <c r="HF16" i="1"/>
  <c r="HE11" i="1"/>
  <c r="HF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T6" i="1"/>
  <c r="GT5" i="1"/>
  <c r="GT4" i="1"/>
  <c r="HF21" i="1"/>
  <c r="HE16" i="1"/>
  <c r="HG10" i="1"/>
  <c r="HE5" i="1"/>
  <c r="GS24" i="1"/>
  <c r="GS23" i="1"/>
  <c r="GS22" i="1"/>
  <c r="GS21" i="1"/>
  <c r="GS20" i="1"/>
  <c r="GS19" i="1"/>
  <c r="GS18" i="1"/>
  <c r="GS17" i="1"/>
  <c r="GS16" i="1"/>
  <c r="GS15" i="1"/>
  <c r="GS14" i="1"/>
  <c r="GS13" i="1"/>
  <c r="GS12" i="1"/>
  <c r="GS11" i="1"/>
  <c r="GS10" i="1"/>
  <c r="GS9" i="1"/>
  <c r="GS8" i="1"/>
  <c r="GS7" i="1"/>
  <c r="GS6" i="1"/>
  <c r="GS5" i="1"/>
  <c r="GS4" i="1"/>
  <c r="HE21" i="1"/>
  <c r="HG15" i="1"/>
  <c r="HF10" i="1"/>
  <c r="HG4" i="1"/>
  <c r="GR24" i="1"/>
  <c r="GR23" i="1"/>
  <c r="GR22" i="1"/>
  <c r="GR21" i="1"/>
  <c r="GR20" i="1"/>
  <c r="GR19" i="1"/>
  <c r="GR18" i="1"/>
  <c r="GR17" i="1"/>
  <c r="GR16" i="1"/>
  <c r="GR15" i="1"/>
  <c r="GR14" i="1"/>
  <c r="GR13" i="1"/>
  <c r="GR12" i="1"/>
  <c r="GR11" i="1"/>
  <c r="GR10" i="1"/>
  <c r="GR9" i="1"/>
  <c r="GR8" i="1"/>
  <c r="GR7" i="1"/>
  <c r="GR6" i="1"/>
  <c r="GR5" i="1"/>
  <c r="GR4" i="1"/>
  <c r="HG20" i="1"/>
  <c r="HF15" i="1"/>
  <c r="HE10" i="1"/>
  <c r="HF4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Q7" i="1"/>
  <c r="GQ6" i="1"/>
  <c r="GQ5" i="1"/>
  <c r="GQ4" i="1"/>
  <c r="HF20" i="1"/>
  <c r="HE15" i="1"/>
  <c r="HG9" i="1"/>
  <c r="HE4" i="1"/>
  <c r="GP24" i="1"/>
  <c r="GP23" i="1"/>
  <c r="GP22" i="1"/>
  <c r="GP21" i="1"/>
  <c r="GP20" i="1"/>
  <c r="GP19" i="1"/>
  <c r="GP18" i="1"/>
  <c r="GP17" i="1"/>
  <c r="GP16" i="1"/>
  <c r="GP15" i="1"/>
  <c r="GP14" i="1"/>
  <c r="GP13" i="1"/>
  <c r="GP12" i="1"/>
  <c r="GP11" i="1"/>
  <c r="GP10" i="1"/>
  <c r="GP9" i="1"/>
  <c r="GP8" i="1"/>
  <c r="GP7" i="1"/>
  <c r="GP6" i="1"/>
  <c r="GP5" i="1"/>
  <c r="GP4" i="1"/>
  <c r="HE20" i="1"/>
  <c r="HG14" i="1"/>
  <c r="HF9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O6" i="1"/>
  <c r="GO5" i="1"/>
  <c r="GO4" i="1"/>
  <c r="HG19" i="1"/>
  <c r="HF14" i="1"/>
  <c r="HE9" i="1"/>
  <c r="HD24" i="1"/>
  <c r="GN24" i="1"/>
  <c r="HD23" i="1"/>
  <c r="GN23" i="1"/>
  <c r="HD22" i="1"/>
  <c r="GN22" i="1"/>
  <c r="HD21" i="1"/>
  <c r="GN21" i="1"/>
  <c r="HD20" i="1"/>
  <c r="GN20" i="1"/>
  <c r="HD19" i="1"/>
  <c r="GN19" i="1"/>
  <c r="HD18" i="1"/>
  <c r="GN18" i="1"/>
  <c r="HD17" i="1"/>
  <c r="GN17" i="1"/>
  <c r="HD16" i="1"/>
  <c r="GN16" i="1"/>
  <c r="HD15" i="1"/>
  <c r="GN15" i="1"/>
  <c r="HD14" i="1"/>
  <c r="GN14" i="1"/>
  <c r="HD13" i="1"/>
  <c r="GN13" i="1"/>
  <c r="HD12" i="1"/>
  <c r="GN12" i="1"/>
  <c r="HD11" i="1"/>
  <c r="GN11" i="1"/>
  <c r="HD10" i="1"/>
  <c r="GN10" i="1"/>
  <c r="HD9" i="1"/>
  <c r="GN9" i="1"/>
  <c r="HD8" i="1"/>
  <c r="GN8" i="1"/>
  <c r="HD7" i="1"/>
  <c r="GN7" i="1"/>
  <c r="HD6" i="1"/>
  <c r="GN6" i="1"/>
  <c r="HD5" i="1"/>
  <c r="GN5" i="1"/>
  <c r="HD4" i="1"/>
  <c r="GN4" i="1"/>
  <c r="HG24" i="1"/>
  <c r="HF19" i="1"/>
  <c r="HE14" i="1"/>
  <c r="HG8" i="1"/>
  <c r="HC24" i="1"/>
  <c r="GM24" i="1"/>
  <c r="HC23" i="1"/>
  <c r="GM23" i="1"/>
  <c r="HC22" i="1"/>
  <c r="GM22" i="1"/>
  <c r="HC21" i="1"/>
  <c r="GM21" i="1"/>
  <c r="HC20" i="1"/>
  <c r="GM20" i="1"/>
  <c r="HC19" i="1"/>
  <c r="GM19" i="1"/>
  <c r="HC18" i="1"/>
  <c r="GM18" i="1"/>
  <c r="HC17" i="1"/>
  <c r="GM17" i="1"/>
  <c r="HC16" i="1"/>
  <c r="GM16" i="1"/>
  <c r="HC15" i="1"/>
  <c r="GM15" i="1"/>
  <c r="HC14" i="1"/>
  <c r="GM14" i="1"/>
  <c r="HC13" i="1"/>
  <c r="GM13" i="1"/>
  <c r="HC12" i="1"/>
  <c r="GM12" i="1"/>
  <c r="HC11" i="1"/>
  <c r="GM11" i="1"/>
  <c r="HC10" i="1"/>
  <c r="GM10" i="1"/>
  <c r="HC9" i="1"/>
  <c r="GM9" i="1"/>
  <c r="HC8" i="1"/>
  <c r="GM8" i="1"/>
  <c r="HC7" i="1"/>
  <c r="GM7" i="1"/>
  <c r="HC6" i="1"/>
  <c r="GM6" i="1"/>
  <c r="HC5" i="1"/>
  <c r="GM5" i="1"/>
  <c r="HC4" i="1"/>
  <c r="GM4" i="1"/>
  <c r="HF24" i="1"/>
  <c r="HE19" i="1"/>
  <c r="HG13" i="1"/>
  <c r="HF8" i="1"/>
  <c r="HG7" i="1"/>
  <c r="HB24" i="1"/>
  <c r="GL24" i="1"/>
  <c r="HB23" i="1"/>
  <c r="GL23" i="1"/>
  <c r="HB22" i="1"/>
  <c r="GL22" i="1"/>
  <c r="HB21" i="1"/>
  <c r="GL21" i="1"/>
  <c r="HB20" i="1"/>
  <c r="GL20" i="1"/>
  <c r="HB19" i="1"/>
  <c r="GL19" i="1"/>
  <c r="HB18" i="1"/>
  <c r="GL18" i="1"/>
  <c r="HB17" i="1"/>
  <c r="GL17" i="1"/>
  <c r="HB16" i="1"/>
  <c r="GL16" i="1"/>
  <c r="HB15" i="1"/>
  <c r="GL15" i="1"/>
  <c r="HB14" i="1"/>
  <c r="GL14" i="1"/>
  <c r="HB13" i="1"/>
  <c r="GL13" i="1"/>
  <c r="HB12" i="1"/>
  <c r="GL12" i="1"/>
  <c r="HB11" i="1"/>
  <c r="GL11" i="1"/>
  <c r="HB10" i="1"/>
  <c r="GL10" i="1"/>
  <c r="HB9" i="1"/>
  <c r="GL9" i="1"/>
  <c r="HB8" i="1"/>
  <c r="GL8" i="1"/>
  <c r="HB7" i="1"/>
  <c r="GL7" i="1"/>
  <c r="HB6" i="1"/>
  <c r="GL6" i="1"/>
  <c r="HB5" i="1"/>
  <c r="GL5" i="1"/>
  <c r="HB4" i="1"/>
  <c r="GL4" i="1"/>
  <c r="HE24" i="1"/>
  <c r="HG18" i="1"/>
  <c r="HF13" i="1"/>
  <c r="HE8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HA7" i="1"/>
  <c r="HA6" i="1"/>
  <c r="HA5" i="1"/>
  <c r="HA4" i="1"/>
  <c r="HG23" i="1"/>
  <c r="HF18" i="1"/>
  <c r="HE13" i="1"/>
  <c r="HF7" i="1"/>
  <c r="GZ24" i="1"/>
  <c r="GZ23" i="1"/>
  <c r="GZ22" i="1"/>
  <c r="GZ21" i="1"/>
  <c r="GZ20" i="1"/>
  <c r="GZ19" i="1"/>
  <c r="GZ18" i="1"/>
  <c r="GZ17" i="1"/>
  <c r="GZ16" i="1"/>
  <c r="GZ15" i="1"/>
  <c r="GZ14" i="1"/>
  <c r="GZ13" i="1"/>
  <c r="GZ12" i="1"/>
  <c r="GZ11" i="1"/>
  <c r="GZ10" i="1"/>
  <c r="GZ9" i="1"/>
  <c r="GZ8" i="1"/>
  <c r="GZ7" i="1"/>
  <c r="GZ6" i="1"/>
  <c r="GZ5" i="1"/>
  <c r="GZ4" i="1"/>
  <c r="HF23" i="1"/>
  <c r="HE18" i="1"/>
  <c r="HG12" i="1"/>
  <c r="HE7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Y6" i="1"/>
  <c r="GY5" i="1"/>
  <c r="GY4" i="1"/>
  <c r="HE23" i="1"/>
  <c r="HG17" i="1"/>
  <c r="HF12" i="1"/>
  <c r="HG6" i="1"/>
  <c r="GX24" i="1"/>
  <c r="GX23" i="1"/>
  <c r="GX22" i="1"/>
  <c r="GX21" i="1"/>
  <c r="GX20" i="1"/>
  <c r="GX19" i="1"/>
  <c r="GX18" i="1"/>
  <c r="GX17" i="1"/>
  <c r="GX16" i="1"/>
  <c r="GX15" i="1"/>
  <c r="GX14" i="1"/>
  <c r="GX13" i="1"/>
  <c r="GX12" i="1"/>
  <c r="GX11" i="1"/>
  <c r="GX10" i="1"/>
  <c r="GX9" i="1"/>
  <c r="GX8" i="1"/>
  <c r="GX7" i="1"/>
  <c r="GX6" i="1"/>
  <c r="GX5" i="1"/>
  <c r="GX4" i="1"/>
  <c r="HG22" i="1"/>
  <c r="HF17" i="1"/>
  <c r="HE12" i="1"/>
  <c r="HF6" i="1"/>
  <c r="I15" i="1"/>
  <c r="K15" i="1" s="1"/>
  <c r="I14" i="1"/>
  <c r="K14" i="1" s="1"/>
  <c r="F12" i="1"/>
  <c r="FX12" i="1" s="1"/>
  <c r="I12" i="1"/>
  <c r="GG3" i="1"/>
  <c r="F22" i="1"/>
  <c r="GI22" i="1" s="1"/>
  <c r="I22" i="1"/>
  <c r="K22" i="1" s="1"/>
  <c r="F11" i="1"/>
  <c r="FR11" i="1" s="1"/>
  <c r="I11" i="1"/>
  <c r="F24" i="1"/>
  <c r="GC24" i="1" s="1"/>
  <c r="I24" i="1"/>
  <c r="K24" i="1" s="1"/>
  <c r="F10" i="1"/>
  <c r="GD10" i="1" s="1"/>
  <c r="I10" i="1"/>
  <c r="K10" i="1" s="1"/>
  <c r="F16" i="1"/>
  <c r="FT16" i="1" s="1"/>
  <c r="I16" i="1"/>
  <c r="F23" i="1"/>
  <c r="GC23" i="1" s="1"/>
  <c r="I23" i="1"/>
  <c r="F21" i="1"/>
  <c r="FZ21" i="1" s="1"/>
  <c r="I21" i="1"/>
  <c r="F15" i="1"/>
  <c r="GF15" i="1" s="1"/>
  <c r="F17" i="1"/>
  <c r="FV17" i="1" s="1"/>
  <c r="I17" i="1"/>
  <c r="F13" i="1"/>
  <c r="GD13" i="1" s="1"/>
  <c r="I13" i="1"/>
  <c r="K13" i="1" s="1"/>
  <c r="F7" i="1"/>
  <c r="FS7" i="1" s="1"/>
  <c r="F6" i="1"/>
  <c r="GE6" i="1" s="1"/>
  <c r="F5" i="1"/>
  <c r="GE5" i="1" s="1"/>
  <c r="F4" i="1"/>
  <c r="FX4" i="1" s="1"/>
  <c r="F9" i="1"/>
  <c r="F20" i="1"/>
  <c r="GG20" i="1" s="1"/>
  <c r="I20" i="1"/>
  <c r="F19" i="1"/>
  <c r="GI19" i="1" s="1"/>
  <c r="I19" i="1"/>
  <c r="F18" i="1"/>
  <c r="GF18" i="1" s="1"/>
  <c r="I18" i="1"/>
  <c r="K18" i="1" s="1"/>
  <c r="F14" i="1"/>
  <c r="FW14" i="1" s="1"/>
  <c r="F8" i="1"/>
  <c r="FU8" i="1" s="1"/>
  <c r="GH11" i="1" l="1"/>
  <c r="GD23" i="1"/>
  <c r="K17" i="1"/>
  <c r="L17" i="1" s="1"/>
  <c r="K23" i="1"/>
  <c r="L23" i="1" s="1"/>
  <c r="K20" i="1"/>
  <c r="L20" i="1" s="1"/>
  <c r="L5" i="1"/>
  <c r="K12" i="1"/>
  <c r="L12" i="1" s="1"/>
  <c r="K11" i="1"/>
  <c r="L11" i="1" s="1"/>
  <c r="K21" i="1"/>
  <c r="L21" i="1" s="1"/>
  <c r="K16" i="1"/>
  <c r="L16" i="1" s="1"/>
  <c r="K19" i="1"/>
  <c r="L19" i="1" s="1"/>
  <c r="FS10" i="1"/>
  <c r="L4" i="1"/>
  <c r="FS15" i="1"/>
  <c r="GA6" i="1"/>
  <c r="FQ20" i="1"/>
  <c r="L14" i="1"/>
  <c r="FW21" i="1"/>
  <c r="GC21" i="1"/>
  <c r="L10" i="1"/>
  <c r="L7" i="1"/>
  <c r="FQ6" i="1"/>
  <c r="FQ14" i="1"/>
  <c r="FS12" i="1"/>
  <c r="FQ7" i="1"/>
  <c r="GJ5" i="1"/>
  <c r="FX23" i="1"/>
  <c r="FR4" i="1"/>
  <c r="FY14" i="1"/>
  <c r="L8" i="1"/>
  <c r="L24" i="1"/>
  <c r="FV10" i="1"/>
  <c r="FQ17" i="1"/>
  <c r="FV23" i="1"/>
  <c r="FU12" i="1"/>
  <c r="GB17" i="1"/>
  <c r="GH7" i="1"/>
  <c r="GH8" i="1"/>
  <c r="GB7" i="1"/>
  <c r="FT8" i="1"/>
  <c r="FP10" i="1"/>
  <c r="GI10" i="1"/>
  <c r="GJ14" i="1"/>
  <c r="GH10" i="1"/>
  <c r="GH24" i="1"/>
  <c r="GI7" i="1"/>
  <c r="GI11" i="1"/>
  <c r="GJ13" i="1"/>
  <c r="FW18" i="1"/>
  <c r="GA21" i="1"/>
  <c r="GB8" i="1"/>
  <c r="FR16" i="1"/>
  <c r="GE17" i="1"/>
  <c r="GF4" i="1"/>
  <c r="GK17" i="1"/>
  <c r="GC13" i="1"/>
  <c r="FX17" i="1"/>
  <c r="GD14" i="1"/>
  <c r="GG7" i="1"/>
  <c r="GJ3" i="1"/>
  <c r="GE18" i="1"/>
  <c r="GF21" i="1"/>
  <c r="GG17" i="1"/>
  <c r="GJ20" i="1"/>
  <c r="GG8" i="1"/>
  <c r="FW16" i="1"/>
  <c r="FR7" i="1"/>
  <c r="GK7" i="1"/>
  <c r="FY7" i="1"/>
  <c r="FZ10" i="1"/>
  <c r="GG24" i="1"/>
  <c r="FZ17" i="1"/>
  <c r="GI13" i="1"/>
  <c r="FT10" i="1"/>
  <c r="GJ21" i="1"/>
  <c r="GF13" i="1"/>
  <c r="GI18" i="1"/>
  <c r="FP12" i="1"/>
  <c r="GK8" i="1"/>
  <c r="FY23" i="1"/>
  <c r="FS6" i="1"/>
  <c r="GA13" i="1"/>
  <c r="FX20" i="1"/>
  <c r="FT5" i="1"/>
  <c r="FP13" i="1"/>
  <c r="GH16" i="1"/>
  <c r="FV13" i="1"/>
  <c r="FQ11" i="1"/>
  <c r="GC4" i="1"/>
  <c r="FU16" i="1"/>
  <c r="FX16" i="1"/>
  <c r="GJ12" i="1"/>
  <c r="GA14" i="1"/>
  <c r="GE10" i="1"/>
  <c r="FW19" i="1"/>
  <c r="FZ18" i="1"/>
  <c r="GH6" i="1"/>
  <c r="L18" i="1"/>
  <c r="FX24" i="1"/>
  <c r="GK10" i="1"/>
  <c r="FV20" i="1"/>
  <c r="GD7" i="1"/>
  <c r="FR5" i="1"/>
  <c r="FS21" i="1"/>
  <c r="FY22" i="1"/>
  <c r="FQ3" i="1"/>
  <c r="GD22" i="1"/>
  <c r="FW22" i="1"/>
  <c r="G19" i="1"/>
  <c r="N19" i="1"/>
  <c r="G17" i="1"/>
  <c r="N17" i="1"/>
  <c r="L3" i="1"/>
  <c r="GH15" i="1"/>
  <c r="GH23" i="1"/>
  <c r="FX8" i="1"/>
  <c r="GJ4" i="1"/>
  <c r="FU18" i="1"/>
  <c r="GK16" i="1"/>
  <c r="GK24" i="1"/>
  <c r="FU15" i="1"/>
  <c r="FW7" i="1"/>
  <c r="FY6" i="1"/>
  <c r="FR22" i="1"/>
  <c r="FW4" i="1"/>
  <c r="GA5" i="1"/>
  <c r="FR19" i="1"/>
  <c r="GB16" i="1"/>
  <c r="GB24" i="1"/>
  <c r="GC3" i="1"/>
  <c r="GC12" i="1"/>
  <c r="GC20" i="1"/>
  <c r="FV14" i="1"/>
  <c r="GD6" i="1"/>
  <c r="FS24" i="1"/>
  <c r="FX6" i="1"/>
  <c r="GF3" i="1"/>
  <c r="GF12" i="1"/>
  <c r="GF20" i="1"/>
  <c r="FQ18" i="1"/>
  <c r="GG16" i="1"/>
  <c r="GI20" i="1"/>
  <c r="GJ22" i="1"/>
  <c r="FS23" i="1"/>
  <c r="FX5" i="1"/>
  <c r="FS20" i="1"/>
  <c r="FW15" i="1"/>
  <c r="FY16" i="1"/>
  <c r="FY24" i="1"/>
  <c r="FZ11" i="1"/>
  <c r="FZ19" i="1"/>
  <c r="FW12" i="1"/>
  <c r="GA15" i="1"/>
  <c r="GA23" i="1"/>
  <c r="FP24" i="1"/>
  <c r="FU6" i="1"/>
  <c r="GC5" i="1"/>
  <c r="FT19" i="1"/>
  <c r="GD16" i="1"/>
  <c r="GD24" i="1"/>
  <c r="GE11" i="1"/>
  <c r="GE19" i="1"/>
  <c r="FV11" i="1"/>
  <c r="GF5" i="1"/>
  <c r="GF22" i="1"/>
  <c r="FU24" i="1"/>
  <c r="FP7" i="1"/>
  <c r="GI3" i="1"/>
  <c r="GH17" i="1"/>
  <c r="FU5" i="1"/>
  <c r="GI4" i="1"/>
  <c r="FR15" i="1"/>
  <c r="GJ6" i="1"/>
  <c r="GK18" i="1"/>
  <c r="FT7" i="1"/>
  <c r="FU23" i="1"/>
  <c r="FT4" i="1"/>
  <c r="FS17" i="1"/>
  <c r="FY8" i="1"/>
  <c r="FS14" i="1"/>
  <c r="GA7" i="1"/>
  <c r="GB10" i="1"/>
  <c r="GB18" i="1"/>
  <c r="FQ8" i="1"/>
  <c r="GC14" i="1"/>
  <c r="GC22" i="1"/>
  <c r="FP21" i="1"/>
  <c r="GD8" i="1"/>
  <c r="FR13" i="1"/>
  <c r="GF14" i="1"/>
  <c r="GG10" i="1"/>
  <c r="GG18" i="1"/>
  <c r="FV8" i="1"/>
  <c r="L15" i="1"/>
  <c r="GI21" i="1"/>
  <c r="GJ15" i="1"/>
  <c r="GJ23" i="1"/>
  <c r="FP6" i="1"/>
  <c r="FU20" i="1"/>
  <c r="FY17" i="1"/>
  <c r="FP3" i="1"/>
  <c r="FZ3" i="1"/>
  <c r="FZ12" i="1"/>
  <c r="FZ20" i="1"/>
  <c r="FU17" i="1"/>
  <c r="GA16" i="1"/>
  <c r="GA24" i="1"/>
  <c r="FS11" i="1"/>
  <c r="GC6" i="1"/>
  <c r="FV22" i="1"/>
  <c r="GD17" i="1"/>
  <c r="FU3" i="1"/>
  <c r="GE3" i="1"/>
  <c r="GE12" i="1"/>
  <c r="GE20" i="1"/>
  <c r="FX14" i="1"/>
  <c r="GF6" i="1"/>
  <c r="GF23" i="1"/>
  <c r="FR10" i="1"/>
  <c r="FS3" i="1"/>
  <c r="GH18" i="1"/>
  <c r="FW8" i="1"/>
  <c r="GI5" i="1"/>
  <c r="FT18" i="1"/>
  <c r="GJ7" i="1"/>
  <c r="GK11" i="1"/>
  <c r="GK19" i="1"/>
  <c r="FR12" i="1"/>
  <c r="FV7" i="1"/>
  <c r="FQ22" i="1"/>
  <c r="FV4" i="1"/>
  <c r="FZ4" i="1"/>
  <c r="FQ19" i="1"/>
  <c r="GA8" i="1"/>
  <c r="GB11" i="1"/>
  <c r="GB19" i="1"/>
  <c r="FU14" i="1"/>
  <c r="GC15" i="1"/>
  <c r="FR24" i="1"/>
  <c r="FQ5" i="1"/>
  <c r="GE4" i="1"/>
  <c r="GE21" i="1"/>
  <c r="GG11" i="1"/>
  <c r="GG19" i="1"/>
  <c r="FX11" i="1"/>
  <c r="G15" i="1"/>
  <c r="N15" i="1"/>
  <c r="FT22" i="1"/>
  <c r="GI12" i="1"/>
  <c r="G9" i="1"/>
  <c r="N9" i="1"/>
  <c r="G23" i="1"/>
  <c r="N23" i="1"/>
  <c r="G16" i="1"/>
  <c r="N16" i="1"/>
  <c r="GI14" i="1"/>
  <c r="FP20" i="1"/>
  <c r="GJ16" i="1"/>
  <c r="GJ24" i="1"/>
  <c r="FX13" i="1"/>
  <c r="FX10" i="1"/>
  <c r="FW23" i="1"/>
  <c r="FY10" i="1"/>
  <c r="FY18" i="1"/>
  <c r="FR6" i="1"/>
  <c r="FZ13" i="1"/>
  <c r="FW20" i="1"/>
  <c r="GA17" i="1"/>
  <c r="FR3" i="1"/>
  <c r="FQ16" i="1"/>
  <c r="GC7" i="1"/>
  <c r="GD18" i="1"/>
  <c r="FW6" i="1"/>
  <c r="GE13" i="1"/>
  <c r="FP18" i="1"/>
  <c r="GF7" i="1"/>
  <c r="GF24" i="1"/>
  <c r="FT13" i="1"/>
  <c r="G22" i="1"/>
  <c r="N22" i="1"/>
  <c r="G21" i="1"/>
  <c r="N21" i="1"/>
  <c r="GH19" i="1"/>
  <c r="FU13" i="1"/>
  <c r="GI6" i="1"/>
  <c r="FV21" i="1"/>
  <c r="GJ8" i="1"/>
  <c r="GK3" i="1"/>
  <c r="GK12" i="1"/>
  <c r="GK20" i="1"/>
  <c r="FT15" i="1"/>
  <c r="FT12" i="1"/>
  <c r="FX7" i="1"/>
  <c r="FZ5" i="1"/>
  <c r="FS22" i="1"/>
  <c r="GB3" i="1"/>
  <c r="GB12" i="1"/>
  <c r="GB20" i="1"/>
  <c r="FW17" i="1"/>
  <c r="GC16" i="1"/>
  <c r="FS8" i="1"/>
  <c r="GE22" i="1"/>
  <c r="FV19" i="1"/>
  <c r="GF16" i="1"/>
  <c r="GG12" i="1"/>
  <c r="FP15" i="1"/>
  <c r="G3" i="1"/>
  <c r="N3" i="1"/>
  <c r="G20" i="1"/>
  <c r="N20" i="1"/>
  <c r="G4" i="1"/>
  <c r="N4" i="1"/>
  <c r="G5" i="1"/>
  <c r="N5" i="1"/>
  <c r="L6" i="1"/>
  <c r="G10" i="1"/>
  <c r="N10" i="1"/>
  <c r="FQ15" i="1"/>
  <c r="GI15" i="1"/>
  <c r="GI23" i="1"/>
  <c r="FR23" i="1"/>
  <c r="GJ17" i="1"/>
  <c r="FQ4" i="1"/>
  <c r="GK4" i="1"/>
  <c r="FP17" i="1"/>
  <c r="FP14" i="1"/>
  <c r="FY11" i="1"/>
  <c r="FY19" i="1"/>
  <c r="FP11" i="1"/>
  <c r="FZ14" i="1"/>
  <c r="FZ22" i="1"/>
  <c r="GA10" i="1"/>
  <c r="GA18" i="1"/>
  <c r="FT6" i="1"/>
  <c r="GB4" i="1"/>
  <c r="FS19" i="1"/>
  <c r="GC8" i="1"/>
  <c r="GD11" i="1"/>
  <c r="GD19" i="1"/>
  <c r="FU11" i="1"/>
  <c r="GE14" i="1"/>
  <c r="FR21" i="1"/>
  <c r="GF8" i="1"/>
  <c r="FW3" i="1"/>
  <c r="GG4" i="1"/>
  <c r="GG21" i="1"/>
  <c r="FV16" i="1"/>
  <c r="GA22" i="1"/>
  <c r="GH3" i="1"/>
  <c r="GH20" i="1"/>
  <c r="FW5" i="1"/>
  <c r="GK13" i="1"/>
  <c r="GK21" i="1"/>
  <c r="FV18" i="1"/>
  <c r="FV15" i="1"/>
  <c r="FV12" i="1"/>
  <c r="FZ6" i="1"/>
  <c r="FP8" i="1"/>
  <c r="GB13" i="1"/>
  <c r="GB21" i="1"/>
  <c r="FU22" i="1"/>
  <c r="GC17" i="1"/>
  <c r="FT3" i="1"/>
  <c r="FQ13" i="1"/>
  <c r="GE23" i="1"/>
  <c r="FX22" i="1"/>
  <c r="GF17" i="1"/>
  <c r="FS5" i="1"/>
  <c r="GG13" i="1"/>
  <c r="FR18" i="1"/>
  <c r="GD15" i="1"/>
  <c r="G24" i="1"/>
  <c r="N24" i="1"/>
  <c r="GH4" i="1"/>
  <c r="FS18" i="1"/>
  <c r="GI16" i="1"/>
  <c r="GI24" i="1"/>
  <c r="GJ10" i="1"/>
  <c r="GJ18" i="1"/>
  <c r="GK5" i="1"/>
  <c r="FR20" i="1"/>
  <c r="FR17" i="1"/>
  <c r="FY3" i="1"/>
  <c r="FY12" i="1"/>
  <c r="FY20" i="1"/>
  <c r="FR14" i="1"/>
  <c r="FZ15" i="1"/>
  <c r="FZ23" i="1"/>
  <c r="GA11" i="1"/>
  <c r="GA19" i="1"/>
  <c r="GB5" i="1"/>
  <c r="FQ24" i="1"/>
  <c r="FP5" i="1"/>
  <c r="GD3" i="1"/>
  <c r="GD12" i="1"/>
  <c r="GD20" i="1"/>
  <c r="GE15" i="1"/>
  <c r="FT24" i="1"/>
  <c r="GG5" i="1"/>
  <c r="GG22" i="1"/>
  <c r="FX19" i="1"/>
  <c r="FX3" i="1"/>
  <c r="G6" i="1"/>
  <c r="N6" i="1"/>
  <c r="G8" i="1"/>
  <c r="N8" i="1"/>
  <c r="G14" i="1"/>
  <c r="N14" i="1"/>
  <c r="G7" i="1"/>
  <c r="N7" i="1"/>
  <c r="GH13" i="1"/>
  <c r="GH21" i="1"/>
  <c r="FU21" i="1"/>
  <c r="GI8" i="1"/>
  <c r="FU10" i="1"/>
  <c r="GK14" i="1"/>
  <c r="GK22" i="1"/>
  <c r="FX21" i="1"/>
  <c r="FS4" i="1"/>
  <c r="FX18" i="1"/>
  <c r="FY4" i="1"/>
  <c r="FX15" i="1"/>
  <c r="FZ7" i="1"/>
  <c r="GB14" i="1"/>
  <c r="GB22" i="1"/>
  <c r="GC10" i="1"/>
  <c r="GC18" i="1"/>
  <c r="FV6" i="1"/>
  <c r="GD4" i="1"/>
  <c r="FS16" i="1"/>
  <c r="GE7" i="1"/>
  <c r="GE24" i="1"/>
  <c r="GF10" i="1"/>
  <c r="FQ10" i="1"/>
  <c r="GG14" i="1"/>
  <c r="FT21" i="1"/>
  <c r="FY15" i="1"/>
  <c r="G12" i="1"/>
  <c r="N12" i="1"/>
  <c r="L13" i="1"/>
  <c r="G11" i="1"/>
  <c r="N11" i="1"/>
  <c r="GH5" i="1"/>
  <c r="FQ23" i="1"/>
  <c r="GI17" i="1"/>
  <c r="FP4" i="1"/>
  <c r="GJ11" i="1"/>
  <c r="GJ19" i="1"/>
  <c r="FQ12" i="1"/>
  <c r="GK6" i="1"/>
  <c r="FT23" i="1"/>
  <c r="FU7" i="1"/>
  <c r="FT20" i="1"/>
  <c r="FY13" i="1"/>
  <c r="FY21" i="1"/>
  <c r="FT17" i="1"/>
  <c r="FZ16" i="1"/>
  <c r="FZ24" i="1"/>
  <c r="GA3" i="1"/>
  <c r="GA12" i="1"/>
  <c r="GA20" i="1"/>
  <c r="FT14" i="1"/>
  <c r="GB6" i="1"/>
  <c r="FR8" i="1"/>
  <c r="GD21" i="1"/>
  <c r="FU19" i="1"/>
  <c r="GE16" i="1"/>
  <c r="FW11" i="1"/>
  <c r="GG6" i="1"/>
  <c r="GG23" i="1"/>
  <c r="FP23" i="1"/>
  <c r="GH12" i="1"/>
  <c r="G18" i="1"/>
  <c r="N18" i="1"/>
  <c r="G13" i="1"/>
  <c r="N13" i="1"/>
  <c r="L22" i="1"/>
  <c r="GH14" i="1"/>
  <c r="GH22" i="1"/>
  <c r="FW24" i="1"/>
  <c r="FV5" i="1"/>
  <c r="FW13" i="1"/>
  <c r="GK15" i="1"/>
  <c r="GK23" i="1"/>
  <c r="FW10" i="1"/>
  <c r="FP22" i="1"/>
  <c r="FU4" i="1"/>
  <c r="FY5" i="1"/>
  <c r="FP19" i="1"/>
  <c r="FZ8" i="1"/>
  <c r="GA4" i="1"/>
  <c r="FP16" i="1"/>
  <c r="GB15" i="1"/>
  <c r="GB23" i="1"/>
  <c r="GC11" i="1"/>
  <c r="GC19" i="1"/>
  <c r="FT11" i="1"/>
  <c r="GD5" i="1"/>
  <c r="FQ21" i="1"/>
  <c r="GE8" i="1"/>
  <c r="FV3" i="1"/>
  <c r="GF11" i="1"/>
  <c r="GF19" i="1"/>
  <c r="FS13" i="1"/>
  <c r="GG15" i="1"/>
  <c r="FV24" i="1"/>
</calcChain>
</file>

<file path=xl/sharedStrings.xml><?xml version="1.0" encoding="utf-8"?>
<sst xmlns="http://schemas.openxmlformats.org/spreadsheetml/2006/main" count="827" uniqueCount="266">
  <si>
    <t>polyethylene</t>
  </si>
  <si>
    <t>polyethylene oxidized</t>
  </si>
  <si>
    <t>polyethylene-chlorinated</t>
  </si>
  <si>
    <t>polypropylene</t>
  </si>
  <si>
    <t>polystyrene</t>
  </si>
  <si>
    <t>polycarbonate</t>
  </si>
  <si>
    <t>polyamide</t>
  </si>
  <si>
    <t>cellulose chemical modified</t>
  </si>
  <si>
    <t>nitrile rubber</t>
  </si>
  <si>
    <t>polyester</t>
  </si>
  <si>
    <t>acrylates/polyurethanes/varnish/lacquer</t>
  </si>
  <si>
    <t>animal fur</t>
  </si>
  <si>
    <t>plant fibres</t>
  </si>
  <si>
    <t>sand</t>
  </si>
  <si>
    <t>polysulfone</t>
  </si>
  <si>
    <t>chitin</t>
  </si>
  <si>
    <t>polyisoprene chlorinated</t>
  </si>
  <si>
    <t>polylactide acide</t>
  </si>
  <si>
    <t>ethylene-vinyl-acetate</t>
  </si>
  <si>
    <t>polyimide</t>
  </si>
  <si>
    <t>acrylonitrile-butadiene</t>
  </si>
  <si>
    <t>rubber type 1</t>
  </si>
  <si>
    <t>rubber type 2</t>
  </si>
  <si>
    <t>charcoal</t>
  </si>
  <si>
    <t>coal</t>
  </si>
  <si>
    <t>rubber type 3</t>
  </si>
  <si>
    <t>HelgoSnow_1</t>
  </si>
  <si>
    <t>HelgoSnow_2</t>
  </si>
  <si>
    <t>DavosCLEAN_3</t>
  </si>
  <si>
    <t>DavosDIRTY_3</t>
  </si>
  <si>
    <t>BremenSnow</t>
  </si>
  <si>
    <t>st1</t>
  </si>
  <si>
    <t>EG1#2</t>
  </si>
  <si>
    <t>Arctis_0001</t>
  </si>
  <si>
    <t>Arctis_0002</t>
  </si>
  <si>
    <t>Arctis_0003</t>
  </si>
  <si>
    <t>Arctis_0004</t>
  </si>
  <si>
    <t>Arctis_0005</t>
  </si>
  <si>
    <t>G2-S1</t>
  </si>
  <si>
    <t>BavariaSnow_1</t>
  </si>
  <si>
    <t>BavariaSnow_2</t>
  </si>
  <si>
    <t>BavariaSnow_3</t>
  </si>
  <si>
    <t>Fredheim</t>
  </si>
  <si>
    <t>Longyearbyen</t>
  </si>
  <si>
    <t>Mohnbukta</t>
  </si>
  <si>
    <t>Paulabreen</t>
  </si>
  <si>
    <t>No</t>
  </si>
  <si>
    <t>Yes</t>
  </si>
  <si>
    <t>ID</t>
  </si>
  <si>
    <t>Single polymer particle</t>
  </si>
  <si>
    <t xml:space="preserve">Polymer particles &gt;11&lt;=25 µm </t>
  </si>
  <si>
    <t>Polymer particles &gt;25&lt;=50 µm</t>
  </si>
  <si>
    <t>Polymer particles &gt;50&lt;=75 µm</t>
  </si>
  <si>
    <t>Polymer particles &gt;75&lt;=100 µm</t>
  </si>
  <si>
    <t>Polymer particles &gt;100&lt;=125 µm</t>
  </si>
  <si>
    <t>Polymer particles &gt;125&lt;=150 µm</t>
  </si>
  <si>
    <t>Polymer particles &gt;150&lt;=175 µm</t>
  </si>
  <si>
    <t>Polymer particles &gt;175&lt;=200 µm</t>
  </si>
  <si>
    <t>Polymer particles &gt;200&lt;=225 µm</t>
  </si>
  <si>
    <t>Polymer particles &gt;225&lt;=250 µm</t>
  </si>
  <si>
    <t>Polymer particles &gt;250&lt;=275 µm</t>
  </si>
  <si>
    <t>Polymer particles &gt;275&lt;=300 µm</t>
  </si>
  <si>
    <t>Polymer particles &gt;300&lt;=325 µm</t>
  </si>
  <si>
    <t>Polymer particles &gt;325&lt;=250 µm</t>
  </si>
  <si>
    <t>Polymer particles &gt;250&lt;=375 µm</t>
  </si>
  <si>
    <t>Polymer particles &gt;375&lt;=400 µm</t>
  </si>
  <si>
    <t>Polymer particles &gt;400&lt;=425 µm</t>
  </si>
  <si>
    <t>Polymer particles &gt;425&lt;=450 µm</t>
  </si>
  <si>
    <t>Container material</t>
  </si>
  <si>
    <t>Sampling institute</t>
  </si>
  <si>
    <t>Heligoland</t>
  </si>
  <si>
    <t>-</t>
  </si>
  <si>
    <t>cloudy</t>
  </si>
  <si>
    <t>Stainless steel</t>
  </si>
  <si>
    <t>AWI</t>
  </si>
  <si>
    <t>Tschuggen</t>
  </si>
  <si>
    <t>10 cm</t>
  </si>
  <si>
    <t>Sample snow</t>
  </si>
  <si>
    <t xml:space="preserve">Stainless steel </t>
  </si>
  <si>
    <t>SLF Davos</t>
  </si>
  <si>
    <t>Davos village</t>
  </si>
  <si>
    <t>Bremen</t>
  </si>
  <si>
    <t xml:space="preserve">1-1.5 cm </t>
  </si>
  <si>
    <t>Svalbard</t>
  </si>
  <si>
    <t>clear</t>
  </si>
  <si>
    <t xml:space="preserve">Porcelain </t>
  </si>
  <si>
    <t>Aemalire</t>
  </si>
  <si>
    <t>cloudy wet</t>
  </si>
  <si>
    <t>open sky</t>
  </si>
  <si>
    <t>Fram Strait</t>
  </si>
  <si>
    <t>PS99.2</t>
  </si>
  <si>
    <t>5 cm</t>
  </si>
  <si>
    <t>PVC</t>
  </si>
  <si>
    <t>PE</t>
  </si>
  <si>
    <t>PS108</t>
  </si>
  <si>
    <t xml:space="preserve">- </t>
  </si>
  <si>
    <t>Glass</t>
  </si>
  <si>
    <t>PS107</t>
  </si>
  <si>
    <t>Bavaria</t>
  </si>
  <si>
    <t xml:space="preserve">4 cm </t>
  </si>
  <si>
    <t xml:space="preserve">Glass, screw cap </t>
  </si>
  <si>
    <t>Tap water</t>
  </si>
  <si>
    <t>Glass, screw cap</t>
  </si>
  <si>
    <t>Citzen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</si>
  <si>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N FTIR</t>
    </r>
  </si>
  <si>
    <t>Δ V / Filtration</t>
  </si>
  <si>
    <t>Unit</t>
  </si>
  <si>
    <t>L</t>
  </si>
  <si>
    <t>N</t>
  </si>
  <si>
    <t>N/L</t>
  </si>
  <si>
    <t>N/m³</t>
  </si>
  <si>
    <t>%</t>
  </si>
  <si>
    <t>Heligoland 1</t>
  </si>
  <si>
    <t>Heligoland 2</t>
  </si>
  <si>
    <t>Davos</t>
  </si>
  <si>
    <t>Ice floe 1</t>
  </si>
  <si>
    <t>Ice floe 2</t>
  </si>
  <si>
    <t>Ice floe 3</t>
  </si>
  <si>
    <t>Ice floe 4</t>
  </si>
  <si>
    <t>Ice floe 5</t>
  </si>
  <si>
    <t>Ice floe 6</t>
  </si>
  <si>
    <t>Ice floe 7</t>
  </si>
  <si>
    <t>Ice floe 8</t>
  </si>
  <si>
    <t>Ice floe 9</t>
  </si>
  <si>
    <t>Bavaria 1</t>
  </si>
  <si>
    <t>Bavaria 2</t>
  </si>
  <si>
    <t>Bavaria 3</t>
  </si>
  <si>
    <t>Svalbard 1</t>
  </si>
  <si>
    <t>Svalbard 2</t>
  </si>
  <si>
    <t>Svalbard 3</t>
  </si>
  <si>
    <t>Svalbard 4</t>
  </si>
  <si>
    <t>Svalbard 5</t>
  </si>
  <si>
    <t>Fibers</t>
  </si>
  <si>
    <t>Volume Blank</t>
  </si>
  <si>
    <t>All  particles</t>
  </si>
  <si>
    <t>Plastic Particles</t>
  </si>
  <si>
    <t>Δ N Plastic particles</t>
  </si>
  <si>
    <t>Δ N Glass Container</t>
  </si>
  <si>
    <t>All Single particle</t>
  </si>
  <si>
    <t xml:space="preserve">All Particles &gt;11&lt;=25 µm </t>
  </si>
  <si>
    <t>All Particles &gt;25&lt;=50 µm</t>
  </si>
  <si>
    <t>All Particles &gt;50&lt;=75 µm</t>
  </si>
  <si>
    <t>All Particles &gt;75&lt;=100 µm</t>
  </si>
  <si>
    <t>All Particles &gt;100&lt;=125 µm</t>
  </si>
  <si>
    <t>All Particles &gt;125&lt;=150 µm</t>
  </si>
  <si>
    <t>All Particles &gt;150&lt;=175 µm</t>
  </si>
  <si>
    <t>All Particles &gt;175&lt;=200 µm</t>
  </si>
  <si>
    <t>All Particles &gt;200&lt;=225 µm</t>
  </si>
  <si>
    <t>All Particles &gt;225&lt;=250 µm</t>
  </si>
  <si>
    <t>All Particles &gt;250&lt;=275 µm</t>
  </si>
  <si>
    <t>All Particles &gt;275&lt;=300 µm</t>
  </si>
  <si>
    <t>All Particles &gt;300&lt;=325 µm</t>
  </si>
  <si>
    <t>All Particles &gt;325&lt;=350 µm</t>
  </si>
  <si>
    <t>All Particles &gt;350&lt;=375 µm</t>
  </si>
  <si>
    <t>All Particles &gt;375&lt;=400 µm</t>
  </si>
  <si>
    <t>All Particles &gt;400&lt;=425 µm</t>
  </si>
  <si>
    <t>All Particles &gt;425&lt;=450 µm</t>
  </si>
  <si>
    <t>All Particles &gt;450&lt;=475 µm</t>
  </si>
  <si>
    <t>All Particles &gt;475&lt;=500 µm</t>
  </si>
  <si>
    <t>All Particles &gt;500 µm</t>
  </si>
  <si>
    <t>% Error</t>
  </si>
  <si>
    <r>
      <t>kg m</t>
    </r>
    <r>
      <rPr>
        <vertAlign val="superscript"/>
        <sz val="11"/>
        <color theme="1"/>
        <rFont val="Calibri"/>
        <family val="2"/>
        <scheme val="minor"/>
      </rPr>
      <t>-2</t>
    </r>
  </si>
  <si>
    <t>Mean annual snow fall</t>
  </si>
  <si>
    <t>Mean anual MP fallout</t>
  </si>
  <si>
    <t>Mean annual  fiber fallout</t>
  </si>
  <si>
    <t>Mug/spoon material</t>
  </si>
  <si>
    <t>Glass, silicon sealing</t>
  </si>
  <si>
    <t>Stainless steel, silicon sealing</t>
  </si>
  <si>
    <t>Milli Q</t>
  </si>
  <si>
    <t>Tin foil</t>
  </si>
  <si>
    <t>Without tin foil</t>
  </si>
  <si>
    <t>2214 + 15000 (tourists in March)</t>
  </si>
  <si>
    <t>200 + 15000 (tourists in March)</t>
  </si>
  <si>
    <t>Blank corrected?</t>
  </si>
  <si>
    <t>Fibers /L</t>
  </si>
  <si>
    <t>%Plastic</t>
  </si>
  <si>
    <t>Original sample Name</t>
  </si>
  <si>
    <t>Location</t>
  </si>
  <si>
    <t>Cruise</t>
  </si>
  <si>
    <t>Date</t>
  </si>
  <si>
    <t xml:space="preserve">Weather </t>
  </si>
  <si>
    <t>Temperature</t>
  </si>
  <si>
    <t>Wind force</t>
  </si>
  <si>
    <t>Longitude</t>
  </si>
  <si>
    <t>Latitude</t>
  </si>
  <si>
    <t>Sampling area</t>
  </si>
  <si>
    <t>Sampling depth</t>
  </si>
  <si>
    <t>50 x 50</t>
  </si>
  <si>
    <t>200 x 200</t>
  </si>
  <si>
    <t>cm</t>
  </si>
  <si>
    <t>30 x 20</t>
  </si>
  <si>
    <t xml:space="preserve">50 x 50 </t>
  </si>
  <si>
    <t>10 x 40</t>
  </si>
  <si>
    <t>20 x 20</t>
  </si>
  <si>
    <t>Rinsing agent</t>
  </si>
  <si>
    <t>Sampling team</t>
  </si>
  <si>
    <t>Regional inhabitants</t>
  </si>
  <si>
    <t xml:space="preserve">polyethylene </t>
  </si>
  <si>
    <t xml:space="preserve">nitrile rubber </t>
  </si>
  <si>
    <t>rubber type</t>
  </si>
  <si>
    <t xml:space="preserve"> Polymer particles &gt;11&lt;=25 µm </t>
  </si>
  <si>
    <t>Polymer particles &gt;450&lt;=475 µm</t>
  </si>
  <si>
    <t>Polymer particles &gt;475&lt;=500 µm</t>
  </si>
  <si>
    <t>Polymer particles &gt;500 µm</t>
  </si>
  <si>
    <t>All Particles &gt;325&lt;=250 µm</t>
  </si>
  <si>
    <t>All Particles &gt;250&lt;=375 µm</t>
  </si>
  <si>
    <t>All items</t>
  </si>
  <si>
    <t>Plastic items</t>
  </si>
  <si>
    <t>Plastic items (Blank c. for plastic containers)</t>
  </si>
  <si>
    <t>Filtrated volume</t>
  </si>
  <si>
    <t>Fibers in blanks</t>
  </si>
  <si>
    <t>Fiber/blank corrected</t>
  </si>
  <si>
    <t>18</t>
  </si>
  <si>
    <t>2.8-3.6</t>
  </si>
  <si>
    <t>2.8-3.7</t>
  </si>
  <si>
    <t>2.8-3.8</t>
  </si>
  <si>
    <t>2.8-3.9</t>
  </si>
  <si>
    <t>2.8-3.10</t>
  </si>
  <si>
    <t>1.9-3.6</t>
  </si>
  <si>
    <t>2.5</t>
  </si>
  <si>
    <t>2.6</t>
  </si>
  <si>
    <t>2.7</t>
  </si>
  <si>
    <t>2</t>
  </si>
  <si>
    <t>6</t>
  </si>
  <si>
    <t>1-3</t>
  </si>
  <si>
    <t>9- 10</t>
  </si>
  <si>
    <t>3.1</t>
  </si>
  <si>
    <t>m/s</t>
  </si>
  <si>
    <t>°C</t>
  </si>
  <si>
    <t>-1/-3</t>
  </si>
  <si>
    <t>-1/-4</t>
  </si>
  <si>
    <t>-1/-5</t>
  </si>
  <si>
    <t>-16.2</t>
  </si>
  <si>
    <t>-10.2</t>
  </si>
  <si>
    <t>-8</t>
  </si>
  <si>
    <t>-10.8</t>
  </si>
  <si>
    <t>0/-1</t>
  </si>
  <si>
    <t>-2/-3</t>
  </si>
  <si>
    <t>+3</t>
  </si>
  <si>
    <t>-1</t>
  </si>
  <si>
    <t>dd/mm/yy</t>
  </si>
  <si>
    <t>Wrapping</t>
  </si>
  <si>
    <r>
      <t>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p.a.</t>
    </r>
  </si>
  <si>
    <t>overcast</t>
  </si>
  <si>
    <t>Kapp Amsterdam</t>
  </si>
  <si>
    <t>polyvinyl-chloride</t>
  </si>
  <si>
    <t>polyethere-therketon</t>
  </si>
  <si>
    <t>polycapro-lactone</t>
  </si>
  <si>
    <t>polylactid acide</t>
  </si>
  <si>
    <t>polychloro-prene</t>
  </si>
  <si>
    <t>polyoxyme-thylene</t>
  </si>
  <si>
    <t>polybu-tadiene</t>
  </si>
  <si>
    <t>polybuta-diene</t>
  </si>
  <si>
    <t>By foot</t>
  </si>
  <si>
    <t>Ski doo</t>
  </si>
  <si>
    <t>Helicopter</t>
  </si>
  <si>
    <t>Dinghy</t>
  </si>
  <si>
    <t>HGIX</t>
  </si>
  <si>
    <t>Foggy</t>
  </si>
  <si>
    <t>Means of transport</t>
  </si>
  <si>
    <t>°N</t>
  </si>
  <si>
    <t>°E</t>
  </si>
  <si>
    <t xml:space="preserve"> Polymer particles &gt;=11 µm </t>
  </si>
  <si>
    <t xml:space="preserve"> Polymer particles &gt;11&lt;=25 µm</t>
  </si>
  <si>
    <t>All Particles  &gt;=11 µm</t>
  </si>
  <si>
    <t>All Particles &gt;11&lt;=25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</si>
</sst>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164" fontId="1" fillId="0" borderId="0" xfId="0" applyNumberFormat="1" applyFont="1" applyFill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2" fontId="0" fillId="0" borderId="3" xfId="0" applyNumberForma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3" xfId="0" applyFill="1" applyBorder="1" applyAlignment="1">
      <alignment wrapText="1"/>
    </xf>
    <xf numFmtId="1" fontId="0" fillId="0" borderId="3" xfId="0" applyNumberFormat="1" applyFill="1" applyBorder="1" applyAlignment="1">
      <alignment wrapText="1"/>
    </xf>
    <xf numFmtId="2" fontId="0" fillId="0" borderId="3" xfId="0" applyNumberFormat="1" applyFill="1" applyBorder="1" applyAlignment="1">
      <alignment wrapText="1"/>
    </xf>
    <xf numFmtId="14" fontId="0" fillId="0" borderId="3" xfId="0" applyNumberFormat="1" applyFill="1" applyBorder="1" applyAlignment="1">
      <alignment wrapText="1"/>
    </xf>
    <xf numFmtId="0" fontId="0" fillId="0" borderId="4" xfId="0" applyFill="1" applyBorder="1" applyAlignment="1">
      <alignment wrapText="1"/>
    </xf>
    <xf numFmtId="1" fontId="1" fillId="0" borderId="3" xfId="0" applyNumberFormat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1" fontId="0" fillId="0" borderId="5" xfId="0" applyNumberFormat="1" applyBorder="1" applyAlignment="1">
      <alignment wrapText="1"/>
    </xf>
    <xf numFmtId="2" fontId="0" fillId="0" borderId="5" xfId="0" applyNumberFormat="1" applyBorder="1" applyAlignment="1">
      <alignment wrapText="1"/>
    </xf>
    <xf numFmtId="14" fontId="0" fillId="0" borderId="5" xfId="0" applyNumberForma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1" fontId="0" fillId="0" borderId="3" xfId="0" applyNumberFormat="1" applyBorder="1" applyAlignment="1">
      <alignment horizontal="left" wrapText="1"/>
    </xf>
    <xf numFmtId="165" fontId="0" fillId="0" borderId="3" xfId="0" applyNumberFormat="1" applyBorder="1" applyAlignment="1">
      <alignment horizontal="left" wrapText="1"/>
    </xf>
    <xf numFmtId="1" fontId="0" fillId="0" borderId="3" xfId="0" applyNumberFormat="1" applyFill="1" applyBorder="1" applyAlignment="1">
      <alignment horizontal="left" wrapText="1"/>
    </xf>
    <xf numFmtId="165" fontId="0" fillId="0" borderId="3" xfId="0" applyNumberFormat="1" applyFill="1" applyBorder="1" applyAlignment="1">
      <alignment horizontal="left" wrapText="1"/>
    </xf>
    <xf numFmtId="1" fontId="0" fillId="0" borderId="5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left" wrapText="1"/>
    </xf>
    <xf numFmtId="1" fontId="4" fillId="0" borderId="3" xfId="0" applyNumberFormat="1" applyFont="1" applyBorder="1" applyAlignment="1">
      <alignment wrapText="1"/>
    </xf>
    <xf numFmtId="1" fontId="4" fillId="0" borderId="3" xfId="0" applyNumberFormat="1" applyFont="1" applyFill="1" applyBorder="1" applyAlignment="1">
      <alignment wrapText="1"/>
    </xf>
    <xf numFmtId="1" fontId="4" fillId="0" borderId="5" xfId="0" applyNumberFormat="1" applyFont="1" applyBorder="1" applyAlignment="1">
      <alignment wrapText="1"/>
    </xf>
    <xf numFmtId="1" fontId="4" fillId="0" borderId="1" xfId="0" applyNumberFormat="1" applyFont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0" borderId="3" xfId="0" applyNumberFormat="1" applyFill="1" applyBorder="1" applyAlignment="1">
      <alignment wrapText="1"/>
    </xf>
    <xf numFmtId="49" fontId="0" fillId="0" borderId="5" xfId="0" applyNumberForma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35"/>
  <sheetViews>
    <sheetView tabSelected="1" workbookViewId="0">
      <pane xSplit="1" topLeftCell="GN1" activePane="topRight" state="frozen"/>
      <selection activeCell="A2" sqref="A2"/>
      <selection pane="topRight" activeCell="HP1" sqref="HP1"/>
    </sheetView>
  </sheetViews>
  <sheetFormatPr baseColWidth="10" defaultColWidth="11.5703125" defaultRowHeight="15" x14ac:dyDescent="0.25"/>
  <cols>
    <col min="1" max="1" width="13.7109375" style="1" customWidth="1"/>
    <col min="2" max="2" width="5.140625" style="1" customWidth="1"/>
    <col min="3" max="3" width="8.5703125" style="1" customWidth="1"/>
    <col min="4" max="4" width="11.5703125" style="1"/>
    <col min="5" max="5" width="8.42578125" style="1" customWidth="1"/>
    <col min="6" max="6" width="21.42578125" style="2" customWidth="1"/>
    <col min="7" max="7" width="10" style="2" customWidth="1"/>
    <col min="8" max="8" width="9.7109375" style="2" customWidth="1"/>
    <col min="9" max="9" width="8" style="1" customWidth="1"/>
    <col min="10" max="10" width="9.28515625" style="1" customWidth="1"/>
    <col min="11" max="11" width="10.140625" style="1" customWidth="1"/>
    <col min="12" max="12" width="7.7109375" style="1" customWidth="1"/>
    <col min="13" max="13" width="10" style="1" customWidth="1"/>
    <col min="14" max="14" width="8.42578125" style="1" customWidth="1"/>
    <col min="15" max="15" width="6.140625" style="1" customWidth="1"/>
    <col min="16" max="16" width="9" style="1" customWidth="1"/>
    <col min="17" max="17" width="7.7109375" style="1" customWidth="1"/>
    <col min="18" max="18" width="8.42578125" style="2" customWidth="1"/>
    <col min="19" max="19" width="11.28515625" style="2" customWidth="1"/>
    <col min="20" max="20" width="13" style="1" customWidth="1"/>
    <col min="21" max="21" width="13.28515625" style="1" customWidth="1"/>
    <col min="22" max="22" width="11.5703125" style="1"/>
    <col min="23" max="23" width="13.85546875" style="1" customWidth="1"/>
    <col min="24" max="24" width="12.42578125" style="1" customWidth="1"/>
    <col min="25" max="25" width="14.42578125" style="1" customWidth="1"/>
    <col min="26" max="26" width="11.140625" style="1" customWidth="1"/>
    <col min="27" max="28" width="11.5703125" style="1"/>
    <col min="29" max="29" width="7" style="1" customWidth="1"/>
    <col min="30" max="30" width="9.85546875" style="1" customWidth="1"/>
    <col min="31" max="31" width="11.5703125" style="1"/>
    <col min="32" max="32" width="9.42578125" style="1" customWidth="1"/>
    <col min="33" max="33" width="11.5703125" style="1"/>
    <col min="34" max="34" width="5.140625" style="1" customWidth="1"/>
    <col min="35" max="35" width="11.42578125" style="1" customWidth="1"/>
    <col min="36" max="37" width="11.5703125" style="1"/>
    <col min="38" max="38" width="6" style="1" customWidth="1"/>
    <col min="39" max="39" width="12.42578125" style="1" customWidth="1"/>
    <col min="40" max="40" width="10.7109375" style="1" customWidth="1"/>
    <col min="41" max="42" width="11.5703125" style="1"/>
    <col min="43" max="43" width="9.7109375" style="1" customWidth="1"/>
    <col min="44" max="44" width="11" style="1" customWidth="1"/>
    <col min="45" max="45" width="8" style="1" customWidth="1"/>
    <col min="46" max="46" width="11.5703125" style="1"/>
    <col min="47" max="47" width="7.85546875" style="1" customWidth="1"/>
    <col min="48" max="48" width="7.5703125" style="1" customWidth="1"/>
    <col min="49" max="49" width="8" style="1" customWidth="1"/>
    <col min="50" max="50" width="4.42578125" style="1" customWidth="1"/>
    <col min="51" max="51" width="8" style="1" customWidth="1"/>
    <col min="52" max="52" width="8.85546875" style="1" customWidth="1"/>
    <col min="53" max="72" width="11.5703125" style="1"/>
    <col min="73" max="73" width="13.42578125" style="1" customWidth="1"/>
    <col min="74" max="74" width="8.5703125" style="1" customWidth="1"/>
    <col min="75" max="77" width="11.5703125" style="1"/>
    <col min="78" max="94" width="13.140625" style="1" customWidth="1"/>
    <col min="95" max="95" width="11.5703125" style="1" customWidth="1"/>
    <col min="96" max="96" width="12.7109375" style="1" customWidth="1"/>
    <col min="97" max="97" width="13" style="1" customWidth="1"/>
    <col min="98" max="98" width="13.42578125" style="1" customWidth="1"/>
    <col min="99" max="99" width="14.42578125" style="1" customWidth="1"/>
    <col min="100" max="101" width="11.5703125" style="1"/>
    <col min="102" max="102" width="10.7109375" style="1" customWidth="1"/>
    <col min="103" max="104" width="11.5703125" style="1"/>
    <col min="105" max="105" width="7.5703125" style="1" customWidth="1"/>
    <col min="106" max="106" width="9.85546875" style="1" customWidth="1"/>
    <col min="107" max="107" width="11.5703125" style="1"/>
    <col min="108" max="108" width="10" style="1" customWidth="1"/>
    <col min="109" max="109" width="11.5703125" style="1"/>
    <col min="110" max="110" width="7" style="1" customWidth="1"/>
    <col min="111" max="113" width="11.5703125" style="1"/>
    <col min="114" max="114" width="6" style="1" customWidth="1"/>
    <col min="115" max="115" width="12.5703125" style="1" customWidth="1"/>
    <col min="116" max="116" width="10.7109375" style="1" customWidth="1"/>
    <col min="117" max="118" width="11.5703125" style="1"/>
    <col min="119" max="119" width="10" style="1" customWidth="1"/>
    <col min="120" max="122" width="11.5703125" style="1"/>
    <col min="123" max="123" width="7.5703125" style="1" customWidth="1"/>
    <col min="124" max="124" width="7.7109375" style="1" customWidth="1"/>
    <col min="125" max="125" width="8.140625" style="1" customWidth="1"/>
    <col min="126" max="126" width="5.5703125" style="1" customWidth="1"/>
    <col min="127" max="127" width="7.42578125" style="1" customWidth="1"/>
    <col min="128" max="134" width="11.5703125" style="1"/>
    <col min="135" max="148" width="13.28515625" style="1" customWidth="1"/>
    <col min="149" max="149" width="8.5703125" style="1" customWidth="1"/>
    <col min="150" max="150" width="12.42578125" style="1" customWidth="1"/>
    <col min="151" max="151" width="11.5703125" style="1"/>
    <col min="152" max="152" width="11.5703125" style="1" customWidth="1"/>
    <col min="153" max="155" width="11.5703125" style="1"/>
    <col min="156" max="170" width="13.42578125" style="1" customWidth="1"/>
    <col min="171" max="171" width="11.28515625" style="1" customWidth="1"/>
    <col min="172" max="172" width="9" style="1" customWidth="1"/>
    <col min="173" max="173" width="11" style="1" customWidth="1"/>
    <col min="174" max="174" width="11.28515625" style="1" customWidth="1"/>
    <col min="175" max="175" width="11" style="1" customWidth="1"/>
    <col min="176" max="176" width="8.85546875" style="1" customWidth="1"/>
    <col min="177" max="193" width="9.140625" style="1" customWidth="1"/>
    <col min="194" max="215" width="11.5703125" style="1"/>
    <col min="216" max="216" width="2.28515625" style="1" customWidth="1"/>
    <col min="217" max="218" width="14.28515625" style="1" customWidth="1"/>
    <col min="219" max="219" width="9.85546875" style="1" customWidth="1"/>
    <col min="220" max="220" width="11.5703125" style="1"/>
    <col min="221" max="221" width="7.28515625" style="1" customWidth="1"/>
    <col min="222" max="223" width="11.5703125" style="1"/>
    <col min="224" max="224" width="12.42578125" style="1" customWidth="1"/>
    <col min="225" max="225" width="11.5703125" style="1"/>
    <col min="226" max="226" width="10.85546875" style="1" customWidth="1"/>
    <col min="227" max="227" width="9.42578125" style="1" customWidth="1"/>
    <col min="228" max="228" width="9.140625" style="1" customWidth="1"/>
    <col min="229" max="229" width="8.85546875" style="1" customWidth="1"/>
    <col min="230" max="230" width="18.7109375" style="1" customWidth="1"/>
    <col min="231" max="231" width="12.5703125" style="1" customWidth="1"/>
    <col min="232" max="232" width="13.5703125" style="1" customWidth="1"/>
    <col min="233" max="233" width="14.7109375" style="1" customWidth="1"/>
    <col min="234" max="234" width="9" style="1" customWidth="1"/>
    <col min="235" max="235" width="28.140625" style="1" customWidth="1"/>
    <col min="236" max="236" width="11.5703125" style="1"/>
    <col min="237" max="237" width="9.28515625" style="1" customWidth="1"/>
    <col min="238" max="16384" width="11.5703125" style="1"/>
  </cols>
  <sheetData>
    <row r="1" spans="1:239" ht="44.1" customHeight="1" x14ac:dyDescent="0.25">
      <c r="A1" s="10"/>
      <c r="B1" s="6" t="s">
        <v>48</v>
      </c>
      <c r="C1" s="8" t="s">
        <v>209</v>
      </c>
      <c r="D1" s="8" t="s">
        <v>134</v>
      </c>
      <c r="E1" s="8" t="s">
        <v>135</v>
      </c>
      <c r="F1" s="36" t="s">
        <v>208</v>
      </c>
      <c r="G1" s="9" t="s">
        <v>207</v>
      </c>
      <c r="H1" s="9" t="s">
        <v>137</v>
      </c>
      <c r="I1" s="8" t="s">
        <v>104</v>
      </c>
      <c r="J1" s="8" t="s">
        <v>105</v>
      </c>
      <c r="K1" s="8" t="s">
        <v>136</v>
      </c>
      <c r="L1" s="8" t="s">
        <v>160</v>
      </c>
      <c r="M1" s="8" t="s">
        <v>206</v>
      </c>
      <c r="N1" s="8" t="s">
        <v>175</v>
      </c>
      <c r="O1" s="8" t="s">
        <v>132</v>
      </c>
      <c r="P1" s="8" t="s">
        <v>210</v>
      </c>
      <c r="Q1" s="8" t="s">
        <v>133</v>
      </c>
      <c r="R1" s="9" t="s">
        <v>174</v>
      </c>
      <c r="S1" s="36" t="s">
        <v>211</v>
      </c>
      <c r="T1" s="8" t="s">
        <v>0</v>
      </c>
      <c r="U1" s="8" t="s">
        <v>1</v>
      </c>
      <c r="V1" s="8" t="s">
        <v>2</v>
      </c>
      <c r="W1" s="8" t="s">
        <v>3</v>
      </c>
      <c r="X1" s="8" t="s">
        <v>4</v>
      </c>
      <c r="Y1" s="8" t="s">
        <v>5</v>
      </c>
      <c r="Z1" s="8" t="s">
        <v>6</v>
      </c>
      <c r="AA1" s="8" t="s">
        <v>245</v>
      </c>
      <c r="AB1" s="8" t="s">
        <v>7</v>
      </c>
      <c r="AC1" s="8" t="s">
        <v>8</v>
      </c>
      <c r="AD1" s="8" t="s">
        <v>9</v>
      </c>
      <c r="AE1" s="8" t="s">
        <v>10</v>
      </c>
      <c r="AF1" s="8" t="s">
        <v>11</v>
      </c>
      <c r="AG1" s="8" t="s">
        <v>12</v>
      </c>
      <c r="AH1" s="8" t="s">
        <v>13</v>
      </c>
      <c r="AI1" s="8" t="s">
        <v>14</v>
      </c>
      <c r="AJ1" s="8" t="s">
        <v>246</v>
      </c>
      <c r="AK1" s="8" t="s">
        <v>249</v>
      </c>
      <c r="AL1" s="8" t="s">
        <v>15</v>
      </c>
      <c r="AM1" s="8" t="s">
        <v>16</v>
      </c>
      <c r="AN1" s="8" t="s">
        <v>248</v>
      </c>
      <c r="AO1" s="8" t="s">
        <v>247</v>
      </c>
      <c r="AP1" s="8" t="s">
        <v>18</v>
      </c>
      <c r="AQ1" s="8" t="s">
        <v>19</v>
      </c>
      <c r="AR1" s="8" t="s">
        <v>250</v>
      </c>
      <c r="AS1" s="8" t="s">
        <v>251</v>
      </c>
      <c r="AT1" s="8" t="s">
        <v>20</v>
      </c>
      <c r="AU1" s="8" t="s">
        <v>21</v>
      </c>
      <c r="AV1" s="8" t="s">
        <v>22</v>
      </c>
      <c r="AW1" s="8" t="s">
        <v>23</v>
      </c>
      <c r="AX1" s="8" t="s">
        <v>24</v>
      </c>
      <c r="AY1" s="8" t="s">
        <v>25</v>
      </c>
      <c r="AZ1" s="8" t="s">
        <v>49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55</v>
      </c>
      <c r="BG1" s="8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201</v>
      </c>
      <c r="BT1" s="8" t="s">
        <v>202</v>
      </c>
      <c r="BU1" s="8" t="s">
        <v>203</v>
      </c>
      <c r="BV1" s="8" t="s">
        <v>138</v>
      </c>
      <c r="BW1" s="8" t="s">
        <v>139</v>
      </c>
      <c r="BX1" s="8" t="s">
        <v>140</v>
      </c>
      <c r="BY1" s="8" t="s">
        <v>141</v>
      </c>
      <c r="BZ1" s="8" t="s">
        <v>142</v>
      </c>
      <c r="CA1" s="8" t="s">
        <v>143</v>
      </c>
      <c r="CB1" s="8" t="s">
        <v>144</v>
      </c>
      <c r="CC1" s="8" t="s">
        <v>145</v>
      </c>
      <c r="CD1" s="8" t="s">
        <v>146</v>
      </c>
      <c r="CE1" s="8" t="s">
        <v>147</v>
      </c>
      <c r="CF1" s="8" t="s">
        <v>148</v>
      </c>
      <c r="CG1" s="8" t="s">
        <v>149</v>
      </c>
      <c r="CH1" s="8" t="s">
        <v>150</v>
      </c>
      <c r="CI1" s="8" t="s">
        <v>151</v>
      </c>
      <c r="CJ1" s="8" t="s">
        <v>152</v>
      </c>
      <c r="CK1" s="8" t="s">
        <v>153</v>
      </c>
      <c r="CL1" s="8" t="s">
        <v>154</v>
      </c>
      <c r="CM1" s="8" t="s">
        <v>155</v>
      </c>
      <c r="CN1" s="8" t="s">
        <v>156</v>
      </c>
      <c r="CO1" s="8" t="s">
        <v>157</v>
      </c>
      <c r="CP1" s="8" t="s">
        <v>158</v>
      </c>
      <c r="CQ1" s="8" t="s">
        <v>159</v>
      </c>
      <c r="CR1" s="8" t="s">
        <v>197</v>
      </c>
      <c r="CS1" s="8" t="s">
        <v>1</v>
      </c>
      <c r="CT1" s="8" t="s">
        <v>2</v>
      </c>
      <c r="CU1" s="8" t="s">
        <v>3</v>
      </c>
      <c r="CV1" s="8" t="s">
        <v>4</v>
      </c>
      <c r="CW1" s="8" t="s">
        <v>5</v>
      </c>
      <c r="CX1" s="8" t="s">
        <v>6</v>
      </c>
      <c r="CY1" s="8" t="s">
        <v>245</v>
      </c>
      <c r="CZ1" s="8" t="s">
        <v>7</v>
      </c>
      <c r="DA1" s="8" t="s">
        <v>198</v>
      </c>
      <c r="DB1" s="8" t="s">
        <v>9</v>
      </c>
      <c r="DC1" s="8" t="s">
        <v>10</v>
      </c>
      <c r="DD1" s="8" t="s">
        <v>11</v>
      </c>
      <c r="DE1" s="8" t="s">
        <v>12</v>
      </c>
      <c r="DF1" s="8" t="s">
        <v>13</v>
      </c>
      <c r="DG1" s="8" t="s">
        <v>14</v>
      </c>
      <c r="DH1" s="8" t="s">
        <v>246</v>
      </c>
      <c r="DI1" s="8" t="s">
        <v>249</v>
      </c>
      <c r="DJ1" s="8" t="s">
        <v>15</v>
      </c>
      <c r="DK1" s="8" t="s">
        <v>16</v>
      </c>
      <c r="DL1" s="8" t="s">
        <v>17</v>
      </c>
      <c r="DM1" s="8" t="s">
        <v>247</v>
      </c>
      <c r="DN1" s="8" t="s">
        <v>18</v>
      </c>
      <c r="DO1" s="8" t="s">
        <v>19</v>
      </c>
      <c r="DP1" s="8" t="s">
        <v>250</v>
      </c>
      <c r="DQ1" s="8" t="s">
        <v>252</v>
      </c>
      <c r="DR1" s="8" t="s">
        <v>20</v>
      </c>
      <c r="DS1" s="8" t="s">
        <v>199</v>
      </c>
      <c r="DT1" s="8" t="s">
        <v>22</v>
      </c>
      <c r="DU1" s="8" t="s">
        <v>23</v>
      </c>
      <c r="DV1" s="8" t="s">
        <v>24</v>
      </c>
      <c r="DW1" s="8" t="s">
        <v>25</v>
      </c>
      <c r="DX1" s="8" t="s">
        <v>49</v>
      </c>
      <c r="DY1" s="8" t="s">
        <v>200</v>
      </c>
      <c r="DZ1" s="8" t="s">
        <v>51</v>
      </c>
      <c r="EA1" s="8" t="s">
        <v>52</v>
      </c>
      <c r="EB1" s="8" t="s">
        <v>53</v>
      </c>
      <c r="EC1" s="8" t="s">
        <v>54</v>
      </c>
      <c r="ED1" s="8" t="s">
        <v>55</v>
      </c>
      <c r="EE1" s="8" t="s">
        <v>56</v>
      </c>
      <c r="EF1" s="8" t="s">
        <v>57</v>
      </c>
      <c r="EG1" s="8" t="s">
        <v>58</v>
      </c>
      <c r="EH1" s="8" t="s">
        <v>59</v>
      </c>
      <c r="EI1" s="8" t="s">
        <v>60</v>
      </c>
      <c r="EJ1" s="8" t="s">
        <v>61</v>
      </c>
      <c r="EK1" s="8" t="s">
        <v>62</v>
      </c>
      <c r="EL1" s="8" t="s">
        <v>63</v>
      </c>
      <c r="EM1" s="8" t="s">
        <v>64</v>
      </c>
      <c r="EN1" s="8" t="s">
        <v>65</v>
      </c>
      <c r="EO1" s="8" t="s">
        <v>66</v>
      </c>
      <c r="EP1" s="8" t="s">
        <v>67</v>
      </c>
      <c r="EQ1" s="8" t="s">
        <v>201</v>
      </c>
      <c r="ER1" s="8" t="s">
        <v>202</v>
      </c>
      <c r="ES1" s="8" t="s">
        <v>203</v>
      </c>
      <c r="ET1" s="8" t="s">
        <v>138</v>
      </c>
      <c r="EU1" s="8" t="s">
        <v>139</v>
      </c>
      <c r="EV1" s="8" t="s">
        <v>140</v>
      </c>
      <c r="EW1" s="8" t="s">
        <v>141</v>
      </c>
      <c r="EX1" s="8" t="s">
        <v>142</v>
      </c>
      <c r="EY1" s="8" t="s">
        <v>143</v>
      </c>
      <c r="EZ1" s="8" t="s">
        <v>144</v>
      </c>
      <c r="FA1" s="8" t="s">
        <v>145</v>
      </c>
      <c r="FB1" s="8" t="s">
        <v>146</v>
      </c>
      <c r="FC1" s="8" t="s">
        <v>147</v>
      </c>
      <c r="FD1" s="8" t="s">
        <v>148</v>
      </c>
      <c r="FE1" s="8" t="s">
        <v>149</v>
      </c>
      <c r="FF1" s="8" t="s">
        <v>150</v>
      </c>
      <c r="FG1" s="8" t="s">
        <v>151</v>
      </c>
      <c r="FH1" s="8" t="s">
        <v>204</v>
      </c>
      <c r="FI1" s="8" t="s">
        <v>205</v>
      </c>
      <c r="FJ1" s="8" t="s">
        <v>154</v>
      </c>
      <c r="FK1" s="8" t="s">
        <v>155</v>
      </c>
      <c r="FL1" s="8" t="s">
        <v>156</v>
      </c>
      <c r="FM1" s="8" t="s">
        <v>157</v>
      </c>
      <c r="FN1" s="8" t="s">
        <v>158</v>
      </c>
      <c r="FO1" s="8" t="s">
        <v>159</v>
      </c>
      <c r="FP1" s="8" t="s">
        <v>262</v>
      </c>
      <c r="FQ1" s="8" t="s">
        <v>263</v>
      </c>
      <c r="FR1" s="8" t="s">
        <v>51</v>
      </c>
      <c r="FS1" s="8" t="s">
        <v>52</v>
      </c>
      <c r="FT1" s="8" t="s">
        <v>53</v>
      </c>
      <c r="FU1" s="8" t="s">
        <v>54</v>
      </c>
      <c r="FV1" s="8" t="s">
        <v>55</v>
      </c>
      <c r="FW1" s="8" t="s">
        <v>56</v>
      </c>
      <c r="FX1" s="8" t="s">
        <v>57</v>
      </c>
      <c r="FY1" s="8" t="s">
        <v>58</v>
      </c>
      <c r="FZ1" s="8" t="s">
        <v>59</v>
      </c>
      <c r="GA1" s="8" t="s">
        <v>60</v>
      </c>
      <c r="GB1" s="8" t="s">
        <v>61</v>
      </c>
      <c r="GC1" s="8" t="s">
        <v>62</v>
      </c>
      <c r="GD1" s="8" t="s">
        <v>63</v>
      </c>
      <c r="GE1" s="8" t="s">
        <v>64</v>
      </c>
      <c r="GF1" s="8" t="s">
        <v>65</v>
      </c>
      <c r="GG1" s="8" t="s">
        <v>66</v>
      </c>
      <c r="GH1" s="8" t="s">
        <v>67</v>
      </c>
      <c r="GI1" s="8" t="s">
        <v>201</v>
      </c>
      <c r="GJ1" s="8" t="s">
        <v>202</v>
      </c>
      <c r="GK1" s="8" t="s">
        <v>203</v>
      </c>
      <c r="GL1" s="8" t="s">
        <v>264</v>
      </c>
      <c r="GM1" s="8" t="s">
        <v>265</v>
      </c>
      <c r="GN1" s="8" t="s">
        <v>140</v>
      </c>
      <c r="GO1" s="8" t="s">
        <v>141</v>
      </c>
      <c r="GP1" s="8" t="s">
        <v>142</v>
      </c>
      <c r="GQ1" s="8" t="s">
        <v>143</v>
      </c>
      <c r="GR1" s="8" t="s">
        <v>144</v>
      </c>
      <c r="GS1" s="8" t="s">
        <v>145</v>
      </c>
      <c r="GT1" s="8" t="s">
        <v>146</v>
      </c>
      <c r="GU1" s="8" t="s">
        <v>147</v>
      </c>
      <c r="GV1" s="8" t="s">
        <v>148</v>
      </c>
      <c r="GW1" s="8" t="s">
        <v>149</v>
      </c>
      <c r="GX1" s="8" t="s">
        <v>150</v>
      </c>
      <c r="GY1" s="8" t="s">
        <v>151</v>
      </c>
      <c r="GZ1" s="8" t="s">
        <v>204</v>
      </c>
      <c r="HA1" s="8" t="s">
        <v>205</v>
      </c>
      <c r="HB1" s="8" t="s">
        <v>154</v>
      </c>
      <c r="HC1" s="8" t="s">
        <v>155</v>
      </c>
      <c r="HD1" s="8" t="s">
        <v>156</v>
      </c>
      <c r="HE1" s="8" t="s">
        <v>157</v>
      </c>
      <c r="HF1" s="8" t="s">
        <v>158</v>
      </c>
      <c r="HG1" s="8" t="s">
        <v>159</v>
      </c>
      <c r="HH1" s="8"/>
      <c r="HI1" s="8" t="s">
        <v>176</v>
      </c>
      <c r="HJ1" s="8" t="s">
        <v>259</v>
      </c>
      <c r="HK1" s="8" t="s">
        <v>173</v>
      </c>
      <c r="HL1" s="8" t="s">
        <v>177</v>
      </c>
      <c r="HM1" s="8" t="s">
        <v>178</v>
      </c>
      <c r="HN1" s="8" t="s">
        <v>179</v>
      </c>
      <c r="HO1" s="8" t="s">
        <v>180</v>
      </c>
      <c r="HP1" s="8" t="s">
        <v>181</v>
      </c>
      <c r="HQ1" s="8" t="s">
        <v>182</v>
      </c>
      <c r="HR1" s="8" t="s">
        <v>183</v>
      </c>
      <c r="HS1" s="8" t="s">
        <v>184</v>
      </c>
      <c r="HT1" s="8" t="s">
        <v>185</v>
      </c>
      <c r="HU1" s="8" t="s">
        <v>186</v>
      </c>
      <c r="HV1" s="8" t="s">
        <v>68</v>
      </c>
      <c r="HW1" s="8" t="s">
        <v>194</v>
      </c>
      <c r="HX1" s="8" t="s">
        <v>165</v>
      </c>
      <c r="HY1" s="8" t="s">
        <v>241</v>
      </c>
      <c r="HZ1" s="8" t="s">
        <v>195</v>
      </c>
      <c r="IA1" s="8" t="s">
        <v>196</v>
      </c>
      <c r="IB1" s="8" t="s">
        <v>69</v>
      </c>
      <c r="IC1" s="8" t="s">
        <v>162</v>
      </c>
      <c r="ID1" s="8" t="s">
        <v>163</v>
      </c>
      <c r="IE1" s="8" t="s">
        <v>164</v>
      </c>
    </row>
    <row r="2" spans="1:239" ht="17.25" x14ac:dyDescent="0.25">
      <c r="A2" s="11"/>
      <c r="B2" s="11" t="s">
        <v>106</v>
      </c>
      <c r="C2" s="11" t="s">
        <v>107</v>
      </c>
      <c r="D2" s="11" t="s">
        <v>108</v>
      </c>
      <c r="E2" s="11" t="s">
        <v>108</v>
      </c>
      <c r="F2" s="39" t="s">
        <v>109</v>
      </c>
      <c r="G2" s="12" t="s">
        <v>110</v>
      </c>
      <c r="H2" s="12" t="s">
        <v>108</v>
      </c>
      <c r="I2" s="11" t="s">
        <v>108</v>
      </c>
      <c r="J2" s="11" t="s">
        <v>107</v>
      </c>
      <c r="K2" s="11" t="s">
        <v>109</v>
      </c>
      <c r="L2" s="11" t="s">
        <v>111</v>
      </c>
      <c r="M2" s="11" t="s">
        <v>109</v>
      </c>
      <c r="N2" s="11" t="s">
        <v>111</v>
      </c>
      <c r="O2" s="11" t="s">
        <v>108</v>
      </c>
      <c r="P2" s="11" t="s">
        <v>108</v>
      </c>
      <c r="Q2" s="11" t="s">
        <v>107</v>
      </c>
      <c r="R2" s="12" t="s">
        <v>109</v>
      </c>
      <c r="S2" s="39" t="s">
        <v>109</v>
      </c>
      <c r="T2" s="11" t="s">
        <v>108</v>
      </c>
      <c r="U2" s="11" t="s">
        <v>108</v>
      </c>
      <c r="V2" s="11" t="s">
        <v>108</v>
      </c>
      <c r="W2" s="11" t="s">
        <v>108</v>
      </c>
      <c r="X2" s="11" t="s">
        <v>108</v>
      </c>
      <c r="Y2" s="11" t="s">
        <v>108</v>
      </c>
      <c r="Z2" s="11" t="s">
        <v>108</v>
      </c>
      <c r="AA2" s="11" t="s">
        <v>108</v>
      </c>
      <c r="AB2" s="11" t="s">
        <v>108</v>
      </c>
      <c r="AC2" s="11" t="s">
        <v>108</v>
      </c>
      <c r="AD2" s="11" t="s">
        <v>108</v>
      </c>
      <c r="AE2" s="11" t="s">
        <v>108</v>
      </c>
      <c r="AF2" s="11" t="s">
        <v>108</v>
      </c>
      <c r="AG2" s="11" t="s">
        <v>108</v>
      </c>
      <c r="AH2" s="11" t="s">
        <v>108</v>
      </c>
      <c r="AI2" s="11" t="s">
        <v>108</v>
      </c>
      <c r="AJ2" s="11" t="s">
        <v>108</v>
      </c>
      <c r="AK2" s="11" t="s">
        <v>108</v>
      </c>
      <c r="AL2" s="11" t="s">
        <v>108</v>
      </c>
      <c r="AM2" s="11" t="s">
        <v>108</v>
      </c>
      <c r="AN2" s="11" t="s">
        <v>108</v>
      </c>
      <c r="AO2" s="11" t="s">
        <v>108</v>
      </c>
      <c r="AP2" s="11" t="s">
        <v>108</v>
      </c>
      <c r="AQ2" s="11" t="s">
        <v>108</v>
      </c>
      <c r="AR2" s="11" t="s">
        <v>108</v>
      </c>
      <c r="AS2" s="11" t="s">
        <v>108</v>
      </c>
      <c r="AT2" s="11" t="s">
        <v>108</v>
      </c>
      <c r="AU2" s="11" t="s">
        <v>108</v>
      </c>
      <c r="AV2" s="11" t="s">
        <v>108</v>
      </c>
      <c r="AW2" s="11" t="s">
        <v>108</v>
      </c>
      <c r="AX2" s="11" t="s">
        <v>108</v>
      </c>
      <c r="AY2" s="11" t="s">
        <v>108</v>
      </c>
      <c r="AZ2" s="11" t="s">
        <v>108</v>
      </c>
      <c r="BA2" s="11" t="s">
        <v>108</v>
      </c>
      <c r="BB2" s="11" t="s">
        <v>108</v>
      </c>
      <c r="BC2" s="11" t="s">
        <v>108</v>
      </c>
      <c r="BD2" s="11" t="s">
        <v>108</v>
      </c>
      <c r="BE2" s="11" t="s">
        <v>108</v>
      </c>
      <c r="BF2" s="11" t="s">
        <v>108</v>
      </c>
      <c r="BG2" s="11" t="s">
        <v>108</v>
      </c>
      <c r="BH2" s="11" t="s">
        <v>108</v>
      </c>
      <c r="BI2" s="11" t="s">
        <v>108</v>
      </c>
      <c r="BJ2" s="11" t="s">
        <v>108</v>
      </c>
      <c r="BK2" s="11" t="s">
        <v>108</v>
      </c>
      <c r="BL2" s="11" t="s">
        <v>108</v>
      </c>
      <c r="BM2" s="11" t="s">
        <v>108</v>
      </c>
      <c r="BN2" s="11" t="s">
        <v>108</v>
      </c>
      <c r="BO2" s="11" t="s">
        <v>108</v>
      </c>
      <c r="BP2" s="11" t="s">
        <v>108</v>
      </c>
      <c r="BQ2" s="11" t="s">
        <v>108</v>
      </c>
      <c r="BR2" s="11" t="s">
        <v>108</v>
      </c>
      <c r="BS2" s="11" t="s">
        <v>108</v>
      </c>
      <c r="BT2" s="11" t="s">
        <v>108</v>
      </c>
      <c r="BU2" s="11" t="s">
        <v>108</v>
      </c>
      <c r="BV2" s="11" t="s">
        <v>108</v>
      </c>
      <c r="BW2" s="11" t="s">
        <v>108</v>
      </c>
      <c r="BX2" s="11" t="s">
        <v>108</v>
      </c>
      <c r="BY2" s="11" t="s">
        <v>108</v>
      </c>
      <c r="BZ2" s="11" t="s">
        <v>108</v>
      </c>
      <c r="CA2" s="11" t="s">
        <v>108</v>
      </c>
      <c r="CB2" s="11" t="s">
        <v>108</v>
      </c>
      <c r="CC2" s="11" t="s">
        <v>108</v>
      </c>
      <c r="CD2" s="11" t="s">
        <v>108</v>
      </c>
      <c r="CE2" s="11" t="s">
        <v>108</v>
      </c>
      <c r="CF2" s="11" t="s">
        <v>108</v>
      </c>
      <c r="CG2" s="11" t="s">
        <v>108</v>
      </c>
      <c r="CH2" s="11" t="s">
        <v>108</v>
      </c>
      <c r="CI2" s="11" t="s">
        <v>108</v>
      </c>
      <c r="CJ2" s="11" t="s">
        <v>108</v>
      </c>
      <c r="CK2" s="11" t="s">
        <v>108</v>
      </c>
      <c r="CL2" s="11" t="s">
        <v>108</v>
      </c>
      <c r="CM2" s="11" t="s">
        <v>108</v>
      </c>
      <c r="CN2" s="11" t="s">
        <v>108</v>
      </c>
      <c r="CO2" s="11" t="s">
        <v>108</v>
      </c>
      <c r="CP2" s="11" t="s">
        <v>108</v>
      </c>
      <c r="CQ2" s="11" t="s">
        <v>108</v>
      </c>
      <c r="CR2" s="11" t="s">
        <v>109</v>
      </c>
      <c r="CS2" s="11" t="s">
        <v>109</v>
      </c>
      <c r="CT2" s="11" t="s">
        <v>109</v>
      </c>
      <c r="CU2" s="11" t="s">
        <v>109</v>
      </c>
      <c r="CV2" s="11" t="s">
        <v>109</v>
      </c>
      <c r="CW2" s="11" t="s">
        <v>109</v>
      </c>
      <c r="CX2" s="11" t="s">
        <v>109</v>
      </c>
      <c r="CY2" s="11" t="s">
        <v>109</v>
      </c>
      <c r="CZ2" s="11" t="s">
        <v>109</v>
      </c>
      <c r="DA2" s="11" t="s">
        <v>109</v>
      </c>
      <c r="DB2" s="11" t="s">
        <v>109</v>
      </c>
      <c r="DC2" s="11" t="s">
        <v>109</v>
      </c>
      <c r="DD2" s="11" t="s">
        <v>109</v>
      </c>
      <c r="DE2" s="11" t="s">
        <v>109</v>
      </c>
      <c r="DF2" s="11" t="s">
        <v>109</v>
      </c>
      <c r="DG2" s="11" t="s">
        <v>109</v>
      </c>
      <c r="DH2" s="11" t="s">
        <v>109</v>
      </c>
      <c r="DI2" s="11" t="s">
        <v>109</v>
      </c>
      <c r="DJ2" s="11" t="s">
        <v>109</v>
      </c>
      <c r="DK2" s="11" t="s">
        <v>109</v>
      </c>
      <c r="DL2" s="11" t="s">
        <v>109</v>
      </c>
      <c r="DM2" s="11" t="s">
        <v>109</v>
      </c>
      <c r="DN2" s="11" t="s">
        <v>109</v>
      </c>
      <c r="DO2" s="11" t="s">
        <v>109</v>
      </c>
      <c r="DP2" s="11" t="s">
        <v>109</v>
      </c>
      <c r="DQ2" s="11" t="s">
        <v>109</v>
      </c>
      <c r="DR2" s="11" t="s">
        <v>109</v>
      </c>
      <c r="DS2" s="11" t="s">
        <v>109</v>
      </c>
      <c r="DT2" s="11" t="s">
        <v>109</v>
      </c>
      <c r="DU2" s="11" t="s">
        <v>109</v>
      </c>
      <c r="DV2" s="11" t="s">
        <v>109</v>
      </c>
      <c r="DW2" s="11" t="s">
        <v>109</v>
      </c>
      <c r="DX2" s="11" t="s">
        <v>109</v>
      </c>
      <c r="DY2" s="11" t="s">
        <v>109</v>
      </c>
      <c r="DZ2" s="11" t="s">
        <v>109</v>
      </c>
      <c r="EA2" s="11" t="s">
        <v>109</v>
      </c>
      <c r="EB2" s="11" t="s">
        <v>109</v>
      </c>
      <c r="EC2" s="11" t="s">
        <v>109</v>
      </c>
      <c r="ED2" s="11" t="s">
        <v>109</v>
      </c>
      <c r="EE2" s="11" t="s">
        <v>109</v>
      </c>
      <c r="EF2" s="11" t="s">
        <v>109</v>
      </c>
      <c r="EG2" s="11" t="s">
        <v>109</v>
      </c>
      <c r="EH2" s="11" t="s">
        <v>109</v>
      </c>
      <c r="EI2" s="11" t="s">
        <v>109</v>
      </c>
      <c r="EJ2" s="11" t="s">
        <v>109</v>
      </c>
      <c r="EK2" s="11" t="s">
        <v>109</v>
      </c>
      <c r="EL2" s="11" t="s">
        <v>109</v>
      </c>
      <c r="EM2" s="11" t="s">
        <v>109</v>
      </c>
      <c r="EN2" s="11" t="s">
        <v>109</v>
      </c>
      <c r="EO2" s="11" t="s">
        <v>109</v>
      </c>
      <c r="EP2" s="11" t="s">
        <v>109</v>
      </c>
      <c r="EQ2" s="11" t="s">
        <v>109</v>
      </c>
      <c r="ER2" s="11" t="s">
        <v>109</v>
      </c>
      <c r="ES2" s="11" t="s">
        <v>109</v>
      </c>
      <c r="ET2" s="11" t="s">
        <v>109</v>
      </c>
      <c r="EU2" s="11" t="s">
        <v>109</v>
      </c>
      <c r="EV2" s="11" t="s">
        <v>109</v>
      </c>
      <c r="EW2" s="11" t="s">
        <v>109</v>
      </c>
      <c r="EX2" s="11" t="s">
        <v>109</v>
      </c>
      <c r="EY2" s="11" t="s">
        <v>109</v>
      </c>
      <c r="EZ2" s="11" t="s">
        <v>109</v>
      </c>
      <c r="FA2" s="11" t="s">
        <v>109</v>
      </c>
      <c r="FB2" s="11" t="s">
        <v>109</v>
      </c>
      <c r="FC2" s="11" t="s">
        <v>109</v>
      </c>
      <c r="FD2" s="11" t="s">
        <v>109</v>
      </c>
      <c r="FE2" s="11" t="s">
        <v>109</v>
      </c>
      <c r="FF2" s="11" t="s">
        <v>109</v>
      </c>
      <c r="FG2" s="11" t="s">
        <v>109</v>
      </c>
      <c r="FH2" s="11" t="s">
        <v>109</v>
      </c>
      <c r="FI2" s="11" t="s">
        <v>109</v>
      </c>
      <c r="FJ2" s="11" t="s">
        <v>109</v>
      </c>
      <c r="FK2" s="11" t="s">
        <v>109</v>
      </c>
      <c r="FL2" s="11" t="s">
        <v>109</v>
      </c>
      <c r="FM2" s="11" t="s">
        <v>109</v>
      </c>
      <c r="FN2" s="11" t="s">
        <v>109</v>
      </c>
      <c r="FO2" s="11" t="s">
        <v>109</v>
      </c>
      <c r="FP2" s="11" t="s">
        <v>111</v>
      </c>
      <c r="FQ2" s="11" t="s">
        <v>111</v>
      </c>
      <c r="FR2" s="11" t="s">
        <v>111</v>
      </c>
      <c r="FS2" s="11" t="s">
        <v>111</v>
      </c>
      <c r="FT2" s="11" t="s">
        <v>111</v>
      </c>
      <c r="FU2" s="11" t="s">
        <v>111</v>
      </c>
      <c r="FV2" s="11" t="s">
        <v>111</v>
      </c>
      <c r="FW2" s="11" t="s">
        <v>111</v>
      </c>
      <c r="FX2" s="11" t="s">
        <v>111</v>
      </c>
      <c r="FY2" s="11" t="s">
        <v>111</v>
      </c>
      <c r="FZ2" s="11" t="s">
        <v>111</v>
      </c>
      <c r="GA2" s="11" t="s">
        <v>111</v>
      </c>
      <c r="GB2" s="11" t="s">
        <v>111</v>
      </c>
      <c r="GC2" s="11" t="s">
        <v>111</v>
      </c>
      <c r="GD2" s="11" t="s">
        <v>111</v>
      </c>
      <c r="GE2" s="11" t="s">
        <v>111</v>
      </c>
      <c r="GF2" s="11" t="s">
        <v>111</v>
      </c>
      <c r="GG2" s="11" t="s">
        <v>111</v>
      </c>
      <c r="GH2" s="11" t="s">
        <v>111</v>
      </c>
      <c r="GI2" s="11" t="s">
        <v>111</v>
      </c>
      <c r="GJ2" s="11" t="s">
        <v>111</v>
      </c>
      <c r="GK2" s="11" t="s">
        <v>111</v>
      </c>
      <c r="GL2" s="11" t="s">
        <v>111</v>
      </c>
      <c r="GM2" s="11" t="s">
        <v>111</v>
      </c>
      <c r="GN2" s="11" t="s">
        <v>111</v>
      </c>
      <c r="GO2" s="11" t="s">
        <v>111</v>
      </c>
      <c r="GP2" s="11" t="s">
        <v>111</v>
      </c>
      <c r="GQ2" s="11" t="s">
        <v>111</v>
      </c>
      <c r="GR2" s="11" t="s">
        <v>111</v>
      </c>
      <c r="GS2" s="11" t="s">
        <v>111</v>
      </c>
      <c r="GT2" s="11" t="s">
        <v>111</v>
      </c>
      <c r="GU2" s="11" t="s">
        <v>111</v>
      </c>
      <c r="GV2" s="11" t="s">
        <v>111</v>
      </c>
      <c r="GW2" s="11" t="s">
        <v>111</v>
      </c>
      <c r="GX2" s="11" t="s">
        <v>111</v>
      </c>
      <c r="GY2" s="11" t="s">
        <v>111</v>
      </c>
      <c r="GZ2" s="11" t="s">
        <v>111</v>
      </c>
      <c r="HA2" s="11" t="s">
        <v>111</v>
      </c>
      <c r="HB2" s="11" t="s">
        <v>111</v>
      </c>
      <c r="HC2" s="11" t="s">
        <v>111</v>
      </c>
      <c r="HD2" s="11" t="s">
        <v>111</v>
      </c>
      <c r="HE2" s="11" t="s">
        <v>111</v>
      </c>
      <c r="HF2" s="11" t="s">
        <v>111</v>
      </c>
      <c r="HG2" s="11" t="s">
        <v>111</v>
      </c>
      <c r="HH2" s="11"/>
      <c r="HI2" s="11"/>
      <c r="HJ2" s="11"/>
      <c r="HK2" s="11"/>
      <c r="HL2" s="11"/>
      <c r="HM2" s="11"/>
      <c r="HN2" s="11" t="s">
        <v>240</v>
      </c>
      <c r="HO2" s="11"/>
      <c r="HP2" s="11" t="s">
        <v>228</v>
      </c>
      <c r="HQ2" s="11" t="s">
        <v>227</v>
      </c>
      <c r="HR2" s="11" t="s">
        <v>260</v>
      </c>
      <c r="HS2" s="11" t="s">
        <v>261</v>
      </c>
      <c r="HT2" s="11" t="s">
        <v>189</v>
      </c>
      <c r="HU2" s="11" t="s">
        <v>189</v>
      </c>
      <c r="HV2" s="11"/>
      <c r="HW2" s="11"/>
      <c r="HX2" s="11"/>
      <c r="HY2" s="11"/>
      <c r="HZ2" s="11" t="s">
        <v>108</v>
      </c>
      <c r="IA2" s="11" t="s">
        <v>108</v>
      </c>
      <c r="IB2" s="11"/>
      <c r="IC2" s="11" t="s">
        <v>161</v>
      </c>
      <c r="ID2" s="11" t="s">
        <v>242</v>
      </c>
      <c r="IE2" s="11" t="s">
        <v>242</v>
      </c>
    </row>
    <row r="3" spans="1:239" ht="16.5" customHeight="1" x14ac:dyDescent="0.25">
      <c r="A3" s="10" t="s">
        <v>112</v>
      </c>
      <c r="B3" s="6">
        <v>1</v>
      </c>
      <c r="C3" s="8">
        <v>5.5999999999999999E-3</v>
      </c>
      <c r="D3" s="8">
        <f>SUM(T3:AY3)</f>
        <v>3048</v>
      </c>
      <c r="E3" s="8">
        <f>SUM(T3:AY3)-AF3-AG3-AH3-AL3-AW3-AX3</f>
        <v>66</v>
      </c>
      <c r="F3" s="36">
        <f>E3/C3</f>
        <v>11785.714285714286</v>
      </c>
      <c r="G3" s="9">
        <f>F3*1000</f>
        <v>11785714.285714285</v>
      </c>
      <c r="H3" s="9">
        <v>5</v>
      </c>
      <c r="I3" s="8">
        <f>ROUNDUP(E3*0.05,0)+ROUND((4+7+11)/3,0)</f>
        <v>11</v>
      </c>
      <c r="J3" s="8">
        <v>1E-4</v>
      </c>
      <c r="K3" s="13">
        <f>SQRT((1/C3*(I3+H3))^2+((E3/-(C3)^2)*J3)^2)</f>
        <v>2864.8836580417978</v>
      </c>
      <c r="L3" s="13">
        <f>K3/F3*100</f>
        <v>24.308103765203132</v>
      </c>
      <c r="M3" s="13">
        <f>Data!D3/Data!$C3</f>
        <v>544285.71428571432</v>
      </c>
      <c r="N3" s="13">
        <f t="shared" ref="N3:N24" si="0">F3/M3*100</f>
        <v>2.1653543307086616</v>
      </c>
      <c r="O3" s="8">
        <v>5</v>
      </c>
      <c r="P3" s="8">
        <f>6+4+13+17+17+26</f>
        <v>83</v>
      </c>
      <c r="Q3" s="8">
        <v>1.5</v>
      </c>
      <c r="R3" s="9">
        <f t="shared" ref="R3:R24" si="1">O3/C3</f>
        <v>892.85714285714289</v>
      </c>
      <c r="S3" s="36">
        <f>R3-P3/Q3</f>
        <v>837.52380952380952</v>
      </c>
      <c r="T3" s="8">
        <v>3</v>
      </c>
      <c r="U3" s="8">
        <v>0</v>
      </c>
      <c r="V3" s="8">
        <v>0</v>
      </c>
      <c r="W3" s="8">
        <v>3</v>
      </c>
      <c r="X3" s="8">
        <v>0</v>
      </c>
      <c r="Y3" s="8">
        <v>0</v>
      </c>
      <c r="Z3" s="8">
        <v>2</v>
      </c>
      <c r="AA3" s="8">
        <v>0</v>
      </c>
      <c r="AB3" s="8">
        <v>0</v>
      </c>
      <c r="AC3" s="8">
        <v>21</v>
      </c>
      <c r="AD3" s="8">
        <v>2</v>
      </c>
      <c r="AE3" s="8">
        <v>13</v>
      </c>
      <c r="AF3" s="8">
        <v>141</v>
      </c>
      <c r="AG3" s="8">
        <v>2550</v>
      </c>
      <c r="AH3" s="8">
        <v>251</v>
      </c>
      <c r="AI3" s="8">
        <v>0</v>
      </c>
      <c r="AJ3" s="8">
        <v>0</v>
      </c>
      <c r="AK3" s="8">
        <v>0</v>
      </c>
      <c r="AL3" s="8">
        <v>23</v>
      </c>
      <c r="AM3" s="8">
        <v>0</v>
      </c>
      <c r="AN3" s="8">
        <v>0</v>
      </c>
      <c r="AO3" s="8">
        <v>0</v>
      </c>
      <c r="AP3" s="8">
        <v>3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17</v>
      </c>
      <c r="AX3" s="8">
        <v>0</v>
      </c>
      <c r="AY3" s="8">
        <v>19</v>
      </c>
      <c r="AZ3" s="8">
        <v>37</v>
      </c>
      <c r="BA3" s="8">
        <v>21</v>
      </c>
      <c r="BB3" s="8">
        <v>7</v>
      </c>
      <c r="BC3" s="8">
        <v>0</v>
      </c>
      <c r="BD3" s="8">
        <v>0</v>
      </c>
      <c r="BE3" s="8">
        <v>0</v>
      </c>
      <c r="BF3" s="8">
        <v>1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1118</v>
      </c>
      <c r="BW3" s="8">
        <v>1022</v>
      </c>
      <c r="BX3" s="8">
        <v>636</v>
      </c>
      <c r="BY3" s="8">
        <v>187</v>
      </c>
      <c r="BZ3" s="8">
        <v>51</v>
      </c>
      <c r="CA3" s="8">
        <v>23</v>
      </c>
      <c r="CB3" s="8">
        <v>5</v>
      </c>
      <c r="CC3" s="8">
        <v>4</v>
      </c>
      <c r="CD3" s="8">
        <v>0</v>
      </c>
      <c r="CE3" s="8">
        <v>1</v>
      </c>
      <c r="CF3" s="8">
        <v>1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f>Data!T3/Data!$C3</f>
        <v>535.71428571428567</v>
      </c>
      <c r="CS3" s="8">
        <f>Data!U3/Data!$C3</f>
        <v>0</v>
      </c>
      <c r="CT3" s="8">
        <f>Data!V3/Data!$C3</f>
        <v>0</v>
      </c>
      <c r="CU3" s="8">
        <f>Data!W3/Data!$C3</f>
        <v>535.71428571428567</v>
      </c>
      <c r="CV3" s="8">
        <f>Data!X3/Data!$C3</f>
        <v>0</v>
      </c>
      <c r="CW3" s="8">
        <f>Data!Y3/Data!$C3</f>
        <v>0</v>
      </c>
      <c r="CX3" s="8">
        <f>Data!Z3/Data!$C3</f>
        <v>357.14285714285717</v>
      </c>
      <c r="CY3" s="8">
        <f>Data!AA3/Data!$C3</f>
        <v>0</v>
      </c>
      <c r="CZ3" s="8">
        <f>Data!AB3/Data!$C3</f>
        <v>0</v>
      </c>
      <c r="DA3" s="8">
        <f>Data!AC3/Data!$C3</f>
        <v>3750</v>
      </c>
      <c r="DB3" s="8">
        <f>Data!AD3/Data!$C3</f>
        <v>357.14285714285717</v>
      </c>
      <c r="DC3" s="8">
        <f>Data!AE3/Data!$C3</f>
        <v>2321.4285714285716</v>
      </c>
      <c r="DD3" s="8">
        <f>Data!AF3/Data!$C3</f>
        <v>25178.571428571428</v>
      </c>
      <c r="DE3" s="8">
        <f>Data!AG3/Data!$C3</f>
        <v>455357.14285714284</v>
      </c>
      <c r="DF3" s="8">
        <f>Data!AH3/Data!$C3</f>
        <v>44821.428571428572</v>
      </c>
      <c r="DG3" s="8">
        <f>Data!AI3/Data!$C3</f>
        <v>0</v>
      </c>
      <c r="DH3" s="8">
        <f>Data!AJ3/Data!$C3</f>
        <v>0</v>
      </c>
      <c r="DI3" s="8">
        <f>Data!AK3/Data!$C3</f>
        <v>0</v>
      </c>
      <c r="DJ3" s="8">
        <f>Data!AL3/Data!$C3</f>
        <v>4107.1428571428569</v>
      </c>
      <c r="DK3" s="8">
        <f>Data!AM3/Data!$C3</f>
        <v>0</v>
      </c>
      <c r="DL3" s="8">
        <f>Data!AN3/Data!$C3</f>
        <v>0</v>
      </c>
      <c r="DM3" s="8">
        <f>Data!AO3/Data!$C3</f>
        <v>0</v>
      </c>
      <c r="DN3" s="8">
        <f>Data!AP3/Data!$C3</f>
        <v>535.71428571428567</v>
      </c>
      <c r="DO3" s="8">
        <f>Data!AQ3/Data!$C3</f>
        <v>0</v>
      </c>
      <c r="DP3" s="8">
        <f>Data!AR3/Data!$C3</f>
        <v>0</v>
      </c>
      <c r="DQ3" s="8">
        <f>Data!AS3/Data!$C3</f>
        <v>0</v>
      </c>
      <c r="DR3" s="8">
        <f>Data!AT3/Data!$C3</f>
        <v>0</v>
      </c>
      <c r="DS3" s="8">
        <f>Data!AU3/Data!$C3</f>
        <v>0</v>
      </c>
      <c r="DT3" s="8">
        <f>Data!AV3/Data!$C3</f>
        <v>0</v>
      </c>
      <c r="DU3" s="8">
        <f>Data!AW3/Data!$C3</f>
        <v>3035.7142857142858</v>
      </c>
      <c r="DV3" s="8">
        <f>Data!AX3/Data!$C3</f>
        <v>0</v>
      </c>
      <c r="DW3" s="8">
        <f>Data!AY3/Data!$C3</f>
        <v>3392.8571428571431</v>
      </c>
      <c r="DX3" s="8">
        <f>Data!AZ3/Data!$C3</f>
        <v>6607.1428571428569</v>
      </c>
      <c r="DY3" s="8">
        <f>Data!BA3/Data!$C3</f>
        <v>3750</v>
      </c>
      <c r="DZ3" s="8">
        <f>Data!BB3/Data!$C3</f>
        <v>1250</v>
      </c>
      <c r="EA3" s="8">
        <f>Data!BC3/Data!$C3</f>
        <v>0</v>
      </c>
      <c r="EB3" s="8">
        <f>Data!BD3/Data!$C3</f>
        <v>0</v>
      </c>
      <c r="EC3" s="8">
        <f>Data!BE3/Data!$C3</f>
        <v>0</v>
      </c>
      <c r="ED3" s="8">
        <f>Data!BF3/Data!$C3</f>
        <v>178.57142857142858</v>
      </c>
      <c r="EE3" s="8">
        <f>Data!BG3/Data!$C3</f>
        <v>0</v>
      </c>
      <c r="EF3" s="8">
        <f>Data!BH3/Data!$C3</f>
        <v>0</v>
      </c>
      <c r="EG3" s="8">
        <f>Data!BI3/Data!$C3</f>
        <v>0</v>
      </c>
      <c r="EH3" s="8">
        <f>Data!BJ3/Data!$C3</f>
        <v>0</v>
      </c>
      <c r="EI3" s="8">
        <f>Data!BK3/Data!$C3</f>
        <v>0</v>
      </c>
      <c r="EJ3" s="8">
        <f>Data!BL3/Data!$C3</f>
        <v>0</v>
      </c>
      <c r="EK3" s="8">
        <f>Data!BM3/Data!$C3</f>
        <v>0</v>
      </c>
      <c r="EL3" s="8">
        <f>Data!BN3/Data!$C3</f>
        <v>0</v>
      </c>
      <c r="EM3" s="8">
        <f>Data!BO3/Data!$C3</f>
        <v>0</v>
      </c>
      <c r="EN3" s="8">
        <f>Data!BP3/Data!$C3</f>
        <v>0</v>
      </c>
      <c r="EO3" s="8">
        <f>Data!BQ3/Data!$C3</f>
        <v>0</v>
      </c>
      <c r="EP3" s="8">
        <f>Data!BR3/Data!$C3</f>
        <v>0</v>
      </c>
      <c r="EQ3" s="8">
        <f>Data!BS3/Data!$C3</f>
        <v>0</v>
      </c>
      <c r="ER3" s="8">
        <f>Data!BT3/Data!$C3</f>
        <v>0</v>
      </c>
      <c r="ES3" s="8">
        <f>Data!BU3/Data!$C3</f>
        <v>0</v>
      </c>
      <c r="ET3" s="8">
        <f>Data!BV3/Data!$C3</f>
        <v>199642.85714285713</v>
      </c>
      <c r="EU3" s="8">
        <f>Data!BW3/Data!$C3</f>
        <v>182500</v>
      </c>
      <c r="EV3" s="8">
        <f>Data!BX3/Data!$C3</f>
        <v>113571.42857142858</v>
      </c>
      <c r="EW3" s="8">
        <f>Data!BY3/Data!$C3</f>
        <v>33392.857142857145</v>
      </c>
      <c r="EX3" s="8">
        <f>Data!BZ3/Data!$C3</f>
        <v>9107.1428571428569</v>
      </c>
      <c r="EY3" s="8">
        <f>Data!CA3/Data!$C3</f>
        <v>4107.1428571428569</v>
      </c>
      <c r="EZ3" s="8">
        <f>Data!CB3/Data!$C3</f>
        <v>892.85714285714289</v>
      </c>
      <c r="FA3" s="8">
        <f>Data!CC3/Data!$C3</f>
        <v>714.28571428571433</v>
      </c>
      <c r="FB3" s="8">
        <f>Data!CD3/Data!$C3</f>
        <v>0</v>
      </c>
      <c r="FC3" s="8">
        <f>Data!CE3/Data!$C3</f>
        <v>178.57142857142858</v>
      </c>
      <c r="FD3" s="8">
        <f>Data!CF3/Data!$C3</f>
        <v>178.57142857142858</v>
      </c>
      <c r="FE3" s="8">
        <f>Data!CG3/Data!$C3</f>
        <v>0</v>
      </c>
      <c r="FF3" s="8">
        <f>Data!CH3/Data!$C3</f>
        <v>0</v>
      </c>
      <c r="FG3" s="8">
        <f>Data!CI3/Data!$C3</f>
        <v>0</v>
      </c>
      <c r="FH3" s="8">
        <f>Data!CJ3/Data!$C3</f>
        <v>0</v>
      </c>
      <c r="FI3" s="8">
        <f>Data!CK3/Data!$C3</f>
        <v>0</v>
      </c>
      <c r="FJ3" s="8">
        <f>Data!CL3/Data!$C3</f>
        <v>0</v>
      </c>
      <c r="FK3" s="8">
        <f>Data!CM3/Data!$C3</f>
        <v>0</v>
      </c>
      <c r="FL3" s="8">
        <f>Data!CN3/Data!$C3</f>
        <v>0</v>
      </c>
      <c r="FM3" s="8">
        <f>Data!CO3/Data!$C3</f>
        <v>0</v>
      </c>
      <c r="FN3" s="8">
        <f>Data!CP3/Data!$C3</f>
        <v>0</v>
      </c>
      <c r="FO3" s="8">
        <f>Data!CQ3/Data!$C3</f>
        <v>0</v>
      </c>
      <c r="FP3" s="8">
        <f t="shared" ref="FP3:FY8" si="2">DX3/$F3*100</f>
        <v>56.060606060606055</v>
      </c>
      <c r="FQ3" s="8">
        <f t="shared" si="2"/>
        <v>31.818181818181817</v>
      </c>
      <c r="FR3" s="8">
        <f t="shared" si="2"/>
        <v>10.606060606060606</v>
      </c>
      <c r="FS3" s="8">
        <f t="shared" si="2"/>
        <v>0</v>
      </c>
      <c r="FT3" s="8">
        <f t="shared" si="2"/>
        <v>0</v>
      </c>
      <c r="FU3" s="8">
        <f t="shared" si="2"/>
        <v>0</v>
      </c>
      <c r="FV3" s="8">
        <f t="shared" si="2"/>
        <v>1.5151515151515151</v>
      </c>
      <c r="FW3" s="8">
        <f t="shared" si="2"/>
        <v>0</v>
      </c>
      <c r="FX3" s="8">
        <f t="shared" si="2"/>
        <v>0</v>
      </c>
      <c r="FY3" s="8">
        <f t="shared" si="2"/>
        <v>0</v>
      </c>
      <c r="FZ3" s="8">
        <f t="shared" ref="FZ3:GI8" si="3">EH3/$F3*100</f>
        <v>0</v>
      </c>
      <c r="GA3" s="8">
        <f t="shared" si="3"/>
        <v>0</v>
      </c>
      <c r="GB3" s="8">
        <f t="shared" si="3"/>
        <v>0</v>
      </c>
      <c r="GC3" s="8">
        <f t="shared" si="3"/>
        <v>0</v>
      </c>
      <c r="GD3" s="8">
        <f t="shared" si="3"/>
        <v>0</v>
      </c>
      <c r="GE3" s="8">
        <f t="shared" si="3"/>
        <v>0</v>
      </c>
      <c r="GF3" s="8">
        <f t="shared" si="3"/>
        <v>0</v>
      </c>
      <c r="GG3" s="8">
        <f t="shared" si="3"/>
        <v>0</v>
      </c>
      <c r="GH3" s="8">
        <f t="shared" si="3"/>
        <v>0</v>
      </c>
      <c r="GI3" s="8">
        <f t="shared" si="3"/>
        <v>0</v>
      </c>
      <c r="GJ3" s="8">
        <f t="shared" ref="GJ3:GK8" si="4">ER3/$F3*100</f>
        <v>0</v>
      </c>
      <c r="GK3" s="8">
        <f t="shared" si="4"/>
        <v>0</v>
      </c>
      <c r="GL3" s="8">
        <f t="shared" ref="GL3:GL24" si="5">ET3/$M3*100</f>
        <v>36.679790026246714</v>
      </c>
      <c r="GM3" s="8">
        <f t="shared" ref="GM3:GM24" si="6">EU3/$M3*100</f>
        <v>33.530183727034121</v>
      </c>
      <c r="GN3" s="8">
        <f t="shared" ref="GN3:GN24" si="7">EV3/$M3*100</f>
        <v>20.866141732283463</v>
      </c>
      <c r="GO3" s="8">
        <f t="shared" ref="GO3:GO24" si="8">EW3/$M3*100</f>
        <v>6.1351706036745401</v>
      </c>
      <c r="GP3" s="8">
        <f t="shared" ref="GP3:GP24" si="9">EX3/$M3*100</f>
        <v>1.6732283464566926</v>
      </c>
      <c r="GQ3" s="8">
        <f t="shared" ref="GQ3:GQ24" si="10">EY3/$M3*100</f>
        <v>0.75459317585301833</v>
      </c>
      <c r="GR3" s="8">
        <f t="shared" ref="GR3:GR24" si="11">EZ3/$M3*100</f>
        <v>0.16404199475065617</v>
      </c>
      <c r="GS3" s="8">
        <f t="shared" ref="GS3:GS24" si="12">FA3/$M3*100</f>
        <v>0.13123359580052493</v>
      </c>
      <c r="GT3" s="8">
        <f t="shared" ref="GT3:GT24" si="13">FB3/$M3*100</f>
        <v>0</v>
      </c>
      <c r="GU3" s="8">
        <f t="shared" ref="GU3:GU24" si="14">FC3/$M3*100</f>
        <v>3.2808398950131233E-2</v>
      </c>
      <c r="GV3" s="8">
        <f t="shared" ref="GV3:GV24" si="15">FD3/$M3*100</f>
        <v>3.2808398950131233E-2</v>
      </c>
      <c r="GW3" s="8">
        <f t="shared" ref="GW3:GW24" si="16">FE3/$M3*100</f>
        <v>0</v>
      </c>
      <c r="GX3" s="8">
        <f t="shared" ref="GX3:GX24" si="17">FF3/$M3*100</f>
        <v>0</v>
      </c>
      <c r="GY3" s="8">
        <f t="shared" ref="GY3:GY24" si="18">FG3/$M3*100</f>
        <v>0</v>
      </c>
      <c r="GZ3" s="8">
        <f t="shared" ref="GZ3:GZ24" si="19">FH3/$M3*100</f>
        <v>0</v>
      </c>
      <c r="HA3" s="8">
        <f t="shared" ref="HA3:HA24" si="20">FI3/$M3*100</f>
        <v>0</v>
      </c>
      <c r="HB3" s="8">
        <f t="shared" ref="HB3:HB24" si="21">FJ3/$M3*100</f>
        <v>0</v>
      </c>
      <c r="HC3" s="8">
        <f t="shared" ref="HC3:HC24" si="22">FK3/$M3*100</f>
        <v>0</v>
      </c>
      <c r="HD3" s="8">
        <f t="shared" ref="HD3:HD24" si="23">FL3/$M3*100</f>
        <v>0</v>
      </c>
      <c r="HE3" s="8">
        <f t="shared" ref="HE3:HE24" si="24">FM3/$M3*100</f>
        <v>0</v>
      </c>
      <c r="HF3" s="8">
        <f t="shared" ref="HF3:HF24" si="25">FN3/$M3*100</f>
        <v>0</v>
      </c>
      <c r="HG3" s="8">
        <f t="shared" ref="HG3:HG24" si="26">FO3/$M3*100</f>
        <v>0</v>
      </c>
      <c r="HH3" s="8"/>
      <c r="HI3" s="8" t="s">
        <v>26</v>
      </c>
      <c r="HJ3" s="8" t="s">
        <v>253</v>
      </c>
      <c r="HK3" s="8" t="s">
        <v>46</v>
      </c>
      <c r="HL3" s="8" t="s">
        <v>70</v>
      </c>
      <c r="HM3" s="8" t="s">
        <v>71</v>
      </c>
      <c r="HN3" s="14">
        <v>43176</v>
      </c>
      <c r="HO3" s="8" t="s">
        <v>72</v>
      </c>
      <c r="HP3" s="40" t="s">
        <v>239</v>
      </c>
      <c r="HQ3" s="40" t="s">
        <v>212</v>
      </c>
      <c r="HR3" s="8">
        <v>54.183154000000002</v>
      </c>
      <c r="HS3" s="8">
        <v>7.8883960000000002</v>
      </c>
      <c r="HT3" s="8" t="s">
        <v>71</v>
      </c>
      <c r="HU3" s="8" t="s">
        <v>71</v>
      </c>
      <c r="HV3" s="8" t="s">
        <v>166</v>
      </c>
      <c r="HW3" s="8" t="s">
        <v>168</v>
      </c>
      <c r="HX3" s="8" t="s">
        <v>73</v>
      </c>
      <c r="HY3" s="8" t="s">
        <v>169</v>
      </c>
      <c r="HZ3" s="8">
        <v>2</v>
      </c>
      <c r="IA3" s="27">
        <v>1469</v>
      </c>
      <c r="IB3" s="8" t="s">
        <v>74</v>
      </c>
      <c r="IC3" s="27" t="s">
        <v>71</v>
      </c>
      <c r="ID3" s="27" t="s">
        <v>71</v>
      </c>
      <c r="IE3" s="27" t="s">
        <v>71</v>
      </c>
    </row>
    <row r="4" spans="1:239" ht="16.5" customHeight="1" x14ac:dyDescent="0.25">
      <c r="A4" s="10" t="s">
        <v>113</v>
      </c>
      <c r="B4" s="6">
        <v>2</v>
      </c>
      <c r="C4" s="8">
        <v>5.0000000000000001E-3</v>
      </c>
      <c r="D4" s="8">
        <f t="shared" ref="D4:D24" si="27">SUM(T4:AY4)</f>
        <v>2795</v>
      </c>
      <c r="E4" s="8">
        <f t="shared" ref="E4:E24" si="28">SUM(T4:AY4)-AF4-AG4-AH4-AL4-AW4-AX4</f>
        <v>88</v>
      </c>
      <c r="F4" s="36">
        <f t="shared" ref="F4:F24" si="29">E4/C4</f>
        <v>17600</v>
      </c>
      <c r="G4" s="9">
        <f t="shared" ref="G4:G24" si="30">F4*1000</f>
        <v>17600000</v>
      </c>
      <c r="H4" s="9">
        <v>5</v>
      </c>
      <c r="I4" s="8">
        <f>ROUNDUP(E4*0.05,0)</f>
        <v>5</v>
      </c>
      <c r="J4" s="8">
        <v>1E-4</v>
      </c>
      <c r="K4" s="13">
        <f t="shared" ref="K4:K24" si="31">SQRT((1/C4*(I4+H4))^2+((E4/-(C4)^2)*J4)^2)</f>
        <v>2030.7397666860222</v>
      </c>
      <c r="L4" s="13">
        <f t="shared" ref="L4:L24" si="32">K4/F4*100</f>
        <v>11.538294128897855</v>
      </c>
      <c r="M4" s="13">
        <f>Data!D4/Data!$C4</f>
        <v>559000</v>
      </c>
      <c r="N4" s="13">
        <f t="shared" si="0"/>
        <v>3.1484794275491952</v>
      </c>
      <c r="O4" s="8">
        <v>14</v>
      </c>
      <c r="P4" s="8">
        <f t="shared" ref="P4:P24" si="33">6+4+13+17+17+26</f>
        <v>83</v>
      </c>
      <c r="Q4" s="8">
        <v>1.5</v>
      </c>
      <c r="R4" s="9">
        <f t="shared" si="1"/>
        <v>2800</v>
      </c>
      <c r="S4" s="36">
        <f t="shared" ref="S4:S24" si="34">R4-P4/Q4</f>
        <v>2744.6666666666665</v>
      </c>
      <c r="T4" s="8">
        <v>2</v>
      </c>
      <c r="U4" s="8">
        <v>0</v>
      </c>
      <c r="V4" s="8">
        <v>0</v>
      </c>
      <c r="W4" s="8">
        <v>19</v>
      </c>
      <c r="X4" s="8">
        <v>0</v>
      </c>
      <c r="Y4" s="8">
        <v>0</v>
      </c>
      <c r="Z4" s="8">
        <v>2</v>
      </c>
      <c r="AA4" s="8">
        <v>0</v>
      </c>
      <c r="AB4" s="8">
        <v>1</v>
      </c>
      <c r="AC4" s="8">
        <v>61</v>
      </c>
      <c r="AD4" s="8">
        <v>0</v>
      </c>
      <c r="AE4" s="8">
        <v>1</v>
      </c>
      <c r="AF4" s="8">
        <v>105</v>
      </c>
      <c r="AG4" s="8">
        <v>2002</v>
      </c>
      <c r="AH4" s="8">
        <v>511</v>
      </c>
      <c r="AI4" s="8">
        <v>0</v>
      </c>
      <c r="AJ4" s="8">
        <v>0</v>
      </c>
      <c r="AK4" s="8">
        <v>0</v>
      </c>
      <c r="AL4" s="8">
        <v>67</v>
      </c>
      <c r="AM4" s="8">
        <v>0</v>
      </c>
      <c r="AN4" s="8">
        <v>0</v>
      </c>
      <c r="AO4" s="8">
        <v>0</v>
      </c>
      <c r="AP4" s="8">
        <v>2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22</v>
      </c>
      <c r="AX4" s="8">
        <v>0</v>
      </c>
      <c r="AY4" s="8">
        <v>0</v>
      </c>
      <c r="AZ4" s="8">
        <v>57</v>
      </c>
      <c r="BA4" s="8">
        <v>22</v>
      </c>
      <c r="BB4" s="8">
        <v>5</v>
      </c>
      <c r="BC4" s="8">
        <v>1</v>
      </c>
      <c r="BD4" s="8">
        <v>1</v>
      </c>
      <c r="BE4" s="8">
        <v>2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1298</v>
      </c>
      <c r="BW4" s="8">
        <v>922</v>
      </c>
      <c r="BX4" s="8">
        <v>392</v>
      </c>
      <c r="BY4" s="8">
        <v>104</v>
      </c>
      <c r="BZ4" s="8">
        <v>50</v>
      </c>
      <c r="CA4" s="8">
        <v>24</v>
      </c>
      <c r="CB4" s="8">
        <v>4</v>
      </c>
      <c r="CC4" s="8">
        <v>0</v>
      </c>
      <c r="CD4" s="8">
        <v>1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f>Data!T4/Data!$C4</f>
        <v>400</v>
      </c>
      <c r="CS4" s="8">
        <f>Data!U4/Data!$C4</f>
        <v>0</v>
      </c>
      <c r="CT4" s="8">
        <f>Data!V4/Data!$C4</f>
        <v>0</v>
      </c>
      <c r="CU4" s="8">
        <f>Data!W4/Data!$C4</f>
        <v>3800</v>
      </c>
      <c r="CV4" s="8">
        <f>Data!X4/Data!$C4</f>
        <v>0</v>
      </c>
      <c r="CW4" s="8">
        <f>Data!Y4/Data!$C4</f>
        <v>0</v>
      </c>
      <c r="CX4" s="8">
        <f>Data!Z4/Data!$C4</f>
        <v>400</v>
      </c>
      <c r="CY4" s="8">
        <f>Data!AA4/Data!$C4</f>
        <v>0</v>
      </c>
      <c r="CZ4" s="8">
        <f>Data!AB4/Data!$C4</f>
        <v>200</v>
      </c>
      <c r="DA4" s="8">
        <f>Data!AC4/Data!$C4</f>
        <v>12200</v>
      </c>
      <c r="DB4" s="8">
        <f>Data!AD4/Data!$C4</f>
        <v>0</v>
      </c>
      <c r="DC4" s="8">
        <f>Data!AE4/Data!$C4</f>
        <v>200</v>
      </c>
      <c r="DD4" s="8">
        <f>Data!AF4/Data!$C4</f>
        <v>21000</v>
      </c>
      <c r="DE4" s="8">
        <f>Data!AG4/Data!$C4</f>
        <v>400400</v>
      </c>
      <c r="DF4" s="8">
        <f>Data!AH4/Data!$C4</f>
        <v>102200</v>
      </c>
      <c r="DG4" s="8">
        <f>Data!AI4/Data!$C4</f>
        <v>0</v>
      </c>
      <c r="DH4" s="8">
        <f>Data!AJ4/Data!$C4</f>
        <v>0</v>
      </c>
      <c r="DI4" s="8">
        <f>Data!AK4/Data!$C4</f>
        <v>0</v>
      </c>
      <c r="DJ4" s="8">
        <f>Data!AL4/Data!$C4</f>
        <v>13400</v>
      </c>
      <c r="DK4" s="8">
        <f>Data!AM4/Data!$C4</f>
        <v>0</v>
      </c>
      <c r="DL4" s="8">
        <f>Data!AN4/Data!$C4</f>
        <v>0</v>
      </c>
      <c r="DM4" s="8">
        <f>Data!AO4/Data!$C4</f>
        <v>0</v>
      </c>
      <c r="DN4" s="8">
        <f>Data!AP4/Data!$C4</f>
        <v>400</v>
      </c>
      <c r="DO4" s="8">
        <f>Data!AQ4/Data!$C4</f>
        <v>0</v>
      </c>
      <c r="DP4" s="8">
        <f>Data!AR4/Data!$C4</f>
        <v>0</v>
      </c>
      <c r="DQ4" s="8">
        <f>Data!AS4/Data!$C4</f>
        <v>0</v>
      </c>
      <c r="DR4" s="8">
        <f>Data!AT4/Data!$C4</f>
        <v>0</v>
      </c>
      <c r="DS4" s="8">
        <f>Data!AU4/Data!$C4</f>
        <v>0</v>
      </c>
      <c r="DT4" s="8">
        <f>Data!AV4/Data!$C4</f>
        <v>0</v>
      </c>
      <c r="DU4" s="8">
        <f>Data!AW4/Data!$C4</f>
        <v>4400</v>
      </c>
      <c r="DV4" s="8">
        <f>Data!AX4/Data!$C4</f>
        <v>0</v>
      </c>
      <c r="DW4" s="8">
        <f>Data!AY4/Data!$C4</f>
        <v>0</v>
      </c>
      <c r="DX4" s="8">
        <f>Data!AZ4/Data!$C4</f>
        <v>11400</v>
      </c>
      <c r="DY4" s="8">
        <f>Data!BA4/Data!$C4</f>
        <v>4400</v>
      </c>
      <c r="DZ4" s="8">
        <f>Data!BB4/Data!$C4</f>
        <v>1000</v>
      </c>
      <c r="EA4" s="8">
        <f>Data!BC4/Data!$C4</f>
        <v>200</v>
      </c>
      <c r="EB4" s="8">
        <f>Data!BD4/Data!$C4</f>
        <v>200</v>
      </c>
      <c r="EC4" s="8">
        <f>Data!BE4/Data!$C4</f>
        <v>400</v>
      </c>
      <c r="ED4" s="8">
        <f>Data!BF4/Data!$C4</f>
        <v>0</v>
      </c>
      <c r="EE4" s="8">
        <f>Data!BG4/Data!$C4</f>
        <v>0</v>
      </c>
      <c r="EF4" s="8">
        <f>Data!BH4/Data!$C4</f>
        <v>0</v>
      </c>
      <c r="EG4" s="8">
        <f>Data!BI4/Data!$C4</f>
        <v>0</v>
      </c>
      <c r="EH4" s="8">
        <f>Data!BJ4/Data!$C4</f>
        <v>0</v>
      </c>
      <c r="EI4" s="8">
        <f>Data!BK4/Data!$C4</f>
        <v>0</v>
      </c>
      <c r="EJ4" s="8">
        <f>Data!BL4/Data!$C4</f>
        <v>0</v>
      </c>
      <c r="EK4" s="8">
        <f>Data!BM4/Data!$C4</f>
        <v>0</v>
      </c>
      <c r="EL4" s="8">
        <f>Data!BN4/Data!$C4</f>
        <v>0</v>
      </c>
      <c r="EM4" s="8">
        <f>Data!BO4/Data!$C4</f>
        <v>0</v>
      </c>
      <c r="EN4" s="8">
        <f>Data!BP4/Data!$C4</f>
        <v>0</v>
      </c>
      <c r="EO4" s="8">
        <f>Data!BQ4/Data!$C4</f>
        <v>0</v>
      </c>
      <c r="EP4" s="8">
        <f>Data!BR4/Data!$C4</f>
        <v>0</v>
      </c>
      <c r="EQ4" s="8">
        <f>Data!BS4/Data!$C4</f>
        <v>0</v>
      </c>
      <c r="ER4" s="8">
        <f>Data!BT4/Data!$C4</f>
        <v>0</v>
      </c>
      <c r="ES4" s="8">
        <f>Data!BU4/Data!$C4</f>
        <v>0</v>
      </c>
      <c r="ET4" s="8">
        <f>Data!BV4/Data!$C4</f>
        <v>259600</v>
      </c>
      <c r="EU4" s="8">
        <f>Data!BW4/Data!$C4</f>
        <v>184400</v>
      </c>
      <c r="EV4" s="8">
        <f>Data!BX4/Data!$C4</f>
        <v>78400</v>
      </c>
      <c r="EW4" s="8">
        <f>Data!BY4/Data!$C4</f>
        <v>20800</v>
      </c>
      <c r="EX4" s="8">
        <f>Data!BZ4/Data!$C4</f>
        <v>10000</v>
      </c>
      <c r="EY4" s="8">
        <f>Data!CA4/Data!$C4</f>
        <v>4800</v>
      </c>
      <c r="EZ4" s="8">
        <f>Data!CB4/Data!$C4</f>
        <v>800</v>
      </c>
      <c r="FA4" s="8">
        <f>Data!CC4/Data!$C4</f>
        <v>0</v>
      </c>
      <c r="FB4" s="8">
        <f>Data!CD4/Data!$C4</f>
        <v>200</v>
      </c>
      <c r="FC4" s="8">
        <f>Data!CE4/Data!$C4</f>
        <v>0</v>
      </c>
      <c r="FD4" s="8">
        <f>Data!CF4/Data!$C4</f>
        <v>0</v>
      </c>
      <c r="FE4" s="8">
        <f>Data!CG4/Data!$C4</f>
        <v>0</v>
      </c>
      <c r="FF4" s="8">
        <f>Data!CH4/Data!$C4</f>
        <v>0</v>
      </c>
      <c r="FG4" s="8">
        <f>Data!CI4/Data!$C4</f>
        <v>0</v>
      </c>
      <c r="FH4" s="8">
        <f>Data!CJ4/Data!$C4</f>
        <v>0</v>
      </c>
      <c r="FI4" s="8">
        <f>Data!CK4/Data!$C4</f>
        <v>0</v>
      </c>
      <c r="FJ4" s="8">
        <f>Data!CL4/Data!$C4</f>
        <v>0</v>
      </c>
      <c r="FK4" s="8">
        <f>Data!CM4/Data!$C4</f>
        <v>0</v>
      </c>
      <c r="FL4" s="8">
        <f>Data!CN4/Data!$C4</f>
        <v>0</v>
      </c>
      <c r="FM4" s="8">
        <f>Data!CO4/Data!$C4</f>
        <v>0</v>
      </c>
      <c r="FN4" s="8">
        <f>Data!CP4/Data!$C4</f>
        <v>0</v>
      </c>
      <c r="FO4" s="8">
        <f>Data!CQ4/Data!$C4</f>
        <v>0</v>
      </c>
      <c r="FP4" s="8">
        <f t="shared" si="2"/>
        <v>64.772727272727266</v>
      </c>
      <c r="FQ4" s="8">
        <f t="shared" si="2"/>
        <v>25</v>
      </c>
      <c r="FR4" s="8">
        <f t="shared" si="2"/>
        <v>5.6818181818181817</v>
      </c>
      <c r="FS4" s="8">
        <f t="shared" si="2"/>
        <v>1.1363636363636365</v>
      </c>
      <c r="FT4" s="8">
        <f t="shared" si="2"/>
        <v>1.1363636363636365</v>
      </c>
      <c r="FU4" s="8">
        <f t="shared" si="2"/>
        <v>2.2727272727272729</v>
      </c>
      <c r="FV4" s="8">
        <f t="shared" si="2"/>
        <v>0</v>
      </c>
      <c r="FW4" s="8">
        <f t="shared" si="2"/>
        <v>0</v>
      </c>
      <c r="FX4" s="8">
        <f t="shared" si="2"/>
        <v>0</v>
      </c>
      <c r="FY4" s="8">
        <f t="shared" si="2"/>
        <v>0</v>
      </c>
      <c r="FZ4" s="8">
        <f t="shared" si="3"/>
        <v>0</v>
      </c>
      <c r="GA4" s="8">
        <f t="shared" si="3"/>
        <v>0</v>
      </c>
      <c r="GB4" s="8">
        <f t="shared" si="3"/>
        <v>0</v>
      </c>
      <c r="GC4" s="8">
        <f t="shared" si="3"/>
        <v>0</v>
      </c>
      <c r="GD4" s="8">
        <f t="shared" si="3"/>
        <v>0</v>
      </c>
      <c r="GE4" s="8">
        <f t="shared" si="3"/>
        <v>0</v>
      </c>
      <c r="GF4" s="8">
        <f t="shared" si="3"/>
        <v>0</v>
      </c>
      <c r="GG4" s="8">
        <f t="shared" si="3"/>
        <v>0</v>
      </c>
      <c r="GH4" s="8">
        <f t="shared" si="3"/>
        <v>0</v>
      </c>
      <c r="GI4" s="8">
        <f t="shared" si="3"/>
        <v>0</v>
      </c>
      <c r="GJ4" s="8">
        <f t="shared" si="4"/>
        <v>0</v>
      </c>
      <c r="GK4" s="8">
        <f t="shared" si="4"/>
        <v>0</v>
      </c>
      <c r="GL4" s="8">
        <f t="shared" si="5"/>
        <v>46.440071556350624</v>
      </c>
      <c r="GM4" s="8">
        <f t="shared" si="6"/>
        <v>32.987477638640428</v>
      </c>
      <c r="GN4" s="8">
        <f t="shared" si="7"/>
        <v>14.025044722719141</v>
      </c>
      <c r="GO4" s="8">
        <f t="shared" si="8"/>
        <v>3.7209302325581395</v>
      </c>
      <c r="GP4" s="8">
        <f t="shared" si="9"/>
        <v>1.7889087656529516</v>
      </c>
      <c r="GQ4" s="8">
        <f t="shared" si="10"/>
        <v>0.85867620751341678</v>
      </c>
      <c r="GR4" s="8">
        <f t="shared" si="11"/>
        <v>0.14311270125223613</v>
      </c>
      <c r="GS4" s="8">
        <f t="shared" si="12"/>
        <v>0</v>
      </c>
      <c r="GT4" s="8">
        <f t="shared" si="13"/>
        <v>3.5778175313059032E-2</v>
      </c>
      <c r="GU4" s="8">
        <f t="shared" si="14"/>
        <v>0</v>
      </c>
      <c r="GV4" s="8">
        <f t="shared" si="15"/>
        <v>0</v>
      </c>
      <c r="GW4" s="8">
        <f t="shared" si="16"/>
        <v>0</v>
      </c>
      <c r="GX4" s="8">
        <f t="shared" si="17"/>
        <v>0</v>
      </c>
      <c r="GY4" s="8">
        <f t="shared" si="18"/>
        <v>0</v>
      </c>
      <c r="GZ4" s="8">
        <f t="shared" si="19"/>
        <v>0</v>
      </c>
      <c r="HA4" s="8">
        <f t="shared" si="20"/>
        <v>0</v>
      </c>
      <c r="HB4" s="8">
        <f t="shared" si="21"/>
        <v>0</v>
      </c>
      <c r="HC4" s="8">
        <f t="shared" si="22"/>
        <v>0</v>
      </c>
      <c r="HD4" s="8">
        <f t="shared" si="23"/>
        <v>0</v>
      </c>
      <c r="HE4" s="8">
        <f t="shared" si="24"/>
        <v>0</v>
      </c>
      <c r="HF4" s="8">
        <f t="shared" si="25"/>
        <v>0</v>
      </c>
      <c r="HG4" s="8">
        <f t="shared" si="26"/>
        <v>0</v>
      </c>
      <c r="HH4" s="8"/>
      <c r="HI4" s="8" t="s">
        <v>27</v>
      </c>
      <c r="HJ4" s="8" t="s">
        <v>253</v>
      </c>
      <c r="HK4" s="8" t="s">
        <v>46</v>
      </c>
      <c r="HL4" s="8" t="s">
        <v>70</v>
      </c>
      <c r="HM4" s="8" t="s">
        <v>71</v>
      </c>
      <c r="HN4" s="14">
        <v>43176</v>
      </c>
      <c r="HO4" s="8" t="s">
        <v>72</v>
      </c>
      <c r="HP4" s="40" t="s">
        <v>239</v>
      </c>
      <c r="HQ4" s="40" t="s">
        <v>212</v>
      </c>
      <c r="HR4" s="8">
        <v>54.183526999999998</v>
      </c>
      <c r="HS4" s="8">
        <v>7.8883340000000004</v>
      </c>
      <c r="HT4" s="8" t="s">
        <v>71</v>
      </c>
      <c r="HU4" s="8" t="s">
        <v>71</v>
      </c>
      <c r="HV4" s="8" t="s">
        <v>166</v>
      </c>
      <c r="HW4" s="8" t="s">
        <v>168</v>
      </c>
      <c r="HX4" s="8" t="s">
        <v>73</v>
      </c>
      <c r="HY4" s="8" t="s">
        <v>169</v>
      </c>
      <c r="HZ4" s="8">
        <v>2</v>
      </c>
      <c r="IA4" s="27">
        <v>1469</v>
      </c>
      <c r="IB4" s="8" t="s">
        <v>74</v>
      </c>
      <c r="IC4" s="27" t="s">
        <v>71</v>
      </c>
      <c r="ID4" s="27" t="s">
        <v>71</v>
      </c>
      <c r="IE4" s="27" t="s">
        <v>71</v>
      </c>
    </row>
    <row r="5" spans="1:239" ht="16.5" customHeight="1" x14ac:dyDescent="0.25">
      <c r="A5" s="10" t="s">
        <v>75</v>
      </c>
      <c r="B5" s="6">
        <v>3</v>
      </c>
      <c r="C5" s="8">
        <v>0.11</v>
      </c>
      <c r="D5" s="8">
        <f t="shared" si="27"/>
        <v>1591</v>
      </c>
      <c r="E5" s="8">
        <f t="shared" si="28"/>
        <v>21</v>
      </c>
      <c r="F5" s="36">
        <f t="shared" si="29"/>
        <v>190.90909090909091</v>
      </c>
      <c r="G5" s="9">
        <f t="shared" si="30"/>
        <v>190909.09090909091</v>
      </c>
      <c r="H5" s="9">
        <v>5</v>
      </c>
      <c r="I5" s="8">
        <f>ROUNDUP(E5*0.05,0)</f>
        <v>2</v>
      </c>
      <c r="J5" s="8">
        <v>1E-4</v>
      </c>
      <c r="K5" s="13">
        <f t="shared" si="31"/>
        <v>63.636600300085846</v>
      </c>
      <c r="L5" s="13">
        <f t="shared" si="32"/>
        <v>33.333457300044969</v>
      </c>
      <c r="M5" s="13">
        <f>Data!D5/Data!$C5</f>
        <v>14463.636363636364</v>
      </c>
      <c r="N5" s="13">
        <f t="shared" si="0"/>
        <v>1.3199245757385292</v>
      </c>
      <c r="O5" s="8">
        <v>82</v>
      </c>
      <c r="P5" s="8">
        <f t="shared" si="33"/>
        <v>83</v>
      </c>
      <c r="Q5" s="8">
        <v>1.5</v>
      </c>
      <c r="R5" s="9">
        <f t="shared" si="1"/>
        <v>745.4545454545455</v>
      </c>
      <c r="S5" s="36">
        <f t="shared" si="34"/>
        <v>690.12121212121212</v>
      </c>
      <c r="T5" s="8">
        <v>1</v>
      </c>
      <c r="U5" s="8">
        <v>0</v>
      </c>
      <c r="V5" s="8">
        <v>0</v>
      </c>
      <c r="W5" s="8">
        <v>1</v>
      </c>
      <c r="X5" s="8">
        <v>0</v>
      </c>
      <c r="Y5" s="8">
        <v>0</v>
      </c>
      <c r="Z5" s="8">
        <v>6</v>
      </c>
      <c r="AA5" s="8">
        <v>0</v>
      </c>
      <c r="AB5" s="8">
        <v>0</v>
      </c>
      <c r="AC5" s="8">
        <v>0</v>
      </c>
      <c r="AD5" s="8">
        <v>0</v>
      </c>
      <c r="AE5" s="8">
        <v>6</v>
      </c>
      <c r="AF5" s="8">
        <v>907</v>
      </c>
      <c r="AG5" s="8">
        <v>652</v>
      </c>
      <c r="AH5" s="8">
        <v>2</v>
      </c>
      <c r="AI5" s="8">
        <v>0</v>
      </c>
      <c r="AJ5" s="8">
        <v>0</v>
      </c>
      <c r="AK5" s="8">
        <v>0</v>
      </c>
      <c r="AL5" s="8">
        <v>9</v>
      </c>
      <c r="AM5" s="8">
        <v>0</v>
      </c>
      <c r="AN5" s="8">
        <v>0</v>
      </c>
      <c r="AO5" s="8">
        <v>0</v>
      </c>
      <c r="AP5" s="8">
        <v>2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5</v>
      </c>
      <c r="AZ5" s="8">
        <v>12</v>
      </c>
      <c r="BA5" s="8">
        <v>8</v>
      </c>
      <c r="BB5" s="8">
        <v>1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739</v>
      </c>
      <c r="BW5" s="8">
        <v>546</v>
      </c>
      <c r="BX5" s="8">
        <v>229</v>
      </c>
      <c r="BY5" s="8">
        <v>57</v>
      </c>
      <c r="BZ5" s="8">
        <v>10</v>
      </c>
      <c r="CA5" s="8">
        <v>7</v>
      </c>
      <c r="CB5" s="8">
        <v>2</v>
      </c>
      <c r="CC5" s="8">
        <v>1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f>Data!T5/Data!$C5</f>
        <v>9.0909090909090917</v>
      </c>
      <c r="CS5" s="8">
        <f>Data!U5/Data!$C5</f>
        <v>0</v>
      </c>
      <c r="CT5" s="8">
        <f>Data!V5/Data!$C5</f>
        <v>0</v>
      </c>
      <c r="CU5" s="8">
        <f>Data!W5/Data!$C5</f>
        <v>9.0909090909090917</v>
      </c>
      <c r="CV5" s="8">
        <f>Data!X5/Data!$C5</f>
        <v>0</v>
      </c>
      <c r="CW5" s="8">
        <f>Data!Y5/Data!$C5</f>
        <v>0</v>
      </c>
      <c r="CX5" s="8">
        <f>Data!Z5/Data!$C5</f>
        <v>54.545454545454547</v>
      </c>
      <c r="CY5" s="8">
        <f>Data!AA5/Data!$C5</f>
        <v>0</v>
      </c>
      <c r="CZ5" s="8">
        <f>Data!AB5/Data!$C5</f>
        <v>0</v>
      </c>
      <c r="DA5" s="8">
        <f>Data!AC5/Data!$C5</f>
        <v>0</v>
      </c>
      <c r="DB5" s="8">
        <f>Data!AD5/Data!$C5</f>
        <v>0</v>
      </c>
      <c r="DC5" s="8">
        <f>Data!AE5/Data!$C5</f>
        <v>54.545454545454547</v>
      </c>
      <c r="DD5" s="8">
        <f>Data!AF5/Data!$C5</f>
        <v>8245.454545454546</v>
      </c>
      <c r="DE5" s="8">
        <f>Data!AG5/Data!$C5</f>
        <v>5927.272727272727</v>
      </c>
      <c r="DF5" s="8">
        <f>Data!AH5/Data!$C5</f>
        <v>18.181818181818183</v>
      </c>
      <c r="DG5" s="8">
        <f>Data!AI5/Data!$C5</f>
        <v>0</v>
      </c>
      <c r="DH5" s="8">
        <f>Data!AJ5/Data!$C5</f>
        <v>0</v>
      </c>
      <c r="DI5" s="8">
        <f>Data!AK5/Data!$C5</f>
        <v>0</v>
      </c>
      <c r="DJ5" s="8">
        <f>Data!AL5/Data!$C5</f>
        <v>81.818181818181813</v>
      </c>
      <c r="DK5" s="8">
        <f>Data!AM5/Data!$C5</f>
        <v>0</v>
      </c>
      <c r="DL5" s="8">
        <f>Data!AN5/Data!$C5</f>
        <v>0</v>
      </c>
      <c r="DM5" s="8">
        <f>Data!AO5/Data!$C5</f>
        <v>0</v>
      </c>
      <c r="DN5" s="8">
        <f>Data!AP5/Data!$C5</f>
        <v>18.181818181818183</v>
      </c>
      <c r="DO5" s="8">
        <f>Data!AQ5/Data!$C5</f>
        <v>0</v>
      </c>
      <c r="DP5" s="8">
        <f>Data!AR5/Data!$C5</f>
        <v>0</v>
      </c>
      <c r="DQ5" s="8">
        <f>Data!AS5/Data!$C5</f>
        <v>0</v>
      </c>
      <c r="DR5" s="8">
        <f>Data!AT5/Data!$C5</f>
        <v>0</v>
      </c>
      <c r="DS5" s="8">
        <f>Data!AU5/Data!$C5</f>
        <v>0</v>
      </c>
      <c r="DT5" s="8">
        <f>Data!AV5/Data!$C5</f>
        <v>0</v>
      </c>
      <c r="DU5" s="8">
        <f>Data!AW5/Data!$C5</f>
        <v>0</v>
      </c>
      <c r="DV5" s="8">
        <f>Data!AX5/Data!$C5</f>
        <v>0</v>
      </c>
      <c r="DW5" s="8">
        <f>Data!AY5/Data!$C5</f>
        <v>45.454545454545453</v>
      </c>
      <c r="DX5" s="8">
        <f>Data!AZ5/Data!$C5</f>
        <v>109.09090909090909</v>
      </c>
      <c r="DY5" s="8">
        <f>Data!BA5/Data!$C5</f>
        <v>72.727272727272734</v>
      </c>
      <c r="DZ5" s="8">
        <f>Data!BB5/Data!$C5</f>
        <v>9.0909090909090917</v>
      </c>
      <c r="EA5" s="8">
        <f>Data!BC5/Data!$C5</f>
        <v>0</v>
      </c>
      <c r="EB5" s="8">
        <f>Data!BD5/Data!$C5</f>
        <v>0</v>
      </c>
      <c r="EC5" s="8">
        <f>Data!BE5/Data!$C5</f>
        <v>0</v>
      </c>
      <c r="ED5" s="8">
        <f>Data!BF5/Data!$C5</f>
        <v>0</v>
      </c>
      <c r="EE5" s="8">
        <f>Data!BG5/Data!$C5</f>
        <v>0</v>
      </c>
      <c r="EF5" s="8">
        <f>Data!BH5/Data!$C5</f>
        <v>0</v>
      </c>
      <c r="EG5" s="8">
        <f>Data!BI5/Data!$C5</f>
        <v>0</v>
      </c>
      <c r="EH5" s="8">
        <f>Data!BJ5/Data!$C5</f>
        <v>0</v>
      </c>
      <c r="EI5" s="8">
        <f>Data!BK5/Data!$C5</f>
        <v>0</v>
      </c>
      <c r="EJ5" s="8">
        <f>Data!BL5/Data!$C5</f>
        <v>0</v>
      </c>
      <c r="EK5" s="8">
        <f>Data!BM5/Data!$C5</f>
        <v>0</v>
      </c>
      <c r="EL5" s="8">
        <f>Data!BN5/Data!$C5</f>
        <v>0</v>
      </c>
      <c r="EM5" s="8">
        <f>Data!BO5/Data!$C5</f>
        <v>0</v>
      </c>
      <c r="EN5" s="8">
        <f>Data!BP5/Data!$C5</f>
        <v>0</v>
      </c>
      <c r="EO5" s="8">
        <f>Data!BQ5/Data!$C5</f>
        <v>0</v>
      </c>
      <c r="EP5" s="8">
        <f>Data!BR5/Data!$C5</f>
        <v>0</v>
      </c>
      <c r="EQ5" s="8">
        <f>Data!BS5/Data!$C5</f>
        <v>0</v>
      </c>
      <c r="ER5" s="8">
        <f>Data!BT5/Data!$C5</f>
        <v>0</v>
      </c>
      <c r="ES5" s="8">
        <f>Data!BU5/Data!$C5</f>
        <v>0</v>
      </c>
      <c r="ET5" s="8">
        <f>Data!BV5/Data!$C5</f>
        <v>6718.181818181818</v>
      </c>
      <c r="EU5" s="8">
        <f>Data!BW5/Data!$C5</f>
        <v>4963.636363636364</v>
      </c>
      <c r="EV5" s="8">
        <f>Data!BX5/Data!$C5</f>
        <v>2081.818181818182</v>
      </c>
      <c r="EW5" s="8">
        <f>Data!BY5/Data!$C5</f>
        <v>518.18181818181813</v>
      </c>
      <c r="EX5" s="8">
        <f>Data!BZ5/Data!$C5</f>
        <v>90.909090909090907</v>
      </c>
      <c r="EY5" s="8">
        <f>Data!CA5/Data!$C5</f>
        <v>63.636363636363633</v>
      </c>
      <c r="EZ5" s="8">
        <f>Data!CB5/Data!$C5</f>
        <v>18.181818181818183</v>
      </c>
      <c r="FA5" s="8">
        <f>Data!CC5/Data!$C5</f>
        <v>9.0909090909090917</v>
      </c>
      <c r="FB5" s="8">
        <f>Data!CD5/Data!$C5</f>
        <v>0</v>
      </c>
      <c r="FC5" s="8">
        <f>Data!CE5/Data!$C5</f>
        <v>0</v>
      </c>
      <c r="FD5" s="8">
        <f>Data!CF5/Data!$C5</f>
        <v>0</v>
      </c>
      <c r="FE5" s="8">
        <f>Data!CG5/Data!$C5</f>
        <v>0</v>
      </c>
      <c r="FF5" s="8">
        <f>Data!CH5/Data!$C5</f>
        <v>0</v>
      </c>
      <c r="FG5" s="8">
        <f>Data!CI5/Data!$C5</f>
        <v>0</v>
      </c>
      <c r="FH5" s="8">
        <f>Data!CJ5/Data!$C5</f>
        <v>0</v>
      </c>
      <c r="FI5" s="8">
        <f>Data!CK5/Data!$C5</f>
        <v>0</v>
      </c>
      <c r="FJ5" s="8">
        <f>Data!CL5/Data!$C5</f>
        <v>0</v>
      </c>
      <c r="FK5" s="8">
        <f>Data!CM5/Data!$C5</f>
        <v>0</v>
      </c>
      <c r="FL5" s="8">
        <f>Data!CN5/Data!$C5</f>
        <v>0</v>
      </c>
      <c r="FM5" s="8">
        <f>Data!CO5/Data!$C5</f>
        <v>0</v>
      </c>
      <c r="FN5" s="8">
        <f>Data!CP5/Data!$C5</f>
        <v>0</v>
      </c>
      <c r="FO5" s="8">
        <f>Data!CQ5/Data!$C5</f>
        <v>0</v>
      </c>
      <c r="FP5" s="8">
        <f t="shared" si="2"/>
        <v>57.142857142857139</v>
      </c>
      <c r="FQ5" s="8">
        <f t="shared" si="2"/>
        <v>38.095238095238102</v>
      </c>
      <c r="FR5" s="8">
        <f t="shared" si="2"/>
        <v>4.7619047619047628</v>
      </c>
      <c r="FS5" s="8">
        <f t="shared" si="2"/>
        <v>0</v>
      </c>
      <c r="FT5" s="8">
        <f t="shared" si="2"/>
        <v>0</v>
      </c>
      <c r="FU5" s="8">
        <f t="shared" si="2"/>
        <v>0</v>
      </c>
      <c r="FV5" s="8">
        <f t="shared" si="2"/>
        <v>0</v>
      </c>
      <c r="FW5" s="8">
        <f t="shared" si="2"/>
        <v>0</v>
      </c>
      <c r="FX5" s="8">
        <f t="shared" si="2"/>
        <v>0</v>
      </c>
      <c r="FY5" s="8">
        <f t="shared" si="2"/>
        <v>0</v>
      </c>
      <c r="FZ5" s="8">
        <f t="shared" si="3"/>
        <v>0</v>
      </c>
      <c r="GA5" s="8">
        <f t="shared" si="3"/>
        <v>0</v>
      </c>
      <c r="GB5" s="8">
        <f t="shared" si="3"/>
        <v>0</v>
      </c>
      <c r="GC5" s="8">
        <f t="shared" si="3"/>
        <v>0</v>
      </c>
      <c r="GD5" s="8">
        <f t="shared" si="3"/>
        <v>0</v>
      </c>
      <c r="GE5" s="8">
        <f t="shared" si="3"/>
        <v>0</v>
      </c>
      <c r="GF5" s="8">
        <f t="shared" si="3"/>
        <v>0</v>
      </c>
      <c r="GG5" s="8">
        <f t="shared" si="3"/>
        <v>0</v>
      </c>
      <c r="GH5" s="8">
        <f t="shared" si="3"/>
        <v>0</v>
      </c>
      <c r="GI5" s="8">
        <f t="shared" si="3"/>
        <v>0</v>
      </c>
      <c r="GJ5" s="8">
        <f t="shared" si="4"/>
        <v>0</v>
      </c>
      <c r="GK5" s="8">
        <f t="shared" si="4"/>
        <v>0</v>
      </c>
      <c r="GL5" s="8">
        <f t="shared" si="5"/>
        <v>46.448774355751098</v>
      </c>
      <c r="GM5" s="8">
        <f t="shared" si="6"/>
        <v>34.318038969201766</v>
      </c>
      <c r="GN5" s="8">
        <f t="shared" si="7"/>
        <v>14.393463230672534</v>
      </c>
      <c r="GO5" s="8">
        <f t="shared" si="8"/>
        <v>3.5826524198617218</v>
      </c>
      <c r="GP5" s="8">
        <f t="shared" si="9"/>
        <v>0.62853551225644244</v>
      </c>
      <c r="GQ5" s="8">
        <f t="shared" si="10"/>
        <v>0.43997485857950974</v>
      </c>
      <c r="GR5" s="8">
        <f t="shared" si="11"/>
        <v>0.12570710245128849</v>
      </c>
      <c r="GS5" s="8">
        <f t="shared" si="12"/>
        <v>6.2853551225644247E-2</v>
      </c>
      <c r="GT5" s="8">
        <f t="shared" si="13"/>
        <v>0</v>
      </c>
      <c r="GU5" s="8">
        <f t="shared" si="14"/>
        <v>0</v>
      </c>
      <c r="GV5" s="8">
        <f t="shared" si="15"/>
        <v>0</v>
      </c>
      <c r="GW5" s="8">
        <f t="shared" si="16"/>
        <v>0</v>
      </c>
      <c r="GX5" s="8">
        <f t="shared" si="17"/>
        <v>0</v>
      </c>
      <c r="GY5" s="8">
        <f t="shared" si="18"/>
        <v>0</v>
      </c>
      <c r="GZ5" s="8">
        <f t="shared" si="19"/>
        <v>0</v>
      </c>
      <c r="HA5" s="8">
        <f t="shared" si="20"/>
        <v>0</v>
      </c>
      <c r="HB5" s="8">
        <f t="shared" si="21"/>
        <v>0</v>
      </c>
      <c r="HC5" s="8">
        <f t="shared" si="22"/>
        <v>0</v>
      </c>
      <c r="HD5" s="8">
        <f t="shared" si="23"/>
        <v>0</v>
      </c>
      <c r="HE5" s="8">
        <f t="shared" si="24"/>
        <v>0</v>
      </c>
      <c r="HF5" s="8">
        <f t="shared" si="25"/>
        <v>0</v>
      </c>
      <c r="HG5" s="8">
        <f t="shared" si="26"/>
        <v>0</v>
      </c>
      <c r="HH5" s="8"/>
      <c r="HI5" s="8" t="s">
        <v>28</v>
      </c>
      <c r="HJ5" s="8" t="s">
        <v>253</v>
      </c>
      <c r="HK5" s="8" t="s">
        <v>46</v>
      </c>
      <c r="HL5" s="8" t="s">
        <v>75</v>
      </c>
      <c r="HM5" s="8" t="s">
        <v>71</v>
      </c>
      <c r="HN5" s="14">
        <v>43166</v>
      </c>
      <c r="HO5" s="8" t="s">
        <v>72</v>
      </c>
      <c r="HP5" s="40" t="s">
        <v>238</v>
      </c>
      <c r="HQ5" s="40" t="s">
        <v>219</v>
      </c>
      <c r="HR5" s="8">
        <v>46.783969999999997</v>
      </c>
      <c r="HS5" s="8">
        <v>9.9209499999999995</v>
      </c>
      <c r="HT5" s="8" t="s">
        <v>188</v>
      </c>
      <c r="HU5" s="8" t="s">
        <v>76</v>
      </c>
      <c r="HV5" s="8" t="s">
        <v>166</v>
      </c>
      <c r="HW5" s="8" t="s">
        <v>77</v>
      </c>
      <c r="HX5" s="8" t="s">
        <v>78</v>
      </c>
      <c r="HY5" s="8" t="s">
        <v>170</v>
      </c>
      <c r="HZ5" s="8">
        <v>2</v>
      </c>
      <c r="IA5" s="27">
        <v>11248</v>
      </c>
      <c r="IB5" s="8" t="s">
        <v>79</v>
      </c>
      <c r="IC5" s="30">
        <v>500</v>
      </c>
      <c r="ID5" s="31">
        <v>0.38200000000000001</v>
      </c>
      <c r="IE5" s="31">
        <v>1.38</v>
      </c>
    </row>
    <row r="6" spans="1:239" ht="16.5" customHeight="1" x14ac:dyDescent="0.25">
      <c r="A6" s="10" t="s">
        <v>114</v>
      </c>
      <c r="B6" s="6">
        <v>4</v>
      </c>
      <c r="C6" s="8">
        <v>2.8400000000000002E-2</v>
      </c>
      <c r="D6" s="8">
        <f t="shared" si="27"/>
        <v>1258</v>
      </c>
      <c r="E6" s="8">
        <f t="shared" si="28"/>
        <v>76</v>
      </c>
      <c r="F6" s="36">
        <f t="shared" si="29"/>
        <v>2676.0563380281687</v>
      </c>
      <c r="G6" s="9">
        <f t="shared" si="30"/>
        <v>2676056.3380281688</v>
      </c>
      <c r="H6" s="9">
        <v>5</v>
      </c>
      <c r="I6" s="8">
        <f>ROUNDUP(E6*0.05,0)</f>
        <v>4</v>
      </c>
      <c r="J6" s="8">
        <v>1E-4</v>
      </c>
      <c r="K6" s="13">
        <f t="shared" si="31"/>
        <v>317.04146508973633</v>
      </c>
      <c r="L6" s="13">
        <f t="shared" si="32"/>
        <v>11.847338958616465</v>
      </c>
      <c r="M6" s="13">
        <f>Data!D6/Data!$C6</f>
        <v>44295.774647887323</v>
      </c>
      <c r="N6" s="13">
        <f t="shared" si="0"/>
        <v>6.0413354531001584</v>
      </c>
      <c r="O6" s="8">
        <v>28</v>
      </c>
      <c r="P6" s="8">
        <f t="shared" si="33"/>
        <v>83</v>
      </c>
      <c r="Q6" s="8">
        <v>1.5</v>
      </c>
      <c r="R6" s="9">
        <f t="shared" si="1"/>
        <v>985.91549295774644</v>
      </c>
      <c r="S6" s="36">
        <f t="shared" si="34"/>
        <v>930.58215962441307</v>
      </c>
      <c r="T6" s="8">
        <v>2</v>
      </c>
      <c r="U6" s="8">
        <v>0</v>
      </c>
      <c r="V6" s="8">
        <v>1</v>
      </c>
      <c r="W6" s="8">
        <v>0</v>
      </c>
      <c r="X6" s="8">
        <v>0</v>
      </c>
      <c r="Y6" s="8">
        <v>0</v>
      </c>
      <c r="Z6" s="8">
        <v>10</v>
      </c>
      <c r="AA6" s="8">
        <v>0</v>
      </c>
      <c r="AB6" s="8">
        <v>0</v>
      </c>
      <c r="AC6" s="8">
        <v>21</v>
      </c>
      <c r="AD6" s="8">
        <v>1</v>
      </c>
      <c r="AE6" s="8">
        <v>13</v>
      </c>
      <c r="AF6" s="8">
        <v>465</v>
      </c>
      <c r="AG6" s="8">
        <v>479</v>
      </c>
      <c r="AH6" s="8">
        <v>99</v>
      </c>
      <c r="AI6" s="8">
        <v>0</v>
      </c>
      <c r="AJ6" s="8">
        <v>0</v>
      </c>
      <c r="AK6" s="8">
        <v>1</v>
      </c>
      <c r="AL6" s="8">
        <v>120</v>
      </c>
      <c r="AM6" s="8">
        <v>0</v>
      </c>
      <c r="AN6" s="8">
        <v>0</v>
      </c>
      <c r="AO6" s="8">
        <v>7</v>
      </c>
      <c r="AP6" s="8">
        <v>5</v>
      </c>
      <c r="AQ6" s="8">
        <v>0</v>
      </c>
      <c r="AR6" s="8">
        <v>0</v>
      </c>
      <c r="AS6" s="8">
        <v>0</v>
      </c>
      <c r="AT6" s="8">
        <v>0</v>
      </c>
      <c r="AU6" s="8">
        <v>2</v>
      </c>
      <c r="AV6" s="8">
        <v>0</v>
      </c>
      <c r="AW6" s="8">
        <v>19</v>
      </c>
      <c r="AX6" s="8">
        <v>0</v>
      </c>
      <c r="AY6" s="8">
        <v>13</v>
      </c>
      <c r="AZ6" s="8">
        <v>47</v>
      </c>
      <c r="BA6" s="8">
        <v>20</v>
      </c>
      <c r="BB6" s="8">
        <v>8</v>
      </c>
      <c r="BC6" s="8">
        <v>1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731</v>
      </c>
      <c r="BW6" s="8">
        <v>332</v>
      </c>
      <c r="BX6" s="8">
        <v>141</v>
      </c>
      <c r="BY6" s="8">
        <v>35</v>
      </c>
      <c r="BZ6" s="8">
        <v>9</v>
      </c>
      <c r="CA6" s="8">
        <v>1</v>
      </c>
      <c r="CB6" s="8">
        <v>4</v>
      </c>
      <c r="CC6" s="8">
        <v>2</v>
      </c>
      <c r="CD6" s="8">
        <v>0</v>
      </c>
      <c r="CE6" s="8">
        <v>0</v>
      </c>
      <c r="CF6" s="8">
        <v>1</v>
      </c>
      <c r="CG6" s="8">
        <v>1</v>
      </c>
      <c r="CH6" s="8">
        <v>0</v>
      </c>
      <c r="CI6" s="8">
        <v>1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f>Data!T6/Data!$C6</f>
        <v>70.422535211267601</v>
      </c>
      <c r="CS6" s="8">
        <f>Data!U6/Data!$C6</f>
        <v>0</v>
      </c>
      <c r="CT6" s="8">
        <f>Data!V6/Data!$C6</f>
        <v>35.2112676056338</v>
      </c>
      <c r="CU6" s="8">
        <f>Data!W6/Data!$C6</f>
        <v>0</v>
      </c>
      <c r="CV6" s="8">
        <f>Data!X6/Data!$C6</f>
        <v>0</v>
      </c>
      <c r="CW6" s="8">
        <f>Data!Y6/Data!$C6</f>
        <v>0</v>
      </c>
      <c r="CX6" s="8">
        <f>Data!Z6/Data!$C6</f>
        <v>352.11267605633799</v>
      </c>
      <c r="CY6" s="8">
        <f>Data!AA6/Data!$C6</f>
        <v>0</v>
      </c>
      <c r="CZ6" s="8">
        <f>Data!AB6/Data!$C6</f>
        <v>0</v>
      </c>
      <c r="DA6" s="8">
        <f>Data!AC6/Data!$C6</f>
        <v>739.43661971830977</v>
      </c>
      <c r="DB6" s="8">
        <f>Data!AD6/Data!$C6</f>
        <v>35.2112676056338</v>
      </c>
      <c r="DC6" s="8">
        <f>Data!AE6/Data!$C6</f>
        <v>457.74647887323943</v>
      </c>
      <c r="DD6" s="8">
        <f>Data!AF6/Data!$C6</f>
        <v>16373.239436619717</v>
      </c>
      <c r="DE6" s="8">
        <f>Data!AG6/Data!$C6</f>
        <v>16866.197183098589</v>
      </c>
      <c r="DF6" s="8">
        <f>Data!AH6/Data!$C6</f>
        <v>3485.9154929577462</v>
      </c>
      <c r="DG6" s="8">
        <f>Data!AI6/Data!$C6</f>
        <v>0</v>
      </c>
      <c r="DH6" s="8">
        <f>Data!AJ6/Data!$C6</f>
        <v>0</v>
      </c>
      <c r="DI6" s="8">
        <f>Data!AK6/Data!$C6</f>
        <v>35.2112676056338</v>
      </c>
      <c r="DJ6" s="8">
        <f>Data!AL6/Data!$C6</f>
        <v>4225.3521126760561</v>
      </c>
      <c r="DK6" s="8">
        <f>Data!AM6/Data!$C6</f>
        <v>0</v>
      </c>
      <c r="DL6" s="8">
        <f>Data!AN6/Data!$C6</f>
        <v>0</v>
      </c>
      <c r="DM6" s="8">
        <f>Data!AO6/Data!$C6</f>
        <v>246.47887323943661</v>
      </c>
      <c r="DN6" s="8">
        <f>Data!AP6/Data!$C6</f>
        <v>176.05633802816899</v>
      </c>
      <c r="DO6" s="8">
        <f>Data!AQ6/Data!$C6</f>
        <v>0</v>
      </c>
      <c r="DP6" s="8">
        <f>Data!AR6/Data!$C6</f>
        <v>0</v>
      </c>
      <c r="DQ6" s="8">
        <f>Data!AS6/Data!$C6</f>
        <v>0</v>
      </c>
      <c r="DR6" s="8">
        <f>Data!AT6/Data!$C6</f>
        <v>0</v>
      </c>
      <c r="DS6" s="8">
        <f>Data!AU6/Data!$C6</f>
        <v>70.422535211267601</v>
      </c>
      <c r="DT6" s="8">
        <f>Data!AV6/Data!$C6</f>
        <v>0</v>
      </c>
      <c r="DU6" s="8">
        <f>Data!AW6/Data!$C6</f>
        <v>669.01408450704218</v>
      </c>
      <c r="DV6" s="8">
        <f>Data!AX6/Data!$C6</f>
        <v>0</v>
      </c>
      <c r="DW6" s="8">
        <f>Data!AY6/Data!$C6</f>
        <v>457.74647887323943</v>
      </c>
      <c r="DX6" s="8">
        <f>Data!AZ6/Data!$C6</f>
        <v>1654.9295774647887</v>
      </c>
      <c r="DY6" s="8">
        <f>Data!BA6/Data!$C6</f>
        <v>704.22535211267598</v>
      </c>
      <c r="DZ6" s="8">
        <f>Data!BB6/Data!$C6</f>
        <v>281.6901408450704</v>
      </c>
      <c r="EA6" s="8">
        <f>Data!BC6/Data!$C6</f>
        <v>35.2112676056338</v>
      </c>
      <c r="EB6" s="8">
        <f>Data!BD6/Data!$C6</f>
        <v>0</v>
      </c>
      <c r="EC6" s="8">
        <f>Data!BE6/Data!$C6</f>
        <v>0</v>
      </c>
      <c r="ED6" s="8">
        <f>Data!BF6/Data!$C6</f>
        <v>0</v>
      </c>
      <c r="EE6" s="8">
        <f>Data!BG6/Data!$C6</f>
        <v>0</v>
      </c>
      <c r="EF6" s="8">
        <f>Data!BH6/Data!$C6</f>
        <v>0</v>
      </c>
      <c r="EG6" s="8">
        <f>Data!BI6/Data!$C6</f>
        <v>0</v>
      </c>
      <c r="EH6" s="8">
        <f>Data!BJ6/Data!$C6</f>
        <v>0</v>
      </c>
      <c r="EI6" s="8">
        <f>Data!BK6/Data!$C6</f>
        <v>0</v>
      </c>
      <c r="EJ6" s="8">
        <f>Data!BL6/Data!$C6</f>
        <v>0</v>
      </c>
      <c r="EK6" s="8">
        <f>Data!BM6/Data!$C6</f>
        <v>0</v>
      </c>
      <c r="EL6" s="8">
        <f>Data!BN6/Data!$C6</f>
        <v>0</v>
      </c>
      <c r="EM6" s="8">
        <f>Data!BO6/Data!$C6</f>
        <v>0</v>
      </c>
      <c r="EN6" s="8">
        <f>Data!BP6/Data!$C6</f>
        <v>0</v>
      </c>
      <c r="EO6" s="8">
        <f>Data!BQ6/Data!$C6</f>
        <v>0</v>
      </c>
      <c r="EP6" s="8">
        <f>Data!BR6/Data!$C6</f>
        <v>0</v>
      </c>
      <c r="EQ6" s="8">
        <f>Data!BS6/Data!$C6</f>
        <v>0</v>
      </c>
      <c r="ER6" s="8">
        <f>Data!BT6/Data!$C6</f>
        <v>0</v>
      </c>
      <c r="ES6" s="8">
        <f>Data!BU6/Data!$C6</f>
        <v>0</v>
      </c>
      <c r="ET6" s="8">
        <f>Data!BV6/Data!$C6</f>
        <v>25739.436619718308</v>
      </c>
      <c r="EU6" s="8">
        <f>Data!BW6/Data!$C6</f>
        <v>11690.140845070422</v>
      </c>
      <c r="EV6" s="8">
        <f>Data!BX6/Data!$C6</f>
        <v>4964.788732394366</v>
      </c>
      <c r="EW6" s="8">
        <f>Data!BY6/Data!$C6</f>
        <v>1232.394366197183</v>
      </c>
      <c r="EX6" s="8">
        <f>Data!BZ6/Data!$C6</f>
        <v>316.9014084507042</v>
      </c>
      <c r="EY6" s="8">
        <f>Data!CA6/Data!$C6</f>
        <v>35.2112676056338</v>
      </c>
      <c r="EZ6" s="8">
        <f>Data!CB6/Data!$C6</f>
        <v>140.8450704225352</v>
      </c>
      <c r="FA6" s="8">
        <f>Data!CC6/Data!$C6</f>
        <v>70.422535211267601</v>
      </c>
      <c r="FB6" s="8">
        <f>Data!CD6/Data!$C6</f>
        <v>0</v>
      </c>
      <c r="FC6" s="8">
        <f>Data!CE6/Data!$C6</f>
        <v>0</v>
      </c>
      <c r="FD6" s="8">
        <f>Data!CF6/Data!$C6</f>
        <v>35.2112676056338</v>
      </c>
      <c r="FE6" s="8">
        <f>Data!CG6/Data!$C6</f>
        <v>35.2112676056338</v>
      </c>
      <c r="FF6" s="8">
        <f>Data!CH6/Data!$C6</f>
        <v>0</v>
      </c>
      <c r="FG6" s="8">
        <f>Data!CI6/Data!$C6</f>
        <v>35.2112676056338</v>
      </c>
      <c r="FH6" s="8">
        <f>Data!CJ6/Data!$C6</f>
        <v>0</v>
      </c>
      <c r="FI6" s="8">
        <f>Data!CK6/Data!$C6</f>
        <v>0</v>
      </c>
      <c r="FJ6" s="8">
        <f>Data!CL6/Data!$C6</f>
        <v>0</v>
      </c>
      <c r="FK6" s="8">
        <f>Data!CM6/Data!$C6</f>
        <v>0</v>
      </c>
      <c r="FL6" s="8">
        <f>Data!CN6/Data!$C6</f>
        <v>0</v>
      </c>
      <c r="FM6" s="8">
        <f>Data!CO6/Data!$C6</f>
        <v>0</v>
      </c>
      <c r="FN6" s="8">
        <f>Data!CP6/Data!$C6</f>
        <v>0</v>
      </c>
      <c r="FO6" s="8">
        <f>Data!CQ6/Data!$C6</f>
        <v>0</v>
      </c>
      <c r="FP6" s="8">
        <f t="shared" si="2"/>
        <v>61.842105263157897</v>
      </c>
      <c r="FQ6" s="8">
        <f t="shared" si="2"/>
        <v>26.315789473684209</v>
      </c>
      <c r="FR6" s="8">
        <f t="shared" si="2"/>
        <v>10.526315789473685</v>
      </c>
      <c r="FS6" s="8">
        <f t="shared" si="2"/>
        <v>1.3157894736842106</v>
      </c>
      <c r="FT6" s="8">
        <f t="shared" si="2"/>
        <v>0</v>
      </c>
      <c r="FU6" s="8">
        <f t="shared" si="2"/>
        <v>0</v>
      </c>
      <c r="FV6" s="8">
        <f t="shared" si="2"/>
        <v>0</v>
      </c>
      <c r="FW6" s="8">
        <f t="shared" si="2"/>
        <v>0</v>
      </c>
      <c r="FX6" s="8">
        <f t="shared" si="2"/>
        <v>0</v>
      </c>
      <c r="FY6" s="8">
        <f t="shared" si="2"/>
        <v>0</v>
      </c>
      <c r="FZ6" s="8">
        <f t="shared" si="3"/>
        <v>0</v>
      </c>
      <c r="GA6" s="8">
        <f t="shared" si="3"/>
        <v>0</v>
      </c>
      <c r="GB6" s="8">
        <f t="shared" si="3"/>
        <v>0</v>
      </c>
      <c r="GC6" s="8">
        <f t="shared" si="3"/>
        <v>0</v>
      </c>
      <c r="GD6" s="8">
        <f t="shared" si="3"/>
        <v>0</v>
      </c>
      <c r="GE6" s="8">
        <f t="shared" si="3"/>
        <v>0</v>
      </c>
      <c r="GF6" s="8">
        <f t="shared" si="3"/>
        <v>0</v>
      </c>
      <c r="GG6" s="8">
        <f t="shared" si="3"/>
        <v>0</v>
      </c>
      <c r="GH6" s="8">
        <f t="shared" si="3"/>
        <v>0</v>
      </c>
      <c r="GI6" s="8">
        <f t="shared" si="3"/>
        <v>0</v>
      </c>
      <c r="GJ6" s="8">
        <f t="shared" si="4"/>
        <v>0</v>
      </c>
      <c r="GK6" s="8">
        <f t="shared" si="4"/>
        <v>0</v>
      </c>
      <c r="GL6" s="8">
        <f t="shared" si="5"/>
        <v>58.108108108108105</v>
      </c>
      <c r="GM6" s="8">
        <f t="shared" si="6"/>
        <v>26.391096979332275</v>
      </c>
      <c r="GN6" s="8">
        <f t="shared" si="7"/>
        <v>11.208267090620032</v>
      </c>
      <c r="GO6" s="8">
        <f t="shared" si="8"/>
        <v>2.7821939586645468</v>
      </c>
      <c r="GP6" s="8">
        <f t="shared" si="9"/>
        <v>0.71542130365659773</v>
      </c>
      <c r="GQ6" s="8">
        <f t="shared" si="10"/>
        <v>7.9491255961844198E-2</v>
      </c>
      <c r="GR6" s="8">
        <f t="shared" si="11"/>
        <v>0.31796502384737679</v>
      </c>
      <c r="GS6" s="8">
        <f t="shared" si="12"/>
        <v>0.1589825119236884</v>
      </c>
      <c r="GT6" s="8">
        <f t="shared" si="13"/>
        <v>0</v>
      </c>
      <c r="GU6" s="8">
        <f t="shared" si="14"/>
        <v>0</v>
      </c>
      <c r="GV6" s="8">
        <f t="shared" si="15"/>
        <v>7.9491255961844198E-2</v>
      </c>
      <c r="GW6" s="8">
        <f t="shared" si="16"/>
        <v>7.9491255961844198E-2</v>
      </c>
      <c r="GX6" s="8">
        <f t="shared" si="17"/>
        <v>0</v>
      </c>
      <c r="GY6" s="8">
        <f t="shared" si="18"/>
        <v>7.9491255961844198E-2</v>
      </c>
      <c r="GZ6" s="8">
        <f t="shared" si="19"/>
        <v>0</v>
      </c>
      <c r="HA6" s="8">
        <f t="shared" si="20"/>
        <v>0</v>
      </c>
      <c r="HB6" s="8">
        <f t="shared" si="21"/>
        <v>0</v>
      </c>
      <c r="HC6" s="8">
        <f t="shared" si="22"/>
        <v>0</v>
      </c>
      <c r="HD6" s="8">
        <f t="shared" si="23"/>
        <v>0</v>
      </c>
      <c r="HE6" s="8">
        <f t="shared" si="24"/>
        <v>0</v>
      </c>
      <c r="HF6" s="8">
        <f t="shared" si="25"/>
        <v>0</v>
      </c>
      <c r="HG6" s="8">
        <f t="shared" si="26"/>
        <v>0</v>
      </c>
      <c r="HH6" s="8"/>
      <c r="HI6" s="8" t="s">
        <v>29</v>
      </c>
      <c r="HJ6" s="8" t="s">
        <v>253</v>
      </c>
      <c r="HK6" s="8" t="s">
        <v>46</v>
      </c>
      <c r="HL6" s="8" t="s">
        <v>80</v>
      </c>
      <c r="HM6" s="8" t="s">
        <v>71</v>
      </c>
      <c r="HN6" s="14">
        <v>43166</v>
      </c>
      <c r="HO6" s="8" t="s">
        <v>72</v>
      </c>
      <c r="HP6" s="40" t="s">
        <v>238</v>
      </c>
      <c r="HQ6" s="40" t="s">
        <v>219</v>
      </c>
      <c r="HR6" s="8">
        <v>46.798639999999999</v>
      </c>
      <c r="HS6" s="8">
        <v>9.84483</v>
      </c>
      <c r="HT6" s="8" t="s">
        <v>188</v>
      </c>
      <c r="HU6" s="8" t="s">
        <v>76</v>
      </c>
      <c r="HV6" s="8" t="s">
        <v>166</v>
      </c>
      <c r="HW6" s="8" t="s">
        <v>77</v>
      </c>
      <c r="HX6" s="8" t="s">
        <v>78</v>
      </c>
      <c r="HY6" s="8" t="s">
        <v>170</v>
      </c>
      <c r="HZ6" s="8">
        <v>2</v>
      </c>
      <c r="IA6" s="27">
        <v>11248</v>
      </c>
      <c r="IB6" s="8" t="s">
        <v>79</v>
      </c>
      <c r="IC6" s="30">
        <v>500</v>
      </c>
      <c r="ID6" s="31">
        <v>5.3520000000000003</v>
      </c>
      <c r="IE6" s="31">
        <v>1.8620000000000001</v>
      </c>
    </row>
    <row r="7" spans="1:239" s="4" customFormat="1" ht="16.5" customHeight="1" x14ac:dyDescent="0.25">
      <c r="A7" s="10" t="s">
        <v>81</v>
      </c>
      <c r="B7" s="6">
        <v>5</v>
      </c>
      <c r="C7" s="8">
        <v>5.7500000000000002E-2</v>
      </c>
      <c r="D7" s="8">
        <f t="shared" si="27"/>
        <v>4372</v>
      </c>
      <c r="E7" s="8">
        <f t="shared" si="28"/>
        <v>115</v>
      </c>
      <c r="F7" s="36">
        <f t="shared" si="29"/>
        <v>2000</v>
      </c>
      <c r="G7" s="9">
        <f t="shared" si="30"/>
        <v>2000000</v>
      </c>
      <c r="H7" s="9">
        <v>5</v>
      </c>
      <c r="I7" s="8">
        <f>ROUNDUP(E7*0.05,0)</f>
        <v>6</v>
      </c>
      <c r="J7" s="8">
        <v>1E-4</v>
      </c>
      <c r="K7" s="13">
        <f t="shared" si="31"/>
        <v>191.3359657666096</v>
      </c>
      <c r="L7" s="13">
        <f t="shared" si="32"/>
        <v>9.5667982883304798</v>
      </c>
      <c r="M7" s="13">
        <f>Data!D7/Data!$C7</f>
        <v>76034.782608695648</v>
      </c>
      <c r="N7" s="13">
        <f t="shared" si="0"/>
        <v>2.6303751143641354</v>
      </c>
      <c r="O7" s="8">
        <v>114</v>
      </c>
      <c r="P7" s="8">
        <f t="shared" si="33"/>
        <v>83</v>
      </c>
      <c r="Q7" s="8">
        <v>1.5</v>
      </c>
      <c r="R7" s="9">
        <f t="shared" si="1"/>
        <v>1982.6086956521738</v>
      </c>
      <c r="S7" s="36">
        <f t="shared" si="34"/>
        <v>1927.2753623188405</v>
      </c>
      <c r="T7" s="8">
        <v>3</v>
      </c>
      <c r="U7" s="8">
        <v>1</v>
      </c>
      <c r="V7" s="8">
        <v>0</v>
      </c>
      <c r="W7" s="8">
        <v>1</v>
      </c>
      <c r="X7" s="8">
        <v>0</v>
      </c>
      <c r="Y7" s="8">
        <v>0</v>
      </c>
      <c r="Z7" s="8">
        <v>8</v>
      </c>
      <c r="AA7" s="8">
        <v>0</v>
      </c>
      <c r="AB7" s="8">
        <v>3</v>
      </c>
      <c r="AC7" s="8">
        <v>1</v>
      </c>
      <c r="AD7" s="8">
        <v>0</v>
      </c>
      <c r="AE7" s="8">
        <v>89</v>
      </c>
      <c r="AF7" s="8">
        <v>358</v>
      </c>
      <c r="AG7" s="8">
        <v>3872</v>
      </c>
      <c r="AH7" s="8">
        <v>12</v>
      </c>
      <c r="AI7" s="8">
        <v>0</v>
      </c>
      <c r="AJ7" s="8">
        <v>0</v>
      </c>
      <c r="AK7" s="8">
        <v>0</v>
      </c>
      <c r="AL7" s="8">
        <v>15</v>
      </c>
      <c r="AM7" s="8">
        <v>0</v>
      </c>
      <c r="AN7" s="8">
        <v>0</v>
      </c>
      <c r="AO7" s="8">
        <v>0</v>
      </c>
      <c r="AP7" s="8">
        <v>6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3</v>
      </c>
      <c r="AZ7" s="8">
        <v>96</v>
      </c>
      <c r="BA7" s="8">
        <v>15</v>
      </c>
      <c r="BB7" s="8">
        <v>3</v>
      </c>
      <c r="BC7" s="8">
        <v>0</v>
      </c>
      <c r="BD7" s="8">
        <v>0</v>
      </c>
      <c r="BE7" s="8">
        <v>0</v>
      </c>
      <c r="BF7" s="8">
        <v>0</v>
      </c>
      <c r="BG7" s="8">
        <v>1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1802</v>
      </c>
      <c r="BW7" s="8">
        <v>1151</v>
      </c>
      <c r="BX7" s="8">
        <v>809</v>
      </c>
      <c r="BY7" s="8">
        <v>306</v>
      </c>
      <c r="BZ7" s="8">
        <v>121</v>
      </c>
      <c r="CA7" s="8">
        <v>66</v>
      </c>
      <c r="CB7" s="8">
        <v>28</v>
      </c>
      <c r="CC7" s="8">
        <v>25</v>
      </c>
      <c r="CD7" s="8">
        <v>14</v>
      </c>
      <c r="CE7" s="8">
        <v>12</v>
      </c>
      <c r="CF7" s="8">
        <v>8</v>
      </c>
      <c r="CG7" s="8">
        <v>9</v>
      </c>
      <c r="CH7" s="8">
        <v>3</v>
      </c>
      <c r="CI7" s="8">
        <v>2</v>
      </c>
      <c r="CJ7" s="8">
        <v>5</v>
      </c>
      <c r="CK7" s="8">
        <v>3</v>
      </c>
      <c r="CL7" s="8">
        <v>1</v>
      </c>
      <c r="CM7" s="8">
        <v>0</v>
      </c>
      <c r="CN7" s="8">
        <v>1</v>
      </c>
      <c r="CO7" s="8">
        <v>1</v>
      </c>
      <c r="CP7" s="8">
        <v>1</v>
      </c>
      <c r="CQ7" s="8">
        <v>4</v>
      </c>
      <c r="CR7" s="8">
        <f>Data!T7/Data!$C7</f>
        <v>52.173913043478258</v>
      </c>
      <c r="CS7" s="8">
        <f>Data!U7/Data!$C7</f>
        <v>17.391304347826086</v>
      </c>
      <c r="CT7" s="8">
        <f>Data!V7/Data!$C7</f>
        <v>0</v>
      </c>
      <c r="CU7" s="8">
        <f>Data!W7/Data!$C7</f>
        <v>17.391304347826086</v>
      </c>
      <c r="CV7" s="8">
        <f>Data!X7/Data!$C7</f>
        <v>0</v>
      </c>
      <c r="CW7" s="8">
        <f>Data!Y7/Data!$C7</f>
        <v>0</v>
      </c>
      <c r="CX7" s="8">
        <f>Data!Z7/Data!$C7</f>
        <v>139.13043478260869</v>
      </c>
      <c r="CY7" s="8">
        <f>Data!AA7/Data!$C7</f>
        <v>0</v>
      </c>
      <c r="CZ7" s="8">
        <f>Data!AB7/Data!$C7</f>
        <v>52.173913043478258</v>
      </c>
      <c r="DA7" s="8">
        <f>Data!AC7/Data!$C7</f>
        <v>17.391304347826086</v>
      </c>
      <c r="DB7" s="8">
        <f>Data!AD7/Data!$C7</f>
        <v>0</v>
      </c>
      <c r="DC7" s="8">
        <f>Data!AE7/Data!$C7</f>
        <v>1547.8260869565217</v>
      </c>
      <c r="DD7" s="8">
        <f>Data!AF7/Data!$C7</f>
        <v>6226.086956521739</v>
      </c>
      <c r="DE7" s="8">
        <f>Data!AG7/Data!$C7</f>
        <v>67339.130434782608</v>
      </c>
      <c r="DF7" s="8">
        <f>Data!AH7/Data!$C7</f>
        <v>208.69565217391303</v>
      </c>
      <c r="DG7" s="8">
        <f>Data!AI7/Data!$C7</f>
        <v>0</v>
      </c>
      <c r="DH7" s="8">
        <f>Data!AJ7/Data!$C7</f>
        <v>0</v>
      </c>
      <c r="DI7" s="8">
        <f>Data!AK7/Data!$C7</f>
        <v>0</v>
      </c>
      <c r="DJ7" s="8">
        <f>Data!AL7/Data!$C7</f>
        <v>260.86956521739131</v>
      </c>
      <c r="DK7" s="8">
        <f>Data!AM7/Data!$C7</f>
        <v>0</v>
      </c>
      <c r="DL7" s="8">
        <f>Data!AN7/Data!$C7</f>
        <v>0</v>
      </c>
      <c r="DM7" s="8">
        <f>Data!AO7/Data!$C7</f>
        <v>0</v>
      </c>
      <c r="DN7" s="8">
        <f>Data!AP7/Data!$C7</f>
        <v>104.34782608695652</v>
      </c>
      <c r="DO7" s="8">
        <f>Data!AQ7/Data!$C7</f>
        <v>0</v>
      </c>
      <c r="DP7" s="8">
        <f>Data!AR7/Data!$C7</f>
        <v>0</v>
      </c>
      <c r="DQ7" s="8">
        <f>Data!AS7/Data!$C7</f>
        <v>0</v>
      </c>
      <c r="DR7" s="8">
        <f>Data!AT7/Data!$C7</f>
        <v>0</v>
      </c>
      <c r="DS7" s="8">
        <f>Data!AU7/Data!$C7</f>
        <v>0</v>
      </c>
      <c r="DT7" s="8">
        <f>Data!AV7/Data!$C7</f>
        <v>0</v>
      </c>
      <c r="DU7" s="8">
        <f>Data!AW7/Data!$C7</f>
        <v>0</v>
      </c>
      <c r="DV7" s="8">
        <f>Data!AX7/Data!$C7</f>
        <v>0</v>
      </c>
      <c r="DW7" s="8">
        <f>Data!AY7/Data!$C7</f>
        <v>52.173913043478258</v>
      </c>
      <c r="DX7" s="8">
        <f>Data!AZ7/Data!$C7</f>
        <v>1669.5652173913043</v>
      </c>
      <c r="DY7" s="8">
        <f>Data!BA7/Data!$C7</f>
        <v>260.86956521739131</v>
      </c>
      <c r="DZ7" s="8">
        <f>Data!BB7/Data!$C7</f>
        <v>52.173913043478258</v>
      </c>
      <c r="EA7" s="8">
        <f>Data!BC7/Data!$C7</f>
        <v>0</v>
      </c>
      <c r="EB7" s="8">
        <f>Data!BD7/Data!$C7</f>
        <v>0</v>
      </c>
      <c r="EC7" s="8">
        <f>Data!BE7/Data!$C7</f>
        <v>0</v>
      </c>
      <c r="ED7" s="8">
        <f>Data!BF7/Data!$C7</f>
        <v>0</v>
      </c>
      <c r="EE7" s="8">
        <f>Data!BG7/Data!$C7</f>
        <v>17.391304347826086</v>
      </c>
      <c r="EF7" s="8">
        <f>Data!BH7/Data!$C7</f>
        <v>0</v>
      </c>
      <c r="EG7" s="8">
        <f>Data!BI7/Data!$C7</f>
        <v>0</v>
      </c>
      <c r="EH7" s="8">
        <f>Data!BJ7/Data!$C7</f>
        <v>0</v>
      </c>
      <c r="EI7" s="8">
        <f>Data!BK7/Data!$C7</f>
        <v>0</v>
      </c>
      <c r="EJ7" s="8">
        <f>Data!BL7/Data!$C7</f>
        <v>0</v>
      </c>
      <c r="EK7" s="8">
        <f>Data!BM7/Data!$C7</f>
        <v>0</v>
      </c>
      <c r="EL7" s="8">
        <f>Data!BN7/Data!$C7</f>
        <v>0</v>
      </c>
      <c r="EM7" s="8">
        <f>Data!BO7/Data!$C7</f>
        <v>0</v>
      </c>
      <c r="EN7" s="8">
        <f>Data!BP7/Data!$C7</f>
        <v>0</v>
      </c>
      <c r="EO7" s="8">
        <f>Data!BQ7/Data!$C7</f>
        <v>0</v>
      </c>
      <c r="EP7" s="8">
        <f>Data!BR7/Data!$C7</f>
        <v>0</v>
      </c>
      <c r="EQ7" s="8">
        <f>Data!BS7/Data!$C7</f>
        <v>0</v>
      </c>
      <c r="ER7" s="8">
        <f>Data!BT7/Data!$C7</f>
        <v>0</v>
      </c>
      <c r="ES7" s="8">
        <f>Data!BU7/Data!$C7</f>
        <v>0</v>
      </c>
      <c r="ET7" s="8">
        <f>Data!BV7/Data!$C7</f>
        <v>31339.130434782608</v>
      </c>
      <c r="EU7" s="8">
        <f>Data!BW7/Data!$C7</f>
        <v>20017.391304347824</v>
      </c>
      <c r="EV7" s="8">
        <f>Data!BX7/Data!$C7</f>
        <v>14069.565217391304</v>
      </c>
      <c r="EW7" s="8">
        <f>Data!BY7/Data!$C7</f>
        <v>5321.7391304347821</v>
      </c>
      <c r="EX7" s="8">
        <f>Data!BZ7/Data!$C7</f>
        <v>2104.3478260869565</v>
      </c>
      <c r="EY7" s="8">
        <f>Data!CA7/Data!$C7</f>
        <v>1147.8260869565217</v>
      </c>
      <c r="EZ7" s="8">
        <f>Data!CB7/Data!$C7</f>
        <v>486.95652173913044</v>
      </c>
      <c r="FA7" s="8">
        <f>Data!CC7/Data!$C7</f>
        <v>434.78260869565213</v>
      </c>
      <c r="FB7" s="8">
        <f>Data!CD7/Data!$C7</f>
        <v>243.47826086956522</v>
      </c>
      <c r="FC7" s="8">
        <f>Data!CE7/Data!$C7</f>
        <v>208.69565217391303</v>
      </c>
      <c r="FD7" s="8">
        <f>Data!CF7/Data!$C7</f>
        <v>139.13043478260869</v>
      </c>
      <c r="FE7" s="8">
        <f>Data!CG7/Data!$C7</f>
        <v>156.52173913043478</v>
      </c>
      <c r="FF7" s="8">
        <f>Data!CH7/Data!$C7</f>
        <v>52.173913043478258</v>
      </c>
      <c r="FG7" s="8">
        <f>Data!CI7/Data!$C7</f>
        <v>34.782608695652172</v>
      </c>
      <c r="FH7" s="8">
        <f>Data!CJ7/Data!$C7</f>
        <v>86.956521739130437</v>
      </c>
      <c r="FI7" s="8">
        <f>Data!CK7/Data!$C7</f>
        <v>52.173913043478258</v>
      </c>
      <c r="FJ7" s="8">
        <f>Data!CL7/Data!$C7</f>
        <v>17.391304347826086</v>
      </c>
      <c r="FK7" s="8">
        <f>Data!CM7/Data!$C7</f>
        <v>0</v>
      </c>
      <c r="FL7" s="8">
        <f>Data!CN7/Data!$C7</f>
        <v>17.391304347826086</v>
      </c>
      <c r="FM7" s="8">
        <f>Data!CO7/Data!$C7</f>
        <v>17.391304347826086</v>
      </c>
      <c r="FN7" s="8">
        <f>Data!CP7/Data!$C7</f>
        <v>17.391304347826086</v>
      </c>
      <c r="FO7" s="8">
        <f>Data!CQ7/Data!$C7</f>
        <v>69.565217391304344</v>
      </c>
      <c r="FP7" s="8">
        <f t="shared" si="2"/>
        <v>83.478260869565219</v>
      </c>
      <c r="FQ7" s="8">
        <f t="shared" si="2"/>
        <v>13.043478260869565</v>
      </c>
      <c r="FR7" s="8">
        <f t="shared" si="2"/>
        <v>2.6086956521739131</v>
      </c>
      <c r="FS7" s="8">
        <f t="shared" si="2"/>
        <v>0</v>
      </c>
      <c r="FT7" s="8">
        <f t="shared" si="2"/>
        <v>0</v>
      </c>
      <c r="FU7" s="8">
        <f t="shared" si="2"/>
        <v>0</v>
      </c>
      <c r="FV7" s="8">
        <f t="shared" si="2"/>
        <v>0</v>
      </c>
      <c r="FW7" s="8">
        <f t="shared" si="2"/>
        <v>0.86956521739130432</v>
      </c>
      <c r="FX7" s="8">
        <f t="shared" si="2"/>
        <v>0</v>
      </c>
      <c r="FY7" s="8">
        <f t="shared" si="2"/>
        <v>0</v>
      </c>
      <c r="FZ7" s="8">
        <f t="shared" si="3"/>
        <v>0</v>
      </c>
      <c r="GA7" s="8">
        <f t="shared" si="3"/>
        <v>0</v>
      </c>
      <c r="GB7" s="8">
        <f t="shared" si="3"/>
        <v>0</v>
      </c>
      <c r="GC7" s="8">
        <f t="shared" si="3"/>
        <v>0</v>
      </c>
      <c r="GD7" s="8">
        <f t="shared" si="3"/>
        <v>0</v>
      </c>
      <c r="GE7" s="8">
        <f t="shared" si="3"/>
        <v>0</v>
      </c>
      <c r="GF7" s="8">
        <f t="shared" si="3"/>
        <v>0</v>
      </c>
      <c r="GG7" s="8">
        <f t="shared" si="3"/>
        <v>0</v>
      </c>
      <c r="GH7" s="8">
        <f t="shared" si="3"/>
        <v>0</v>
      </c>
      <c r="GI7" s="8">
        <f t="shared" si="3"/>
        <v>0</v>
      </c>
      <c r="GJ7" s="8">
        <f t="shared" si="4"/>
        <v>0</v>
      </c>
      <c r="GK7" s="8">
        <f t="shared" si="4"/>
        <v>0</v>
      </c>
      <c r="GL7" s="8">
        <f t="shared" si="5"/>
        <v>41.216834400731933</v>
      </c>
      <c r="GM7" s="8">
        <f t="shared" si="6"/>
        <v>26.326623970722778</v>
      </c>
      <c r="GN7" s="8">
        <f t="shared" si="7"/>
        <v>18.504117108874656</v>
      </c>
      <c r="GO7" s="8">
        <f t="shared" si="8"/>
        <v>6.9990850869167422</v>
      </c>
      <c r="GP7" s="8">
        <f t="shared" si="9"/>
        <v>2.7676120768526991</v>
      </c>
      <c r="GQ7" s="8">
        <f t="shared" si="10"/>
        <v>1.5096065873741995</v>
      </c>
      <c r="GR7" s="8">
        <f t="shared" si="11"/>
        <v>0.64043915827996345</v>
      </c>
      <c r="GS7" s="8">
        <f t="shared" si="12"/>
        <v>0.57182067703568151</v>
      </c>
      <c r="GT7" s="8">
        <f t="shared" si="13"/>
        <v>0.32021957913998172</v>
      </c>
      <c r="GU7" s="8">
        <f t="shared" si="14"/>
        <v>0.27447392497712719</v>
      </c>
      <c r="GV7" s="8">
        <f t="shared" si="15"/>
        <v>0.18298261665141813</v>
      </c>
      <c r="GW7" s="8">
        <f t="shared" si="16"/>
        <v>0.20585544373284539</v>
      </c>
      <c r="GX7" s="8">
        <f t="shared" si="17"/>
        <v>6.8618481244281798E-2</v>
      </c>
      <c r="GY7" s="8">
        <f t="shared" si="18"/>
        <v>4.5745654162854532E-2</v>
      </c>
      <c r="GZ7" s="8">
        <f t="shared" si="19"/>
        <v>0.11436413540713633</v>
      </c>
      <c r="HA7" s="8">
        <f t="shared" si="20"/>
        <v>6.8618481244281798E-2</v>
      </c>
      <c r="HB7" s="8">
        <f t="shared" si="21"/>
        <v>2.2872827081427266E-2</v>
      </c>
      <c r="HC7" s="8">
        <f t="shared" si="22"/>
        <v>0</v>
      </c>
      <c r="HD7" s="8">
        <f t="shared" si="23"/>
        <v>2.2872827081427266E-2</v>
      </c>
      <c r="HE7" s="8">
        <f t="shared" si="24"/>
        <v>2.2872827081427266E-2</v>
      </c>
      <c r="HF7" s="8">
        <f t="shared" si="25"/>
        <v>2.2872827081427266E-2</v>
      </c>
      <c r="HG7" s="8">
        <f t="shared" si="26"/>
        <v>9.1491308325709064E-2</v>
      </c>
      <c r="HH7" s="15"/>
      <c r="HI7" s="8" t="s">
        <v>30</v>
      </c>
      <c r="HJ7" s="8" t="s">
        <v>253</v>
      </c>
      <c r="HK7" s="8" t="s">
        <v>46</v>
      </c>
      <c r="HL7" s="8" t="s">
        <v>81</v>
      </c>
      <c r="HM7" s="8" t="s">
        <v>71</v>
      </c>
      <c r="HN7" s="14">
        <v>43156</v>
      </c>
      <c r="HO7" s="8" t="s">
        <v>72</v>
      </c>
      <c r="HP7" s="40" t="s">
        <v>237</v>
      </c>
      <c r="HQ7" s="40" t="s">
        <v>219</v>
      </c>
      <c r="HR7" s="8">
        <v>53.067529999999998</v>
      </c>
      <c r="HS7" s="8">
        <v>8.7930799999999998</v>
      </c>
      <c r="HT7" s="8" t="s">
        <v>71</v>
      </c>
      <c r="HU7" s="8" t="s">
        <v>82</v>
      </c>
      <c r="HV7" s="8" t="s">
        <v>166</v>
      </c>
      <c r="HW7" s="8" t="s">
        <v>168</v>
      </c>
      <c r="HX7" s="8" t="s">
        <v>73</v>
      </c>
      <c r="HY7" s="8" t="s">
        <v>169</v>
      </c>
      <c r="HZ7" s="8">
        <v>1</v>
      </c>
      <c r="IA7" s="27">
        <v>557464</v>
      </c>
      <c r="IB7" s="8" t="s">
        <v>74</v>
      </c>
      <c r="IC7" s="30" t="s">
        <v>71</v>
      </c>
      <c r="ID7" s="27" t="s">
        <v>71</v>
      </c>
      <c r="IE7" s="27" t="s">
        <v>71</v>
      </c>
    </row>
    <row r="8" spans="1:239" ht="16.5" customHeight="1" x14ac:dyDescent="0.25">
      <c r="A8" s="19" t="s">
        <v>115</v>
      </c>
      <c r="B8" s="7">
        <v>6</v>
      </c>
      <c r="C8" s="15">
        <v>7.8399999999999997E-2</v>
      </c>
      <c r="D8" s="8">
        <f t="shared" si="27"/>
        <v>11.1008</v>
      </c>
      <c r="E8" s="8">
        <f t="shared" si="28"/>
        <v>9.7594666666666647</v>
      </c>
      <c r="F8" s="37">
        <f t="shared" si="29"/>
        <v>124.48299319727889</v>
      </c>
      <c r="G8" s="16">
        <f t="shared" si="30"/>
        <v>124482.99319727889</v>
      </c>
      <c r="H8" s="9">
        <v>5</v>
      </c>
      <c r="I8" s="15">
        <f>ROUNDUP(E8*0.05,0)</f>
        <v>1</v>
      </c>
      <c r="J8" s="15">
        <v>1E-4</v>
      </c>
      <c r="K8" s="13">
        <f t="shared" si="31"/>
        <v>76.530776955770833</v>
      </c>
      <c r="L8" s="13">
        <f t="shared" si="32"/>
        <v>61.478901647621811</v>
      </c>
      <c r="M8" s="17">
        <f>Data!D8/Data!$C8</f>
        <v>141.59183673469389</v>
      </c>
      <c r="N8" s="13">
        <f t="shared" si="0"/>
        <v>87.916786778130088</v>
      </c>
      <c r="O8" s="8">
        <v>11</v>
      </c>
      <c r="P8" s="8">
        <f t="shared" si="33"/>
        <v>83</v>
      </c>
      <c r="Q8" s="8">
        <v>1.5</v>
      </c>
      <c r="R8" s="9">
        <f t="shared" si="1"/>
        <v>140.30612244897961</v>
      </c>
      <c r="S8" s="36">
        <f t="shared" si="34"/>
        <v>84.972789115646265</v>
      </c>
      <c r="T8" s="20">
        <v>1.7909333333333333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5.8954666666666666</v>
      </c>
      <c r="AE8" s="20">
        <v>1.0730666666666668</v>
      </c>
      <c r="AF8" s="20">
        <v>0</v>
      </c>
      <c r="AG8" s="20">
        <v>0.44586666666666641</v>
      </c>
      <c r="AH8" s="20">
        <v>0.89546666666666663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1</v>
      </c>
      <c r="AV8" s="20">
        <v>0</v>
      </c>
      <c r="AW8" s="20">
        <v>0</v>
      </c>
      <c r="AX8" s="20">
        <v>0</v>
      </c>
      <c r="AY8" s="20">
        <v>0</v>
      </c>
      <c r="AZ8" s="8">
        <v>5.3866666666666667</v>
      </c>
      <c r="BA8" s="8">
        <v>0.37280000000000002</v>
      </c>
      <c r="BB8" s="8">
        <v>3</v>
      </c>
      <c r="BC8" s="8">
        <v>0</v>
      </c>
      <c r="BD8" s="8">
        <v>0</v>
      </c>
      <c r="BE8" s="8">
        <v>1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6.2821333333333333</v>
      </c>
      <c r="BW8" s="8">
        <v>0.37280000000000002</v>
      </c>
      <c r="BX8" s="8">
        <v>3</v>
      </c>
      <c r="BY8" s="8">
        <v>0.44586666666666641</v>
      </c>
      <c r="BZ8" s="8">
        <v>0</v>
      </c>
      <c r="CA8" s="8">
        <v>1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15">
        <f>Data!T8/Data!$C8</f>
        <v>22.843537414965986</v>
      </c>
      <c r="CS8" s="15">
        <f>Data!U8/Data!$C8</f>
        <v>0</v>
      </c>
      <c r="CT8" s="15">
        <f>Data!V8/Data!$C8</f>
        <v>0</v>
      </c>
      <c r="CU8" s="15">
        <f>Data!W8/Data!$C8</f>
        <v>0</v>
      </c>
      <c r="CV8" s="15">
        <f>Data!X8/Data!$C8</f>
        <v>0</v>
      </c>
      <c r="CW8" s="15">
        <f>Data!Y8/Data!$C8</f>
        <v>0</v>
      </c>
      <c r="CX8" s="15">
        <f>Data!Z8/Data!$C8</f>
        <v>0</v>
      </c>
      <c r="CY8" s="15">
        <f>Data!AA8/Data!$C8</f>
        <v>0</v>
      </c>
      <c r="CZ8" s="15">
        <f>Data!AB8/Data!$C8</f>
        <v>0</v>
      </c>
      <c r="DA8" s="15">
        <f>Data!AC8/Data!$C8</f>
        <v>0</v>
      </c>
      <c r="DB8" s="15">
        <f>Data!AD8/Data!$C8</f>
        <v>75.197278911564624</v>
      </c>
      <c r="DC8" s="15">
        <f>Data!AE8/Data!$C8</f>
        <v>13.687074829931975</v>
      </c>
      <c r="DD8" s="15">
        <f>Data!AF8/Data!$C8</f>
        <v>0</v>
      </c>
      <c r="DE8" s="15">
        <f>Data!AG8/Data!$C8</f>
        <v>5.6870748299319693</v>
      </c>
      <c r="DF8" s="15">
        <f>Data!AH8/Data!$C8</f>
        <v>11.421768707482993</v>
      </c>
      <c r="DG8" s="15">
        <f>Data!AI8/Data!$C8</f>
        <v>0</v>
      </c>
      <c r="DH8" s="15">
        <f>Data!AJ8/Data!$C8</f>
        <v>0</v>
      </c>
      <c r="DI8" s="15">
        <f>Data!AK8/Data!$C8</f>
        <v>0</v>
      </c>
      <c r="DJ8" s="15">
        <f>Data!AL8/Data!$C8</f>
        <v>0</v>
      </c>
      <c r="DK8" s="15">
        <f>Data!AM8/Data!$C8</f>
        <v>0</v>
      </c>
      <c r="DL8" s="15">
        <f>Data!AN8/Data!$C8</f>
        <v>0</v>
      </c>
      <c r="DM8" s="15">
        <f>Data!AO8/Data!$C8</f>
        <v>0</v>
      </c>
      <c r="DN8" s="15">
        <f>Data!AP8/Data!$C8</f>
        <v>0</v>
      </c>
      <c r="DO8" s="15">
        <f>Data!AQ8/Data!$C8</f>
        <v>0</v>
      </c>
      <c r="DP8" s="15">
        <f>Data!AR8/Data!$C8</f>
        <v>0</v>
      </c>
      <c r="DQ8" s="15">
        <f>Data!AS8/Data!$C8</f>
        <v>0</v>
      </c>
      <c r="DR8" s="15">
        <f>Data!AT8/Data!$C8</f>
        <v>0</v>
      </c>
      <c r="DS8" s="15">
        <f>Data!AU8/Data!$C8</f>
        <v>12.755102040816327</v>
      </c>
      <c r="DT8" s="15">
        <f>Data!AV8/Data!$C8</f>
        <v>0</v>
      </c>
      <c r="DU8" s="15">
        <f>Data!AW8/Data!$C8</f>
        <v>0</v>
      </c>
      <c r="DV8" s="15">
        <f>Data!AX8/Data!$C8</f>
        <v>0</v>
      </c>
      <c r="DW8" s="15">
        <f>Data!AY8/Data!$C8</f>
        <v>0</v>
      </c>
      <c r="DX8" s="15">
        <f>Data!AZ8/Data!$C8</f>
        <v>68.707482993197289</v>
      </c>
      <c r="DY8" s="15">
        <f>Data!BA8/Data!$C8</f>
        <v>4.7551020408163271</v>
      </c>
      <c r="DZ8" s="15">
        <f>Data!BB8/Data!$C8</f>
        <v>38.265306122448983</v>
      </c>
      <c r="EA8" s="15">
        <f>Data!BC8/Data!$C8</f>
        <v>0</v>
      </c>
      <c r="EB8" s="15">
        <f>Data!BD8/Data!$C8</f>
        <v>0</v>
      </c>
      <c r="EC8" s="15">
        <f>Data!BE8/Data!$C8</f>
        <v>12.755102040816327</v>
      </c>
      <c r="ED8" s="15">
        <f>Data!BF8/Data!$C8</f>
        <v>0</v>
      </c>
      <c r="EE8" s="15">
        <f>Data!BG8/Data!$C8</f>
        <v>0</v>
      </c>
      <c r="EF8" s="15">
        <f>Data!BH8/Data!$C8</f>
        <v>0</v>
      </c>
      <c r="EG8" s="15">
        <f>Data!BI8/Data!$C8</f>
        <v>0</v>
      </c>
      <c r="EH8" s="15">
        <f>Data!BJ8/Data!$C8</f>
        <v>0</v>
      </c>
      <c r="EI8" s="15">
        <f>Data!BK8/Data!$C8</f>
        <v>0</v>
      </c>
      <c r="EJ8" s="15">
        <f>Data!BL8/Data!$C8</f>
        <v>0</v>
      </c>
      <c r="EK8" s="15">
        <f>Data!BM8/Data!$C8</f>
        <v>0</v>
      </c>
      <c r="EL8" s="15">
        <f>Data!BN8/Data!$C8</f>
        <v>0</v>
      </c>
      <c r="EM8" s="15">
        <f>Data!BO8/Data!$C8</f>
        <v>0</v>
      </c>
      <c r="EN8" s="15">
        <f>Data!BP8/Data!$C8</f>
        <v>0</v>
      </c>
      <c r="EO8" s="15">
        <f>Data!BQ8/Data!$C8</f>
        <v>0</v>
      </c>
      <c r="EP8" s="15">
        <f>Data!BR8/Data!$C8</f>
        <v>0</v>
      </c>
      <c r="EQ8" s="15">
        <f>Data!BS8/Data!$C8</f>
        <v>0</v>
      </c>
      <c r="ER8" s="15">
        <f>Data!BT8/Data!$C8</f>
        <v>0</v>
      </c>
      <c r="ES8" s="15">
        <f>Data!BU8/Data!$C8</f>
        <v>0</v>
      </c>
      <c r="ET8" s="15">
        <f>Data!BV8/Data!$C8</f>
        <v>80.129251700680271</v>
      </c>
      <c r="EU8" s="15">
        <f>Data!BW8/Data!$C8</f>
        <v>4.7551020408163271</v>
      </c>
      <c r="EV8" s="15">
        <f>Data!BX8/Data!$C8</f>
        <v>38.265306122448983</v>
      </c>
      <c r="EW8" s="15">
        <f>Data!BY8/Data!$C8</f>
        <v>5.6870748299319693</v>
      </c>
      <c r="EX8" s="15">
        <f>Data!BZ8/Data!$C8</f>
        <v>0</v>
      </c>
      <c r="EY8" s="15">
        <f>Data!CA8/Data!$C8</f>
        <v>12.755102040816327</v>
      </c>
      <c r="EZ8" s="15">
        <f>Data!CB8/Data!$C8</f>
        <v>0</v>
      </c>
      <c r="FA8" s="15">
        <f>Data!CC8/Data!$C8</f>
        <v>0</v>
      </c>
      <c r="FB8" s="15">
        <f>Data!CD8/Data!$C8</f>
        <v>0</v>
      </c>
      <c r="FC8" s="15">
        <f>Data!CE8/Data!$C8</f>
        <v>0</v>
      </c>
      <c r="FD8" s="15">
        <f>Data!CF8/Data!$C8</f>
        <v>0</v>
      </c>
      <c r="FE8" s="15">
        <f>Data!CG8/Data!$C8</f>
        <v>0</v>
      </c>
      <c r="FF8" s="15">
        <f>Data!CH8/Data!$C8</f>
        <v>0</v>
      </c>
      <c r="FG8" s="15">
        <f>Data!CI8/Data!$C8</f>
        <v>0</v>
      </c>
      <c r="FH8" s="15">
        <f>Data!CJ8/Data!$C8</f>
        <v>0</v>
      </c>
      <c r="FI8" s="15">
        <f>Data!CK8/Data!$C8</f>
        <v>0</v>
      </c>
      <c r="FJ8" s="15">
        <f>Data!CL8/Data!$C8</f>
        <v>0</v>
      </c>
      <c r="FK8" s="15">
        <f>Data!CM8/Data!$C8</f>
        <v>0</v>
      </c>
      <c r="FL8" s="15">
        <f>Data!CN8/Data!$C8</f>
        <v>0</v>
      </c>
      <c r="FM8" s="15">
        <f>Data!CO8/Data!$C8</f>
        <v>0</v>
      </c>
      <c r="FN8" s="15">
        <f>Data!CP8/Data!$C8</f>
        <v>0</v>
      </c>
      <c r="FO8" s="15">
        <f>Data!CQ8/Data!$C8</f>
        <v>0</v>
      </c>
      <c r="FP8" s="8">
        <f t="shared" si="2"/>
        <v>55.194272911088063</v>
      </c>
      <c r="FQ8" s="8">
        <f t="shared" si="2"/>
        <v>3.8198808678069849</v>
      </c>
      <c r="FR8" s="8">
        <f t="shared" si="2"/>
        <v>30.739384665828744</v>
      </c>
      <c r="FS8" s="8">
        <f t="shared" si="2"/>
        <v>0</v>
      </c>
      <c r="FT8" s="8">
        <f t="shared" si="2"/>
        <v>0</v>
      </c>
      <c r="FU8" s="8">
        <f t="shared" si="2"/>
        <v>10.246461555276246</v>
      </c>
      <c r="FV8" s="8">
        <f t="shared" si="2"/>
        <v>0</v>
      </c>
      <c r="FW8" s="8">
        <f t="shared" si="2"/>
        <v>0</v>
      </c>
      <c r="FX8" s="8">
        <f t="shared" si="2"/>
        <v>0</v>
      </c>
      <c r="FY8" s="8">
        <f t="shared" si="2"/>
        <v>0</v>
      </c>
      <c r="FZ8" s="8">
        <f t="shared" si="3"/>
        <v>0</v>
      </c>
      <c r="GA8" s="8">
        <f t="shared" si="3"/>
        <v>0</v>
      </c>
      <c r="GB8" s="8">
        <f t="shared" si="3"/>
        <v>0</v>
      </c>
      <c r="GC8" s="8">
        <f t="shared" si="3"/>
        <v>0</v>
      </c>
      <c r="GD8" s="8">
        <f t="shared" si="3"/>
        <v>0</v>
      </c>
      <c r="GE8" s="8">
        <f t="shared" si="3"/>
        <v>0</v>
      </c>
      <c r="GF8" s="8">
        <f t="shared" si="3"/>
        <v>0</v>
      </c>
      <c r="GG8" s="8">
        <f t="shared" si="3"/>
        <v>0</v>
      </c>
      <c r="GH8" s="8">
        <f t="shared" si="3"/>
        <v>0</v>
      </c>
      <c r="GI8" s="8">
        <f t="shared" si="3"/>
        <v>0</v>
      </c>
      <c r="GJ8" s="8">
        <f t="shared" si="4"/>
        <v>0</v>
      </c>
      <c r="GK8" s="8">
        <f t="shared" si="4"/>
        <v>0</v>
      </c>
      <c r="GL8" s="8">
        <f t="shared" si="5"/>
        <v>56.591717113481309</v>
      </c>
      <c r="GM8" s="8">
        <f t="shared" si="6"/>
        <v>3.3583165177284524</v>
      </c>
      <c r="GN8" s="8">
        <f t="shared" si="7"/>
        <v>27.025079273565872</v>
      </c>
      <c r="GO8" s="8">
        <f t="shared" si="8"/>
        <v>4.0165273373690757</v>
      </c>
      <c r="GP8" s="8">
        <f t="shared" si="9"/>
        <v>0</v>
      </c>
      <c r="GQ8" s="8">
        <f t="shared" si="10"/>
        <v>9.0083597578552901</v>
      </c>
      <c r="GR8" s="8">
        <f t="shared" si="11"/>
        <v>0</v>
      </c>
      <c r="GS8" s="8">
        <f t="shared" si="12"/>
        <v>0</v>
      </c>
      <c r="GT8" s="8">
        <f t="shared" si="13"/>
        <v>0</v>
      </c>
      <c r="GU8" s="8">
        <f t="shared" si="14"/>
        <v>0</v>
      </c>
      <c r="GV8" s="8">
        <f t="shared" si="15"/>
        <v>0</v>
      </c>
      <c r="GW8" s="8">
        <f t="shared" si="16"/>
        <v>0</v>
      </c>
      <c r="GX8" s="8">
        <f t="shared" si="17"/>
        <v>0</v>
      </c>
      <c r="GY8" s="8">
        <f t="shared" si="18"/>
        <v>0</v>
      </c>
      <c r="GZ8" s="8">
        <f t="shared" si="19"/>
        <v>0</v>
      </c>
      <c r="HA8" s="8">
        <f t="shared" si="20"/>
        <v>0</v>
      </c>
      <c r="HB8" s="8">
        <f t="shared" si="21"/>
        <v>0</v>
      </c>
      <c r="HC8" s="8">
        <f t="shared" si="22"/>
        <v>0</v>
      </c>
      <c r="HD8" s="8">
        <f t="shared" si="23"/>
        <v>0</v>
      </c>
      <c r="HE8" s="8">
        <f t="shared" si="24"/>
        <v>0</v>
      </c>
      <c r="HF8" s="8">
        <f t="shared" si="25"/>
        <v>0</v>
      </c>
      <c r="HG8" s="8">
        <f t="shared" si="26"/>
        <v>0</v>
      </c>
      <c r="HH8" s="8"/>
      <c r="HI8" s="15" t="s">
        <v>257</v>
      </c>
      <c r="HJ8" s="8" t="s">
        <v>256</v>
      </c>
      <c r="HK8" s="15" t="s">
        <v>47</v>
      </c>
      <c r="HL8" s="15" t="s">
        <v>89</v>
      </c>
      <c r="HM8" s="15" t="s">
        <v>90</v>
      </c>
      <c r="HN8" s="18">
        <v>42558</v>
      </c>
      <c r="HO8" s="15" t="s">
        <v>258</v>
      </c>
      <c r="HP8" s="40" t="s">
        <v>236</v>
      </c>
      <c r="HQ8" s="41" t="s">
        <v>226</v>
      </c>
      <c r="HR8" s="15">
        <v>79.257589999999993</v>
      </c>
      <c r="HS8" s="15">
        <v>2.3121100000000001</v>
      </c>
      <c r="HT8" s="15" t="s">
        <v>71</v>
      </c>
      <c r="HU8" s="15" t="s">
        <v>91</v>
      </c>
      <c r="HV8" s="15" t="s">
        <v>92</v>
      </c>
      <c r="HW8" s="15" t="s">
        <v>168</v>
      </c>
      <c r="HX8" s="15" t="s">
        <v>73</v>
      </c>
      <c r="HY8" s="8" t="s">
        <v>170</v>
      </c>
      <c r="HZ8" s="15">
        <v>3</v>
      </c>
      <c r="IA8" s="28">
        <v>0</v>
      </c>
      <c r="IB8" s="15" t="s">
        <v>74</v>
      </c>
      <c r="IC8" s="32">
        <v>200</v>
      </c>
      <c r="ID8" s="33">
        <v>0.62</v>
      </c>
      <c r="IE8" s="33">
        <v>0.42499999999999999</v>
      </c>
    </row>
    <row r="9" spans="1:239" ht="16.5" customHeight="1" x14ac:dyDescent="0.25">
      <c r="A9" s="19" t="s">
        <v>116</v>
      </c>
      <c r="B9" s="6">
        <v>7</v>
      </c>
      <c r="C9" s="8">
        <v>1.37E-2</v>
      </c>
      <c r="D9" s="8">
        <f t="shared" si="27"/>
        <v>10.2592</v>
      </c>
      <c r="E9" s="8">
        <f t="shared" si="28"/>
        <v>0</v>
      </c>
      <c r="F9" s="36">
        <f t="shared" si="29"/>
        <v>0</v>
      </c>
      <c r="G9" s="9">
        <f t="shared" si="30"/>
        <v>0</v>
      </c>
      <c r="H9" s="9">
        <v>0</v>
      </c>
      <c r="I9" s="8">
        <v>1</v>
      </c>
      <c r="J9" s="8">
        <v>1E-4</v>
      </c>
      <c r="K9" s="13">
        <f t="shared" si="31"/>
        <v>72.992700729927009</v>
      </c>
      <c r="L9" s="13">
        <v>0</v>
      </c>
      <c r="M9" s="13">
        <f>Data!D9/Data!$C9</f>
        <v>748.8467153284671</v>
      </c>
      <c r="N9" s="13">
        <f t="shared" si="0"/>
        <v>0</v>
      </c>
      <c r="O9" s="8">
        <v>6</v>
      </c>
      <c r="P9" s="8">
        <f t="shared" si="33"/>
        <v>83</v>
      </c>
      <c r="Q9" s="8">
        <v>1.5</v>
      </c>
      <c r="R9" s="9">
        <f t="shared" si="1"/>
        <v>437.95620437956205</v>
      </c>
      <c r="S9" s="36">
        <f t="shared" si="34"/>
        <v>382.62287104622874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0.89039999999999997</v>
      </c>
      <c r="AG9" s="20">
        <v>8.3688000000000002</v>
      </c>
      <c r="AH9" s="20">
        <v>1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2.6435999999999997</v>
      </c>
      <c r="BW9" s="8">
        <v>2.6846000000000001</v>
      </c>
      <c r="BX9" s="8">
        <v>2.4653999999999998</v>
      </c>
      <c r="BY9" s="8">
        <v>2.4655999999999998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f>Data!T9/Data!$C9</f>
        <v>0</v>
      </c>
      <c r="CS9" s="8">
        <f>Data!U9/Data!$C9</f>
        <v>0</v>
      </c>
      <c r="CT9" s="8">
        <f>Data!V9/Data!$C9</f>
        <v>0</v>
      </c>
      <c r="CU9" s="8">
        <f>Data!W9/Data!$C9</f>
        <v>0</v>
      </c>
      <c r="CV9" s="8">
        <f>Data!X9/Data!$C9</f>
        <v>0</v>
      </c>
      <c r="CW9" s="8">
        <f>Data!Y9/Data!$C9</f>
        <v>0</v>
      </c>
      <c r="CX9" s="8">
        <f>Data!Z9/Data!$C9</f>
        <v>0</v>
      </c>
      <c r="CY9" s="8">
        <f>Data!AA9/Data!$C9</f>
        <v>0</v>
      </c>
      <c r="CZ9" s="8">
        <f>Data!AB9/Data!$C9</f>
        <v>0</v>
      </c>
      <c r="DA9" s="8">
        <f>Data!AC9/Data!$C9</f>
        <v>0</v>
      </c>
      <c r="DB9" s="8">
        <f>Data!AD9/Data!$C9</f>
        <v>0</v>
      </c>
      <c r="DC9" s="8">
        <f>Data!AE9/Data!$C9</f>
        <v>0</v>
      </c>
      <c r="DD9" s="8">
        <f>Data!AF9/Data!$C9</f>
        <v>64.992700729927009</v>
      </c>
      <c r="DE9" s="8">
        <f>Data!AG9/Data!$C9</f>
        <v>610.86131386861314</v>
      </c>
      <c r="DF9" s="8">
        <f>Data!AH9/Data!$C9</f>
        <v>72.992700729927009</v>
      </c>
      <c r="DG9" s="8">
        <f>Data!AI9/Data!$C9</f>
        <v>0</v>
      </c>
      <c r="DH9" s="8">
        <f>Data!AJ9/Data!$C9</f>
        <v>0</v>
      </c>
      <c r="DI9" s="8">
        <f>Data!AK9/Data!$C9</f>
        <v>0</v>
      </c>
      <c r="DJ9" s="8">
        <f>Data!AL9/Data!$C9</f>
        <v>0</v>
      </c>
      <c r="DK9" s="8">
        <f>Data!AM9/Data!$C9</f>
        <v>0</v>
      </c>
      <c r="DL9" s="8">
        <f>Data!AN9/Data!$C9</f>
        <v>0</v>
      </c>
      <c r="DM9" s="8">
        <f>Data!AO9/Data!$C9</f>
        <v>0</v>
      </c>
      <c r="DN9" s="8">
        <f>Data!AP9/Data!$C9</f>
        <v>0</v>
      </c>
      <c r="DO9" s="8">
        <f>Data!AQ9/Data!$C9</f>
        <v>0</v>
      </c>
      <c r="DP9" s="8">
        <f>Data!AR9/Data!$C9</f>
        <v>0</v>
      </c>
      <c r="DQ9" s="8">
        <f>Data!AS9/Data!$C9</f>
        <v>0</v>
      </c>
      <c r="DR9" s="8">
        <f>Data!AT9/Data!$C9</f>
        <v>0</v>
      </c>
      <c r="DS9" s="8">
        <f>Data!AU9/Data!$C9</f>
        <v>0</v>
      </c>
      <c r="DT9" s="8">
        <f>Data!AV9/Data!$C9</f>
        <v>0</v>
      </c>
      <c r="DU9" s="8">
        <f>Data!AW9/Data!$C9</f>
        <v>0</v>
      </c>
      <c r="DV9" s="8">
        <f>Data!AX9/Data!$C9</f>
        <v>0</v>
      </c>
      <c r="DW9" s="8">
        <f>Data!AY9/Data!$C9</f>
        <v>0</v>
      </c>
      <c r="DX9" s="8">
        <f>Data!AZ9/Data!$C9</f>
        <v>0</v>
      </c>
      <c r="DY9" s="8">
        <f>Data!BA9/Data!$C9</f>
        <v>0</v>
      </c>
      <c r="DZ9" s="8">
        <f>Data!BB9/Data!$C9</f>
        <v>0</v>
      </c>
      <c r="EA9" s="8">
        <f>Data!BC9/Data!$C9</f>
        <v>0</v>
      </c>
      <c r="EB9" s="8">
        <f>Data!BD9/Data!$C9</f>
        <v>0</v>
      </c>
      <c r="EC9" s="8">
        <f>Data!BE9/Data!$C9</f>
        <v>0</v>
      </c>
      <c r="ED9" s="8">
        <f>Data!BF9/Data!$C9</f>
        <v>0</v>
      </c>
      <c r="EE9" s="8">
        <f>Data!BG9/Data!$C9</f>
        <v>0</v>
      </c>
      <c r="EF9" s="8">
        <f>Data!BH9/Data!$C9</f>
        <v>0</v>
      </c>
      <c r="EG9" s="8">
        <f>Data!BI9/Data!$C9</f>
        <v>0</v>
      </c>
      <c r="EH9" s="8">
        <f>Data!BJ9/Data!$C9</f>
        <v>0</v>
      </c>
      <c r="EI9" s="8">
        <f>Data!BK9/Data!$C9</f>
        <v>0</v>
      </c>
      <c r="EJ9" s="8">
        <f>Data!BL9/Data!$C9</f>
        <v>0</v>
      </c>
      <c r="EK9" s="8">
        <f>Data!BM9/Data!$C9</f>
        <v>0</v>
      </c>
      <c r="EL9" s="8">
        <f>Data!BN9/Data!$C9</f>
        <v>0</v>
      </c>
      <c r="EM9" s="8">
        <f>Data!BO9/Data!$C9</f>
        <v>0</v>
      </c>
      <c r="EN9" s="8">
        <f>Data!BP9/Data!$C9</f>
        <v>0</v>
      </c>
      <c r="EO9" s="8">
        <f>Data!BQ9/Data!$C9</f>
        <v>0</v>
      </c>
      <c r="EP9" s="8">
        <f>Data!BR9/Data!$C9</f>
        <v>0</v>
      </c>
      <c r="EQ9" s="8">
        <f>Data!BS9/Data!$C9</f>
        <v>0</v>
      </c>
      <c r="ER9" s="8">
        <f>Data!BT9/Data!$C9</f>
        <v>0</v>
      </c>
      <c r="ES9" s="8">
        <f>Data!BU9/Data!$C9</f>
        <v>0</v>
      </c>
      <c r="ET9" s="8">
        <f>Data!BV9/Data!$C9</f>
        <v>192.96350364963502</v>
      </c>
      <c r="EU9" s="8">
        <f>Data!BW9/Data!$C9</f>
        <v>195.95620437956205</v>
      </c>
      <c r="EV9" s="8">
        <f>Data!BX9/Data!$C9</f>
        <v>179.95620437956202</v>
      </c>
      <c r="EW9" s="8">
        <f>Data!BY9/Data!$C9</f>
        <v>179.97080291970801</v>
      </c>
      <c r="EX9" s="8">
        <f>Data!BZ9/Data!$C9</f>
        <v>0</v>
      </c>
      <c r="EY9" s="8">
        <f>Data!CA9/Data!$C9</f>
        <v>0</v>
      </c>
      <c r="EZ9" s="8">
        <f>Data!CB9/Data!$C9</f>
        <v>0</v>
      </c>
      <c r="FA9" s="8">
        <f>Data!CC9/Data!$C9</f>
        <v>0</v>
      </c>
      <c r="FB9" s="8">
        <f>Data!CD9/Data!$C9</f>
        <v>0</v>
      </c>
      <c r="FC9" s="8">
        <f>Data!CE9/Data!$C9</f>
        <v>0</v>
      </c>
      <c r="FD9" s="8">
        <f>Data!CF9/Data!$C9</f>
        <v>0</v>
      </c>
      <c r="FE9" s="8">
        <f>Data!CG9/Data!$C9</f>
        <v>0</v>
      </c>
      <c r="FF9" s="8">
        <f>Data!CH9/Data!$C9</f>
        <v>0</v>
      </c>
      <c r="FG9" s="8">
        <f>Data!CI9/Data!$C9</f>
        <v>0</v>
      </c>
      <c r="FH9" s="8">
        <f>Data!CJ9/Data!$C9</f>
        <v>0</v>
      </c>
      <c r="FI9" s="8">
        <f>Data!CK9/Data!$C9</f>
        <v>0</v>
      </c>
      <c r="FJ9" s="8">
        <f>Data!CL9/Data!$C9</f>
        <v>0</v>
      </c>
      <c r="FK9" s="8">
        <f>Data!CM9/Data!$C9</f>
        <v>0</v>
      </c>
      <c r="FL9" s="8">
        <f>Data!CN9/Data!$C9</f>
        <v>0</v>
      </c>
      <c r="FM9" s="8">
        <f>Data!CO9/Data!$C9</f>
        <v>0</v>
      </c>
      <c r="FN9" s="8">
        <f>Data!CP9/Data!$C9</f>
        <v>0</v>
      </c>
      <c r="FO9" s="8">
        <f>Data!CQ9/Data!$C9</f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f t="shared" si="5"/>
        <v>25.768091079226451</v>
      </c>
      <c r="GM9" s="8">
        <f t="shared" si="6"/>
        <v>26.167732376793516</v>
      </c>
      <c r="GN9" s="8">
        <f t="shared" si="7"/>
        <v>24.031113537117903</v>
      </c>
      <c r="GO9" s="8">
        <f t="shared" si="8"/>
        <v>24.033063006862132</v>
      </c>
      <c r="GP9" s="8">
        <f t="shared" si="9"/>
        <v>0</v>
      </c>
      <c r="GQ9" s="8">
        <f t="shared" si="10"/>
        <v>0</v>
      </c>
      <c r="GR9" s="8">
        <f t="shared" si="11"/>
        <v>0</v>
      </c>
      <c r="GS9" s="8">
        <f t="shared" si="12"/>
        <v>0</v>
      </c>
      <c r="GT9" s="8">
        <f t="shared" si="13"/>
        <v>0</v>
      </c>
      <c r="GU9" s="8">
        <f t="shared" si="14"/>
        <v>0</v>
      </c>
      <c r="GV9" s="8">
        <f t="shared" si="15"/>
        <v>0</v>
      </c>
      <c r="GW9" s="8">
        <f t="shared" si="16"/>
        <v>0</v>
      </c>
      <c r="GX9" s="8">
        <f t="shared" si="17"/>
        <v>0</v>
      </c>
      <c r="GY9" s="8">
        <f t="shared" si="18"/>
        <v>0</v>
      </c>
      <c r="GZ9" s="8">
        <f t="shared" si="19"/>
        <v>0</v>
      </c>
      <c r="HA9" s="8">
        <f t="shared" si="20"/>
        <v>0</v>
      </c>
      <c r="HB9" s="8">
        <f t="shared" si="21"/>
        <v>0</v>
      </c>
      <c r="HC9" s="8">
        <f t="shared" si="22"/>
        <v>0</v>
      </c>
      <c r="HD9" s="8">
        <f t="shared" si="23"/>
        <v>0</v>
      </c>
      <c r="HE9" s="8">
        <f t="shared" si="24"/>
        <v>0</v>
      </c>
      <c r="HF9" s="8">
        <f t="shared" si="25"/>
        <v>0</v>
      </c>
      <c r="HG9" s="8">
        <f t="shared" si="26"/>
        <v>0</v>
      </c>
      <c r="HH9" s="8"/>
      <c r="HI9" s="8" t="s">
        <v>31</v>
      </c>
      <c r="HJ9" s="8" t="s">
        <v>256</v>
      </c>
      <c r="HK9" s="8" t="s">
        <v>47</v>
      </c>
      <c r="HL9" s="8" t="s">
        <v>89</v>
      </c>
      <c r="HM9" s="8" t="s">
        <v>90</v>
      </c>
      <c r="HN9" s="14">
        <v>42553</v>
      </c>
      <c r="HO9" s="15" t="s">
        <v>258</v>
      </c>
      <c r="HP9" s="40" t="s">
        <v>236</v>
      </c>
      <c r="HQ9" s="40" t="s">
        <v>223</v>
      </c>
      <c r="HR9" s="8">
        <v>78.592619999999997</v>
      </c>
      <c r="HS9" s="8">
        <v>5.2375600000000002</v>
      </c>
      <c r="HT9" s="8" t="s">
        <v>71</v>
      </c>
      <c r="HU9" s="8" t="s">
        <v>91</v>
      </c>
      <c r="HV9" s="8" t="s">
        <v>93</v>
      </c>
      <c r="HW9" s="8" t="s">
        <v>168</v>
      </c>
      <c r="HX9" s="8" t="s">
        <v>73</v>
      </c>
      <c r="HY9" s="8" t="s">
        <v>170</v>
      </c>
      <c r="HZ9" s="8">
        <v>3</v>
      </c>
      <c r="IA9" s="27">
        <v>0</v>
      </c>
      <c r="IB9" s="8" t="s">
        <v>74</v>
      </c>
      <c r="IC9" s="30">
        <v>200</v>
      </c>
      <c r="ID9" s="31">
        <v>0</v>
      </c>
      <c r="IE9" s="31">
        <v>1.915</v>
      </c>
    </row>
    <row r="10" spans="1:239" ht="16.5" customHeight="1" x14ac:dyDescent="0.25">
      <c r="A10" s="19" t="s">
        <v>117</v>
      </c>
      <c r="B10" s="6">
        <v>8</v>
      </c>
      <c r="C10" s="8">
        <v>0.2044</v>
      </c>
      <c r="D10" s="8">
        <f t="shared" si="27"/>
        <v>53.492000000000004</v>
      </c>
      <c r="E10" s="8">
        <f t="shared" si="28"/>
        <v>4</v>
      </c>
      <c r="F10" s="36">
        <f t="shared" si="29"/>
        <v>19.569471624266146</v>
      </c>
      <c r="G10" s="9">
        <f t="shared" si="30"/>
        <v>19569.471624266145</v>
      </c>
      <c r="H10" s="9">
        <v>5</v>
      </c>
      <c r="I10" s="8">
        <f t="shared" ref="I10:I24" si="35">ROUNDUP(E10*0.05,0)</f>
        <v>1</v>
      </c>
      <c r="J10" s="8">
        <v>1E-4</v>
      </c>
      <c r="K10" s="13">
        <f t="shared" si="31"/>
        <v>29.354208997734062</v>
      </c>
      <c r="L10" s="13">
        <f t="shared" si="32"/>
        <v>150.00000797842105</v>
      </c>
      <c r="M10" s="13">
        <f>Data!D10/Data!$C10</f>
        <v>261.70254403131116</v>
      </c>
      <c r="N10" s="13">
        <f t="shared" si="0"/>
        <v>7.477753682793689</v>
      </c>
      <c r="O10" s="8">
        <v>20</v>
      </c>
      <c r="P10" s="8">
        <f t="shared" si="33"/>
        <v>83</v>
      </c>
      <c r="Q10" s="8">
        <v>1.5</v>
      </c>
      <c r="R10" s="9">
        <f t="shared" si="1"/>
        <v>97.847358121330728</v>
      </c>
      <c r="S10" s="36">
        <f t="shared" si="34"/>
        <v>42.514024787997393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1</v>
      </c>
      <c r="AD10" s="20">
        <v>0</v>
      </c>
      <c r="AE10" s="20">
        <v>2</v>
      </c>
      <c r="AF10" s="20">
        <v>0</v>
      </c>
      <c r="AG10" s="20">
        <v>44.492000000000004</v>
      </c>
      <c r="AH10" s="20">
        <v>5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1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8">
        <v>3</v>
      </c>
      <c r="BA10" s="8">
        <v>1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18.843200000000003</v>
      </c>
      <c r="BW10" s="8">
        <v>15.535200000000003</v>
      </c>
      <c r="BX10" s="8">
        <v>0</v>
      </c>
      <c r="BY10" s="8">
        <v>7.7423999999999999</v>
      </c>
      <c r="BZ10" s="8">
        <v>3.4152000000000005</v>
      </c>
      <c r="CA10" s="8">
        <v>4.9559999999999995</v>
      </c>
      <c r="CB10" s="8">
        <v>2</v>
      </c>
      <c r="CC10" s="8">
        <v>0</v>
      </c>
      <c r="CD10" s="8">
        <v>0</v>
      </c>
      <c r="CE10" s="8">
        <v>1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f>Data!T10/Data!$C10</f>
        <v>0</v>
      </c>
      <c r="CS10" s="8">
        <f>Data!U10/Data!$C10</f>
        <v>0</v>
      </c>
      <c r="CT10" s="8">
        <f>Data!V10/Data!$C10</f>
        <v>0</v>
      </c>
      <c r="CU10" s="8">
        <f>Data!W10/Data!$C10</f>
        <v>0</v>
      </c>
      <c r="CV10" s="8">
        <f>Data!X10/Data!$C10</f>
        <v>0</v>
      </c>
      <c r="CW10" s="8">
        <f>Data!Y10/Data!$C10</f>
        <v>0</v>
      </c>
      <c r="CX10" s="8">
        <f>Data!Z10/Data!$C10</f>
        <v>0</v>
      </c>
      <c r="CY10" s="8">
        <f>Data!AA10/Data!$C10</f>
        <v>0</v>
      </c>
      <c r="CZ10" s="8">
        <f>Data!AB10/Data!$C10</f>
        <v>0</v>
      </c>
      <c r="DA10" s="8">
        <f>Data!AC10/Data!$C10</f>
        <v>4.8923679060665366</v>
      </c>
      <c r="DB10" s="8">
        <f>Data!AD10/Data!$C10</f>
        <v>0</v>
      </c>
      <c r="DC10" s="8">
        <f>Data!AE10/Data!$C10</f>
        <v>9.7847358121330732</v>
      </c>
      <c r="DD10" s="8">
        <f>Data!AF10/Data!$C10</f>
        <v>0</v>
      </c>
      <c r="DE10" s="8">
        <f>Data!AG10/Data!$C10</f>
        <v>217.67123287671234</v>
      </c>
      <c r="DF10" s="8">
        <f>Data!AH10/Data!$C10</f>
        <v>24.461839530332682</v>
      </c>
      <c r="DG10" s="8">
        <f>Data!AI10/Data!$C10</f>
        <v>0</v>
      </c>
      <c r="DH10" s="8">
        <f>Data!AJ10/Data!$C10</f>
        <v>0</v>
      </c>
      <c r="DI10" s="8">
        <f>Data!AK10/Data!$C10</f>
        <v>0</v>
      </c>
      <c r="DJ10" s="8">
        <f>Data!AL10/Data!$C10</f>
        <v>0</v>
      </c>
      <c r="DK10" s="8">
        <f>Data!AM10/Data!$C10</f>
        <v>0</v>
      </c>
      <c r="DL10" s="8">
        <f>Data!AN10/Data!$C10</f>
        <v>0</v>
      </c>
      <c r="DM10" s="8">
        <f>Data!AO10/Data!$C10</f>
        <v>0</v>
      </c>
      <c r="DN10" s="8">
        <f>Data!AP10/Data!$C10</f>
        <v>4.8923679060665366</v>
      </c>
      <c r="DO10" s="8">
        <f>Data!AQ10/Data!$C10</f>
        <v>0</v>
      </c>
      <c r="DP10" s="8">
        <f>Data!AR10/Data!$C10</f>
        <v>0</v>
      </c>
      <c r="DQ10" s="8">
        <f>Data!AS10/Data!$C10</f>
        <v>0</v>
      </c>
      <c r="DR10" s="8">
        <f>Data!AT10/Data!$C10</f>
        <v>0</v>
      </c>
      <c r="DS10" s="8">
        <f>Data!AU10/Data!$C10</f>
        <v>0</v>
      </c>
      <c r="DT10" s="8">
        <f>Data!AV10/Data!$C10</f>
        <v>0</v>
      </c>
      <c r="DU10" s="8">
        <f>Data!AW10/Data!$C10</f>
        <v>0</v>
      </c>
      <c r="DV10" s="8">
        <f>Data!AX10/Data!$C10</f>
        <v>0</v>
      </c>
      <c r="DW10" s="8">
        <f>Data!AY10/Data!$C10</f>
        <v>0</v>
      </c>
      <c r="DX10" s="8">
        <f>Data!AZ10/Data!$C10</f>
        <v>14.677103718199609</v>
      </c>
      <c r="DY10" s="8">
        <f>Data!BA10/Data!$C10</f>
        <v>4.8923679060665366</v>
      </c>
      <c r="DZ10" s="8">
        <f>Data!BB10/Data!$C10</f>
        <v>0</v>
      </c>
      <c r="EA10" s="8">
        <f>Data!BC10/Data!$C10</f>
        <v>0</v>
      </c>
      <c r="EB10" s="8">
        <f>Data!BD10/Data!$C10</f>
        <v>0</v>
      </c>
      <c r="EC10" s="8">
        <f>Data!BE10/Data!$C10</f>
        <v>0</v>
      </c>
      <c r="ED10" s="8">
        <f>Data!BF10/Data!$C10</f>
        <v>0</v>
      </c>
      <c r="EE10" s="8">
        <f>Data!BG10/Data!$C10</f>
        <v>0</v>
      </c>
      <c r="EF10" s="8">
        <f>Data!BH10/Data!$C10</f>
        <v>0</v>
      </c>
      <c r="EG10" s="8">
        <f>Data!BI10/Data!$C10</f>
        <v>0</v>
      </c>
      <c r="EH10" s="8">
        <f>Data!BJ10/Data!$C10</f>
        <v>0</v>
      </c>
      <c r="EI10" s="8">
        <f>Data!BK10/Data!$C10</f>
        <v>0</v>
      </c>
      <c r="EJ10" s="8">
        <f>Data!BL10/Data!$C10</f>
        <v>0</v>
      </c>
      <c r="EK10" s="8">
        <f>Data!BM10/Data!$C10</f>
        <v>0</v>
      </c>
      <c r="EL10" s="8">
        <f>Data!BN10/Data!$C10</f>
        <v>0</v>
      </c>
      <c r="EM10" s="8">
        <f>Data!BO10/Data!$C10</f>
        <v>0</v>
      </c>
      <c r="EN10" s="8">
        <f>Data!BP10/Data!$C10</f>
        <v>0</v>
      </c>
      <c r="EO10" s="8">
        <f>Data!BQ10/Data!$C10</f>
        <v>0</v>
      </c>
      <c r="EP10" s="8">
        <f>Data!BR10/Data!$C10</f>
        <v>0</v>
      </c>
      <c r="EQ10" s="8">
        <f>Data!BS10/Data!$C10</f>
        <v>0</v>
      </c>
      <c r="ER10" s="8">
        <f>Data!BT10/Data!$C10</f>
        <v>0</v>
      </c>
      <c r="ES10" s="8">
        <f>Data!BU10/Data!$C10</f>
        <v>0</v>
      </c>
      <c r="ET10" s="8">
        <f>Data!BV10/Data!$C10</f>
        <v>92.187866927592964</v>
      </c>
      <c r="EU10" s="8">
        <f>Data!BW10/Data!$C10</f>
        <v>76.003913894324867</v>
      </c>
      <c r="EV10" s="8">
        <f>Data!BX10/Data!$C10</f>
        <v>0</v>
      </c>
      <c r="EW10" s="8">
        <f>Data!BY10/Data!$C10</f>
        <v>37.878669275929553</v>
      </c>
      <c r="EX10" s="8">
        <f>Data!BZ10/Data!$C10</f>
        <v>16.708414872798436</v>
      </c>
      <c r="EY10" s="8">
        <f>Data!CA10/Data!$C10</f>
        <v>24.24657534246575</v>
      </c>
      <c r="EZ10" s="8">
        <f>Data!CB10/Data!$C10</f>
        <v>9.7847358121330732</v>
      </c>
      <c r="FA10" s="8">
        <f>Data!CC10/Data!$C10</f>
        <v>0</v>
      </c>
      <c r="FB10" s="8">
        <f>Data!CD10/Data!$C10</f>
        <v>0</v>
      </c>
      <c r="FC10" s="8">
        <f>Data!CE10/Data!$C10</f>
        <v>4.8923679060665366</v>
      </c>
      <c r="FD10" s="8">
        <f>Data!CF10/Data!$C10</f>
        <v>0</v>
      </c>
      <c r="FE10" s="8">
        <f>Data!CG10/Data!$C10</f>
        <v>0</v>
      </c>
      <c r="FF10" s="8">
        <f>Data!CH10/Data!$C10</f>
        <v>0</v>
      </c>
      <c r="FG10" s="8">
        <f>Data!CI10/Data!$C10</f>
        <v>0</v>
      </c>
      <c r="FH10" s="8">
        <f>Data!CJ10/Data!$C10</f>
        <v>0</v>
      </c>
      <c r="FI10" s="8">
        <f>Data!CK10/Data!$C10</f>
        <v>0</v>
      </c>
      <c r="FJ10" s="8">
        <f>Data!CL10/Data!$C10</f>
        <v>0</v>
      </c>
      <c r="FK10" s="8">
        <f>Data!CM10/Data!$C10</f>
        <v>0</v>
      </c>
      <c r="FL10" s="8">
        <f>Data!CN10/Data!$C10</f>
        <v>0</v>
      </c>
      <c r="FM10" s="8">
        <f>Data!CO10/Data!$C10</f>
        <v>0</v>
      </c>
      <c r="FN10" s="8">
        <f>Data!CP10/Data!$C10</f>
        <v>0</v>
      </c>
      <c r="FO10" s="8">
        <f>Data!CQ10/Data!$C10</f>
        <v>0</v>
      </c>
      <c r="FP10" s="8">
        <f t="shared" ref="FP10:FP24" si="36">DX10/$F10*100</f>
        <v>75</v>
      </c>
      <c r="FQ10" s="8">
        <f t="shared" ref="FQ10:FQ24" si="37">DY10/$F10*100</f>
        <v>25</v>
      </c>
      <c r="FR10" s="8">
        <f t="shared" ref="FR10:FR24" si="38">DZ10/$F10*100</f>
        <v>0</v>
      </c>
      <c r="FS10" s="8">
        <f t="shared" ref="FS10:FS24" si="39">EA10/$F10*100</f>
        <v>0</v>
      </c>
      <c r="FT10" s="8">
        <f t="shared" ref="FT10:FT24" si="40">EB10/$F10*100</f>
        <v>0</v>
      </c>
      <c r="FU10" s="8">
        <f t="shared" ref="FU10:FU24" si="41">EC10/$F10*100</f>
        <v>0</v>
      </c>
      <c r="FV10" s="8">
        <f t="shared" ref="FV10:FV24" si="42">ED10/$F10*100</f>
        <v>0</v>
      </c>
      <c r="FW10" s="8">
        <f t="shared" ref="FW10:FW24" si="43">EE10/$F10*100</f>
        <v>0</v>
      </c>
      <c r="FX10" s="8">
        <f t="shared" ref="FX10:FX24" si="44">EF10/$F10*100</f>
        <v>0</v>
      </c>
      <c r="FY10" s="8">
        <f t="shared" ref="FY10:FY24" si="45">EG10/$F10*100</f>
        <v>0</v>
      </c>
      <c r="FZ10" s="8">
        <f t="shared" ref="FZ10:FZ24" si="46">EH10/$F10*100</f>
        <v>0</v>
      </c>
      <c r="GA10" s="8">
        <f t="shared" ref="GA10:GA24" si="47">EI10/$F10*100</f>
        <v>0</v>
      </c>
      <c r="GB10" s="8">
        <f t="shared" ref="GB10:GB24" si="48">EJ10/$F10*100</f>
        <v>0</v>
      </c>
      <c r="GC10" s="8">
        <f t="shared" ref="GC10:GC24" si="49">EK10/$F10*100</f>
        <v>0</v>
      </c>
      <c r="GD10" s="8">
        <f t="shared" ref="GD10:GD24" si="50">EL10/$F10*100</f>
        <v>0</v>
      </c>
      <c r="GE10" s="8">
        <f t="shared" ref="GE10:GE24" si="51">EM10/$F10*100</f>
        <v>0</v>
      </c>
      <c r="GF10" s="8">
        <f t="shared" ref="GF10:GF24" si="52">EN10/$F10*100</f>
        <v>0</v>
      </c>
      <c r="GG10" s="8">
        <f t="shared" ref="GG10:GG24" si="53">EO10/$F10*100</f>
        <v>0</v>
      </c>
      <c r="GH10" s="8">
        <f t="shared" ref="GH10:GH24" si="54">EP10/$F10*100</f>
        <v>0</v>
      </c>
      <c r="GI10" s="8">
        <f t="shared" ref="GI10:GI24" si="55">EQ10/$F10*100</f>
        <v>0</v>
      </c>
      <c r="GJ10" s="8">
        <f t="shared" ref="GJ10:GJ24" si="56">ER10/$F10*100</f>
        <v>0</v>
      </c>
      <c r="GK10" s="8">
        <f t="shared" ref="GK10:GK24" si="57">ES10/$F10*100</f>
        <v>0</v>
      </c>
      <c r="GL10" s="8">
        <f t="shared" si="5"/>
        <v>35.226202048904511</v>
      </c>
      <c r="GM10" s="8">
        <f t="shared" si="6"/>
        <v>29.042099753234137</v>
      </c>
      <c r="GN10" s="8">
        <f t="shared" si="7"/>
        <v>0</v>
      </c>
      <c r="GO10" s="8">
        <f t="shared" si="8"/>
        <v>14.473940028415466</v>
      </c>
      <c r="GP10" s="8">
        <f t="shared" si="9"/>
        <v>6.384506094369252</v>
      </c>
      <c r="GQ10" s="8">
        <f t="shared" si="10"/>
        <v>9.2649368129813787</v>
      </c>
      <c r="GR10" s="8">
        <f t="shared" si="11"/>
        <v>3.7388768413968445</v>
      </c>
      <c r="GS10" s="8">
        <f t="shared" si="12"/>
        <v>0</v>
      </c>
      <c r="GT10" s="8">
        <f t="shared" si="13"/>
        <v>0</v>
      </c>
      <c r="GU10" s="8">
        <f t="shared" si="14"/>
        <v>1.8694384206984223</v>
      </c>
      <c r="GV10" s="8">
        <f t="shared" si="15"/>
        <v>0</v>
      </c>
      <c r="GW10" s="8">
        <f t="shared" si="16"/>
        <v>0</v>
      </c>
      <c r="GX10" s="8">
        <f t="shared" si="17"/>
        <v>0</v>
      </c>
      <c r="GY10" s="8">
        <f t="shared" si="18"/>
        <v>0</v>
      </c>
      <c r="GZ10" s="8">
        <f t="shared" si="19"/>
        <v>0</v>
      </c>
      <c r="HA10" s="8">
        <f t="shared" si="20"/>
        <v>0</v>
      </c>
      <c r="HB10" s="8">
        <f t="shared" si="21"/>
        <v>0</v>
      </c>
      <c r="HC10" s="8">
        <f t="shared" si="22"/>
        <v>0</v>
      </c>
      <c r="HD10" s="8">
        <f t="shared" si="23"/>
        <v>0</v>
      </c>
      <c r="HE10" s="8">
        <f t="shared" si="24"/>
        <v>0</v>
      </c>
      <c r="HF10" s="8">
        <f t="shared" si="25"/>
        <v>0</v>
      </c>
      <c r="HG10" s="8">
        <f t="shared" si="26"/>
        <v>0</v>
      </c>
      <c r="HH10" s="8"/>
      <c r="HI10" s="8" t="s">
        <v>32</v>
      </c>
      <c r="HJ10" s="8" t="s">
        <v>255</v>
      </c>
      <c r="HK10" s="8" t="s">
        <v>47</v>
      </c>
      <c r="HL10" s="8" t="s">
        <v>89</v>
      </c>
      <c r="HM10" s="8" t="s">
        <v>90</v>
      </c>
      <c r="HN10" s="14">
        <v>42551</v>
      </c>
      <c r="HO10" s="8" t="s">
        <v>84</v>
      </c>
      <c r="HP10" s="40" t="s">
        <v>236</v>
      </c>
      <c r="HQ10" s="40" t="s">
        <v>225</v>
      </c>
      <c r="HR10" s="8">
        <v>79.257589999999993</v>
      </c>
      <c r="HS10" s="8">
        <v>2.3121100000000001</v>
      </c>
      <c r="HT10" s="8" t="s">
        <v>71</v>
      </c>
      <c r="HU10" s="8" t="s">
        <v>91</v>
      </c>
      <c r="HV10" s="8" t="s">
        <v>93</v>
      </c>
      <c r="HW10" s="8" t="s">
        <v>168</v>
      </c>
      <c r="HX10" s="8" t="s">
        <v>73</v>
      </c>
      <c r="HY10" s="8" t="s">
        <v>170</v>
      </c>
      <c r="HZ10" s="8">
        <v>3</v>
      </c>
      <c r="IA10" s="27">
        <v>0</v>
      </c>
      <c r="IB10" s="8" t="s">
        <v>74</v>
      </c>
      <c r="IC10" s="30">
        <v>200</v>
      </c>
      <c r="ID10" s="31">
        <v>0.1</v>
      </c>
      <c r="IE10" s="31">
        <v>0.215</v>
      </c>
    </row>
    <row r="11" spans="1:239" ht="16.5" customHeight="1" x14ac:dyDescent="0.25">
      <c r="A11" s="19" t="s">
        <v>118</v>
      </c>
      <c r="B11" s="6">
        <v>9</v>
      </c>
      <c r="C11" s="8">
        <v>8.3000000000000001E-3</v>
      </c>
      <c r="D11" s="8">
        <f t="shared" si="27"/>
        <v>776</v>
      </c>
      <c r="E11" s="8">
        <f t="shared" si="28"/>
        <v>5</v>
      </c>
      <c r="F11" s="36">
        <f t="shared" si="29"/>
        <v>602.40963855421683</v>
      </c>
      <c r="G11" s="9">
        <f t="shared" si="30"/>
        <v>602409.63855421683</v>
      </c>
      <c r="H11" s="9">
        <v>5</v>
      </c>
      <c r="I11" s="8">
        <f t="shared" si="35"/>
        <v>1</v>
      </c>
      <c r="J11" s="8">
        <v>1E-4</v>
      </c>
      <c r="K11" s="13">
        <f t="shared" si="31"/>
        <v>722.92800082606743</v>
      </c>
      <c r="L11" s="13">
        <f t="shared" si="32"/>
        <v>120.00604813712721</v>
      </c>
      <c r="M11" s="13">
        <f>Data!D11/Data!$C11</f>
        <v>93493.975903614453</v>
      </c>
      <c r="N11" s="13">
        <f t="shared" si="0"/>
        <v>0.64432989690721643</v>
      </c>
      <c r="O11" s="8">
        <v>85</v>
      </c>
      <c r="P11" s="8">
        <f t="shared" si="33"/>
        <v>83</v>
      </c>
      <c r="Q11" s="8">
        <v>1.5</v>
      </c>
      <c r="R11" s="9">
        <f t="shared" si="1"/>
        <v>10240.963855421687</v>
      </c>
      <c r="S11" s="36">
        <f t="shared" si="34"/>
        <v>10185.630522088353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2</v>
      </c>
      <c r="AD11" s="8">
        <v>0</v>
      </c>
      <c r="AE11" s="8">
        <v>3</v>
      </c>
      <c r="AF11" s="8">
        <v>4</v>
      </c>
      <c r="AG11" s="8">
        <v>532</v>
      </c>
      <c r="AH11" s="8">
        <v>235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2</v>
      </c>
      <c r="BA11" s="8">
        <v>3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402</v>
      </c>
      <c r="BW11" s="8">
        <v>252</v>
      </c>
      <c r="BX11" s="8">
        <v>102</v>
      </c>
      <c r="BY11" s="8">
        <v>18</v>
      </c>
      <c r="BZ11" s="8">
        <v>2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f>Data!T11/Data!$C11</f>
        <v>0</v>
      </c>
      <c r="CS11" s="8">
        <f>Data!U11/Data!$C11</f>
        <v>0</v>
      </c>
      <c r="CT11" s="8">
        <f>Data!V11/Data!$C11</f>
        <v>0</v>
      </c>
      <c r="CU11" s="8">
        <f>Data!W11/Data!$C11</f>
        <v>0</v>
      </c>
      <c r="CV11" s="8">
        <f>Data!X11/Data!$C11</f>
        <v>0</v>
      </c>
      <c r="CW11" s="8">
        <f>Data!Y11/Data!$C11</f>
        <v>0</v>
      </c>
      <c r="CX11" s="8">
        <f>Data!Z11/Data!$C11</f>
        <v>0</v>
      </c>
      <c r="CY11" s="8">
        <f>Data!AA11/Data!$C11</f>
        <v>0</v>
      </c>
      <c r="CZ11" s="8">
        <f>Data!AB11/Data!$C11</f>
        <v>0</v>
      </c>
      <c r="DA11" s="8">
        <f>Data!AC11/Data!$C11</f>
        <v>240.96385542168673</v>
      </c>
      <c r="DB11" s="8">
        <f>Data!AD11/Data!$C11</f>
        <v>0</v>
      </c>
      <c r="DC11" s="8">
        <f>Data!AE11/Data!$C11</f>
        <v>361.4457831325301</v>
      </c>
      <c r="DD11" s="8">
        <f>Data!AF11/Data!$C11</f>
        <v>481.92771084337346</v>
      </c>
      <c r="DE11" s="8">
        <f>Data!AG11/Data!$C11</f>
        <v>64096.385542168675</v>
      </c>
      <c r="DF11" s="8">
        <f>Data!AH11/Data!$C11</f>
        <v>28313.253012048193</v>
      </c>
      <c r="DG11" s="8">
        <f>Data!AI11/Data!$C11</f>
        <v>0</v>
      </c>
      <c r="DH11" s="8">
        <f>Data!AJ11/Data!$C11</f>
        <v>0</v>
      </c>
      <c r="DI11" s="8">
        <f>Data!AK11/Data!$C11</f>
        <v>0</v>
      </c>
      <c r="DJ11" s="8">
        <f>Data!AL11/Data!$C11</f>
        <v>0</v>
      </c>
      <c r="DK11" s="8">
        <f>Data!AM11/Data!$C11</f>
        <v>0</v>
      </c>
      <c r="DL11" s="8">
        <f>Data!AN11/Data!$C11</f>
        <v>0</v>
      </c>
      <c r="DM11" s="8">
        <f>Data!AO11/Data!$C11</f>
        <v>0</v>
      </c>
      <c r="DN11" s="8">
        <f>Data!AP11/Data!$C11</f>
        <v>0</v>
      </c>
      <c r="DO11" s="8">
        <f>Data!AQ11/Data!$C11</f>
        <v>0</v>
      </c>
      <c r="DP11" s="8">
        <f>Data!AR11/Data!$C11</f>
        <v>0</v>
      </c>
      <c r="DQ11" s="8">
        <f>Data!AS11/Data!$C11</f>
        <v>0</v>
      </c>
      <c r="DR11" s="8">
        <f>Data!AT11/Data!$C11</f>
        <v>0</v>
      </c>
      <c r="DS11" s="8">
        <f>Data!AU11/Data!$C11</f>
        <v>0</v>
      </c>
      <c r="DT11" s="8">
        <f>Data!AV11/Data!$C11</f>
        <v>0</v>
      </c>
      <c r="DU11" s="8">
        <f>Data!AW11/Data!$C11</f>
        <v>0</v>
      </c>
      <c r="DV11" s="8">
        <f>Data!AX11/Data!$C11</f>
        <v>0</v>
      </c>
      <c r="DW11" s="8">
        <f>Data!AY11/Data!$C11</f>
        <v>0</v>
      </c>
      <c r="DX11" s="8">
        <f>Data!AZ11/Data!$C11</f>
        <v>240.96385542168673</v>
      </c>
      <c r="DY11" s="8">
        <f>Data!BA11/Data!$C11</f>
        <v>361.4457831325301</v>
      </c>
      <c r="DZ11" s="8">
        <f>Data!BB11/Data!$C11</f>
        <v>0</v>
      </c>
      <c r="EA11" s="8">
        <f>Data!BC11/Data!$C11</f>
        <v>0</v>
      </c>
      <c r="EB11" s="8">
        <f>Data!BD11/Data!$C11</f>
        <v>0</v>
      </c>
      <c r="EC11" s="8">
        <f>Data!BE11/Data!$C11</f>
        <v>0</v>
      </c>
      <c r="ED11" s="8">
        <f>Data!BF11/Data!$C11</f>
        <v>0</v>
      </c>
      <c r="EE11" s="8">
        <f>Data!BG11/Data!$C11</f>
        <v>0</v>
      </c>
      <c r="EF11" s="8">
        <f>Data!BH11/Data!$C11</f>
        <v>0</v>
      </c>
      <c r="EG11" s="8">
        <f>Data!BI11/Data!$C11</f>
        <v>0</v>
      </c>
      <c r="EH11" s="8">
        <f>Data!BJ11/Data!$C11</f>
        <v>0</v>
      </c>
      <c r="EI11" s="8">
        <f>Data!BK11/Data!$C11</f>
        <v>0</v>
      </c>
      <c r="EJ11" s="8">
        <f>Data!BL11/Data!$C11</f>
        <v>0</v>
      </c>
      <c r="EK11" s="8">
        <f>Data!BM11/Data!$C11</f>
        <v>0</v>
      </c>
      <c r="EL11" s="8">
        <f>Data!BN11/Data!$C11</f>
        <v>0</v>
      </c>
      <c r="EM11" s="8">
        <f>Data!BO11/Data!$C11</f>
        <v>0</v>
      </c>
      <c r="EN11" s="8">
        <f>Data!BP11/Data!$C11</f>
        <v>0</v>
      </c>
      <c r="EO11" s="8">
        <f>Data!BQ11/Data!$C11</f>
        <v>0</v>
      </c>
      <c r="EP11" s="8">
        <f>Data!BR11/Data!$C11</f>
        <v>0</v>
      </c>
      <c r="EQ11" s="8">
        <f>Data!BS11/Data!$C11</f>
        <v>0</v>
      </c>
      <c r="ER11" s="8">
        <f>Data!BT11/Data!$C11</f>
        <v>0</v>
      </c>
      <c r="ES11" s="8">
        <f>Data!BU11/Data!$C11</f>
        <v>0</v>
      </c>
      <c r="ET11" s="8">
        <f>Data!BV11/Data!$C11</f>
        <v>48433.734939759037</v>
      </c>
      <c r="EU11" s="8">
        <f>Data!BW11/Data!$C11</f>
        <v>30361.445783132531</v>
      </c>
      <c r="EV11" s="8">
        <f>Data!BX11/Data!$C11</f>
        <v>12289.156626506025</v>
      </c>
      <c r="EW11" s="8">
        <f>Data!BY11/Data!$C11</f>
        <v>2168.6746987951806</v>
      </c>
      <c r="EX11" s="8">
        <f>Data!BZ11/Data!$C11</f>
        <v>240.96385542168673</v>
      </c>
      <c r="EY11" s="8">
        <f>Data!CA11/Data!$C11</f>
        <v>0</v>
      </c>
      <c r="EZ11" s="8">
        <f>Data!CB11/Data!$C11</f>
        <v>0</v>
      </c>
      <c r="FA11" s="8">
        <f>Data!CC11/Data!$C11</f>
        <v>0</v>
      </c>
      <c r="FB11" s="8">
        <f>Data!CD11/Data!$C11</f>
        <v>0</v>
      </c>
      <c r="FC11" s="8">
        <f>Data!CE11/Data!$C11</f>
        <v>0</v>
      </c>
      <c r="FD11" s="8">
        <f>Data!CF11/Data!$C11</f>
        <v>0</v>
      </c>
      <c r="FE11" s="8">
        <f>Data!CG11/Data!$C11</f>
        <v>0</v>
      </c>
      <c r="FF11" s="8">
        <f>Data!CH11/Data!$C11</f>
        <v>0</v>
      </c>
      <c r="FG11" s="8">
        <f>Data!CI11/Data!$C11</f>
        <v>0</v>
      </c>
      <c r="FH11" s="8">
        <f>Data!CJ11/Data!$C11</f>
        <v>0</v>
      </c>
      <c r="FI11" s="8">
        <f>Data!CK11/Data!$C11</f>
        <v>0</v>
      </c>
      <c r="FJ11" s="8">
        <f>Data!CL11/Data!$C11</f>
        <v>0</v>
      </c>
      <c r="FK11" s="8">
        <f>Data!CM11/Data!$C11</f>
        <v>0</v>
      </c>
      <c r="FL11" s="8">
        <f>Data!CN11/Data!$C11</f>
        <v>0</v>
      </c>
      <c r="FM11" s="8">
        <f>Data!CO11/Data!$C11</f>
        <v>0</v>
      </c>
      <c r="FN11" s="8">
        <f>Data!CP11/Data!$C11</f>
        <v>0</v>
      </c>
      <c r="FO11" s="8">
        <f>Data!CQ11/Data!$C11</f>
        <v>0</v>
      </c>
      <c r="FP11" s="8">
        <f t="shared" si="36"/>
        <v>40</v>
      </c>
      <c r="FQ11" s="8">
        <f t="shared" si="37"/>
        <v>60</v>
      </c>
      <c r="FR11" s="8">
        <f t="shared" si="38"/>
        <v>0</v>
      </c>
      <c r="FS11" s="8">
        <f t="shared" si="39"/>
        <v>0</v>
      </c>
      <c r="FT11" s="8">
        <f t="shared" si="40"/>
        <v>0</v>
      </c>
      <c r="FU11" s="8">
        <f t="shared" si="41"/>
        <v>0</v>
      </c>
      <c r="FV11" s="8">
        <f t="shared" si="42"/>
        <v>0</v>
      </c>
      <c r="FW11" s="8">
        <f t="shared" si="43"/>
        <v>0</v>
      </c>
      <c r="FX11" s="8">
        <f t="shared" si="44"/>
        <v>0</v>
      </c>
      <c r="FY11" s="8">
        <f t="shared" si="45"/>
        <v>0</v>
      </c>
      <c r="FZ11" s="8">
        <f t="shared" si="46"/>
        <v>0</v>
      </c>
      <c r="GA11" s="8">
        <f t="shared" si="47"/>
        <v>0</v>
      </c>
      <c r="GB11" s="8">
        <f t="shared" si="48"/>
        <v>0</v>
      </c>
      <c r="GC11" s="8">
        <f t="shared" si="49"/>
        <v>0</v>
      </c>
      <c r="GD11" s="8">
        <f t="shared" si="50"/>
        <v>0</v>
      </c>
      <c r="GE11" s="8">
        <f t="shared" si="51"/>
        <v>0</v>
      </c>
      <c r="GF11" s="8">
        <f t="shared" si="52"/>
        <v>0</v>
      </c>
      <c r="GG11" s="8">
        <f t="shared" si="53"/>
        <v>0</v>
      </c>
      <c r="GH11" s="8">
        <f t="shared" si="54"/>
        <v>0</v>
      </c>
      <c r="GI11" s="8">
        <f t="shared" si="55"/>
        <v>0</v>
      </c>
      <c r="GJ11" s="8">
        <f t="shared" si="56"/>
        <v>0</v>
      </c>
      <c r="GK11" s="8">
        <f t="shared" si="57"/>
        <v>0</v>
      </c>
      <c r="GL11" s="8">
        <f t="shared" si="5"/>
        <v>51.80412371134021</v>
      </c>
      <c r="GM11" s="8">
        <f t="shared" si="6"/>
        <v>32.47422680412371</v>
      </c>
      <c r="GN11" s="8">
        <f t="shared" si="7"/>
        <v>13.144329896907218</v>
      </c>
      <c r="GO11" s="8">
        <f t="shared" si="8"/>
        <v>2.3195876288659796</v>
      </c>
      <c r="GP11" s="8">
        <f t="shared" si="9"/>
        <v>0.25773195876288657</v>
      </c>
      <c r="GQ11" s="8">
        <f t="shared" si="10"/>
        <v>0</v>
      </c>
      <c r="GR11" s="8">
        <f t="shared" si="11"/>
        <v>0</v>
      </c>
      <c r="GS11" s="8">
        <f t="shared" si="12"/>
        <v>0</v>
      </c>
      <c r="GT11" s="8">
        <f t="shared" si="13"/>
        <v>0</v>
      </c>
      <c r="GU11" s="8">
        <f t="shared" si="14"/>
        <v>0</v>
      </c>
      <c r="GV11" s="8">
        <f t="shared" si="15"/>
        <v>0</v>
      </c>
      <c r="GW11" s="8">
        <f t="shared" si="16"/>
        <v>0</v>
      </c>
      <c r="GX11" s="8">
        <f t="shared" si="17"/>
        <v>0</v>
      </c>
      <c r="GY11" s="8">
        <f t="shared" si="18"/>
        <v>0</v>
      </c>
      <c r="GZ11" s="8">
        <f t="shared" si="19"/>
        <v>0</v>
      </c>
      <c r="HA11" s="8">
        <f t="shared" si="20"/>
        <v>0</v>
      </c>
      <c r="HB11" s="8">
        <f t="shared" si="21"/>
        <v>0</v>
      </c>
      <c r="HC11" s="8">
        <f t="shared" si="22"/>
        <v>0</v>
      </c>
      <c r="HD11" s="8">
        <f t="shared" si="23"/>
        <v>0</v>
      </c>
      <c r="HE11" s="8">
        <f t="shared" si="24"/>
        <v>0</v>
      </c>
      <c r="HF11" s="8">
        <f t="shared" si="25"/>
        <v>0</v>
      </c>
      <c r="HG11" s="8">
        <f t="shared" si="26"/>
        <v>0</v>
      </c>
      <c r="HH11" s="8"/>
      <c r="HI11" s="8" t="s">
        <v>33</v>
      </c>
      <c r="HJ11" s="8" t="s">
        <v>255</v>
      </c>
      <c r="HK11" s="8" t="s">
        <v>46</v>
      </c>
      <c r="HL11" s="8" t="s">
        <v>89</v>
      </c>
      <c r="HM11" s="8" t="s">
        <v>94</v>
      </c>
      <c r="HN11" s="14">
        <v>42977</v>
      </c>
      <c r="HO11" s="8" t="s">
        <v>84</v>
      </c>
      <c r="HP11" s="40" t="s">
        <v>95</v>
      </c>
      <c r="HQ11" s="40" t="s">
        <v>213</v>
      </c>
      <c r="HR11" s="8">
        <v>80.093360000000004</v>
      </c>
      <c r="HS11" s="8">
        <v>0.22533</v>
      </c>
      <c r="HT11" s="8" t="s">
        <v>71</v>
      </c>
      <c r="HU11" s="8" t="s">
        <v>71</v>
      </c>
      <c r="HV11" s="8" t="s">
        <v>96</v>
      </c>
      <c r="HW11" s="8" t="s">
        <v>168</v>
      </c>
      <c r="HX11" s="8" t="s">
        <v>73</v>
      </c>
      <c r="HY11" s="8" t="s">
        <v>169</v>
      </c>
      <c r="HZ11" s="8">
        <v>5</v>
      </c>
      <c r="IA11" s="27">
        <v>0</v>
      </c>
      <c r="IB11" s="8" t="s">
        <v>74</v>
      </c>
      <c r="IC11" s="30">
        <v>200</v>
      </c>
      <c r="ID11" s="31">
        <v>3.01</v>
      </c>
      <c r="IE11" s="31">
        <v>50.93</v>
      </c>
    </row>
    <row r="12" spans="1:239" ht="16.5" customHeight="1" x14ac:dyDescent="0.25">
      <c r="A12" s="19" t="s">
        <v>119</v>
      </c>
      <c r="B12" s="6">
        <v>10</v>
      </c>
      <c r="C12" s="8">
        <v>9.1600000000000001E-2</v>
      </c>
      <c r="D12" s="8">
        <f t="shared" si="27"/>
        <v>266</v>
      </c>
      <c r="E12" s="8">
        <f t="shared" si="28"/>
        <v>20</v>
      </c>
      <c r="F12" s="36">
        <f t="shared" si="29"/>
        <v>218.34061135371178</v>
      </c>
      <c r="G12" s="9">
        <f t="shared" si="30"/>
        <v>218340.61135371178</v>
      </c>
      <c r="H12" s="9">
        <v>5</v>
      </c>
      <c r="I12" s="8">
        <f t="shared" si="35"/>
        <v>1</v>
      </c>
      <c r="J12" s="8">
        <v>1E-4</v>
      </c>
      <c r="K12" s="13">
        <f t="shared" si="31"/>
        <v>65.502617107575901</v>
      </c>
      <c r="L12" s="13">
        <f t="shared" si="32"/>
        <v>30.000198635269765</v>
      </c>
      <c r="M12" s="13">
        <f>Data!D12/Data!$C12</f>
        <v>2903.9301310043666</v>
      </c>
      <c r="N12" s="13">
        <f t="shared" si="0"/>
        <v>7.518796992481203</v>
      </c>
      <c r="O12" s="8">
        <v>76</v>
      </c>
      <c r="P12" s="8">
        <f t="shared" si="33"/>
        <v>83</v>
      </c>
      <c r="Q12" s="8">
        <v>1.5</v>
      </c>
      <c r="R12" s="9">
        <f t="shared" si="1"/>
        <v>829.69432314410483</v>
      </c>
      <c r="S12" s="36">
        <f t="shared" si="34"/>
        <v>774.36098981077146</v>
      </c>
      <c r="T12" s="8">
        <v>0</v>
      </c>
      <c r="U12" s="8">
        <v>1</v>
      </c>
      <c r="V12" s="8">
        <v>0</v>
      </c>
      <c r="W12" s="8">
        <v>0</v>
      </c>
      <c r="X12" s="8">
        <v>0</v>
      </c>
      <c r="Y12" s="8">
        <v>0</v>
      </c>
      <c r="Z12" s="8">
        <v>14</v>
      </c>
      <c r="AA12" s="8">
        <v>0</v>
      </c>
      <c r="AB12" s="8">
        <v>1</v>
      </c>
      <c r="AC12" s="8">
        <v>2</v>
      </c>
      <c r="AD12" s="8">
        <v>1</v>
      </c>
      <c r="AE12" s="8">
        <v>0</v>
      </c>
      <c r="AF12" s="8">
        <v>20</v>
      </c>
      <c r="AG12" s="8">
        <v>143</v>
      </c>
      <c r="AH12" s="8">
        <v>82</v>
      </c>
      <c r="AI12" s="8">
        <v>0</v>
      </c>
      <c r="AJ12" s="8">
        <v>0</v>
      </c>
      <c r="AK12" s="8">
        <v>0</v>
      </c>
      <c r="AL12" s="8">
        <v>1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1</v>
      </c>
      <c r="AV12" s="8">
        <v>0</v>
      </c>
      <c r="AW12" s="8">
        <v>0</v>
      </c>
      <c r="AX12" s="8">
        <v>0</v>
      </c>
      <c r="AY12" s="8">
        <v>0</v>
      </c>
      <c r="AZ12" s="8">
        <v>13</v>
      </c>
      <c r="BA12" s="8">
        <v>6</v>
      </c>
      <c r="BB12" s="8">
        <v>0</v>
      </c>
      <c r="BC12" s="8">
        <v>1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125</v>
      </c>
      <c r="BW12" s="8">
        <v>82</v>
      </c>
      <c r="BX12" s="8">
        <v>46</v>
      </c>
      <c r="BY12" s="8">
        <v>11</v>
      </c>
      <c r="BZ12" s="8">
        <v>1</v>
      </c>
      <c r="CA12" s="8">
        <v>0</v>
      </c>
      <c r="CB12" s="8">
        <v>0</v>
      </c>
      <c r="CC12" s="8">
        <v>1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f>Data!T12/Data!$C12</f>
        <v>0</v>
      </c>
      <c r="CS12" s="8">
        <f>Data!U12/Data!$C12</f>
        <v>10.91703056768559</v>
      </c>
      <c r="CT12" s="8">
        <f>Data!V12/Data!$C12</f>
        <v>0</v>
      </c>
      <c r="CU12" s="8">
        <f>Data!W12/Data!$C12</f>
        <v>0</v>
      </c>
      <c r="CV12" s="8">
        <f>Data!X12/Data!$C12</f>
        <v>0</v>
      </c>
      <c r="CW12" s="8">
        <f>Data!Y12/Data!$C12</f>
        <v>0</v>
      </c>
      <c r="CX12" s="8">
        <f>Data!Z12/Data!$C12</f>
        <v>152.83842794759826</v>
      </c>
      <c r="CY12" s="8">
        <f>Data!AA12/Data!$C12</f>
        <v>0</v>
      </c>
      <c r="CZ12" s="8">
        <f>Data!AB12/Data!$C12</f>
        <v>10.91703056768559</v>
      </c>
      <c r="DA12" s="8">
        <f>Data!AC12/Data!$C12</f>
        <v>21.834061135371179</v>
      </c>
      <c r="DB12" s="8">
        <f>Data!AD12/Data!$C12</f>
        <v>10.91703056768559</v>
      </c>
      <c r="DC12" s="8">
        <f>Data!AE12/Data!$C12</f>
        <v>0</v>
      </c>
      <c r="DD12" s="8">
        <f>Data!AF12/Data!$C12</f>
        <v>218.34061135371178</v>
      </c>
      <c r="DE12" s="8">
        <f>Data!AG12/Data!$C12</f>
        <v>1561.1353711790393</v>
      </c>
      <c r="DF12" s="8">
        <f>Data!AH12/Data!$C12</f>
        <v>895.19650655021837</v>
      </c>
      <c r="DG12" s="8">
        <f>Data!AI12/Data!$C12</f>
        <v>0</v>
      </c>
      <c r="DH12" s="8">
        <f>Data!AJ12/Data!$C12</f>
        <v>0</v>
      </c>
      <c r="DI12" s="8">
        <f>Data!AK12/Data!$C12</f>
        <v>0</v>
      </c>
      <c r="DJ12" s="8">
        <f>Data!AL12/Data!$C12</f>
        <v>10.91703056768559</v>
      </c>
      <c r="DK12" s="8">
        <f>Data!AM12/Data!$C12</f>
        <v>0</v>
      </c>
      <c r="DL12" s="8">
        <f>Data!AN12/Data!$C12</f>
        <v>0</v>
      </c>
      <c r="DM12" s="8">
        <f>Data!AO12/Data!$C12</f>
        <v>0</v>
      </c>
      <c r="DN12" s="8">
        <f>Data!AP12/Data!$C12</f>
        <v>0</v>
      </c>
      <c r="DO12" s="8">
        <f>Data!AQ12/Data!$C12</f>
        <v>0</v>
      </c>
      <c r="DP12" s="8">
        <f>Data!AR12/Data!$C12</f>
        <v>0</v>
      </c>
      <c r="DQ12" s="8">
        <f>Data!AS12/Data!$C12</f>
        <v>0</v>
      </c>
      <c r="DR12" s="8">
        <f>Data!AT12/Data!$C12</f>
        <v>0</v>
      </c>
      <c r="DS12" s="8">
        <f>Data!AU12/Data!$C12</f>
        <v>10.91703056768559</v>
      </c>
      <c r="DT12" s="8">
        <f>Data!AV12/Data!$C12</f>
        <v>0</v>
      </c>
      <c r="DU12" s="8">
        <f>Data!AW12/Data!$C12</f>
        <v>0</v>
      </c>
      <c r="DV12" s="8">
        <f>Data!AX12/Data!$C12</f>
        <v>0</v>
      </c>
      <c r="DW12" s="8">
        <f>Data!AY12/Data!$C12</f>
        <v>0</v>
      </c>
      <c r="DX12" s="8">
        <f>Data!AZ12/Data!$C12</f>
        <v>141.92139737991266</v>
      </c>
      <c r="DY12" s="8">
        <f>Data!BA12/Data!$C12</f>
        <v>65.502183406113531</v>
      </c>
      <c r="DZ12" s="8">
        <f>Data!BB12/Data!$C12</f>
        <v>0</v>
      </c>
      <c r="EA12" s="8">
        <f>Data!BC12/Data!$C12</f>
        <v>10.91703056768559</v>
      </c>
      <c r="EB12" s="8">
        <f>Data!BD12/Data!$C12</f>
        <v>0</v>
      </c>
      <c r="EC12" s="8">
        <f>Data!BE12/Data!$C12</f>
        <v>0</v>
      </c>
      <c r="ED12" s="8">
        <f>Data!BF12/Data!$C12</f>
        <v>0</v>
      </c>
      <c r="EE12" s="8">
        <f>Data!BG12/Data!$C12</f>
        <v>0</v>
      </c>
      <c r="EF12" s="8">
        <f>Data!BH12/Data!$C12</f>
        <v>0</v>
      </c>
      <c r="EG12" s="8">
        <f>Data!BI12/Data!$C12</f>
        <v>0</v>
      </c>
      <c r="EH12" s="8">
        <f>Data!BJ12/Data!$C12</f>
        <v>0</v>
      </c>
      <c r="EI12" s="8">
        <f>Data!BK12/Data!$C12</f>
        <v>0</v>
      </c>
      <c r="EJ12" s="8">
        <f>Data!BL12/Data!$C12</f>
        <v>0</v>
      </c>
      <c r="EK12" s="8">
        <f>Data!BM12/Data!$C12</f>
        <v>0</v>
      </c>
      <c r="EL12" s="8">
        <f>Data!BN12/Data!$C12</f>
        <v>0</v>
      </c>
      <c r="EM12" s="8">
        <f>Data!BO12/Data!$C12</f>
        <v>0</v>
      </c>
      <c r="EN12" s="8">
        <f>Data!BP12/Data!$C12</f>
        <v>0</v>
      </c>
      <c r="EO12" s="8">
        <f>Data!BQ12/Data!$C12</f>
        <v>0</v>
      </c>
      <c r="EP12" s="8">
        <f>Data!BR12/Data!$C12</f>
        <v>0</v>
      </c>
      <c r="EQ12" s="8">
        <f>Data!BS12/Data!$C12</f>
        <v>0</v>
      </c>
      <c r="ER12" s="8">
        <f>Data!BT12/Data!$C12</f>
        <v>0</v>
      </c>
      <c r="ES12" s="8">
        <f>Data!BU12/Data!$C12</f>
        <v>0</v>
      </c>
      <c r="ET12" s="8">
        <f>Data!BV12/Data!$C12</f>
        <v>1364.6288209606987</v>
      </c>
      <c r="EU12" s="8">
        <f>Data!BW12/Data!$C12</f>
        <v>895.19650655021837</v>
      </c>
      <c r="EV12" s="8">
        <f>Data!BX12/Data!$C12</f>
        <v>502.1834061135371</v>
      </c>
      <c r="EW12" s="8">
        <f>Data!BY12/Data!$C12</f>
        <v>120.08733624454149</v>
      </c>
      <c r="EX12" s="8">
        <f>Data!BZ12/Data!$C12</f>
        <v>10.91703056768559</v>
      </c>
      <c r="EY12" s="8">
        <f>Data!CA12/Data!$C12</f>
        <v>0</v>
      </c>
      <c r="EZ12" s="8">
        <f>Data!CB12/Data!$C12</f>
        <v>0</v>
      </c>
      <c r="FA12" s="8">
        <f>Data!CC12/Data!$C12</f>
        <v>10.91703056768559</v>
      </c>
      <c r="FB12" s="8">
        <f>Data!CD12/Data!$C12</f>
        <v>0</v>
      </c>
      <c r="FC12" s="8">
        <f>Data!CE12/Data!$C12</f>
        <v>0</v>
      </c>
      <c r="FD12" s="8">
        <f>Data!CF12/Data!$C12</f>
        <v>0</v>
      </c>
      <c r="FE12" s="8">
        <f>Data!CG12/Data!$C12</f>
        <v>0</v>
      </c>
      <c r="FF12" s="8">
        <f>Data!CH12/Data!$C12</f>
        <v>0</v>
      </c>
      <c r="FG12" s="8">
        <f>Data!CI12/Data!$C12</f>
        <v>0</v>
      </c>
      <c r="FH12" s="8">
        <f>Data!CJ12/Data!$C12</f>
        <v>0</v>
      </c>
      <c r="FI12" s="8">
        <f>Data!CK12/Data!$C12</f>
        <v>0</v>
      </c>
      <c r="FJ12" s="8">
        <f>Data!CL12/Data!$C12</f>
        <v>0</v>
      </c>
      <c r="FK12" s="8">
        <f>Data!CM12/Data!$C12</f>
        <v>0</v>
      </c>
      <c r="FL12" s="8">
        <f>Data!CN12/Data!$C12</f>
        <v>0</v>
      </c>
      <c r="FM12" s="8">
        <f>Data!CO12/Data!$C12</f>
        <v>0</v>
      </c>
      <c r="FN12" s="8">
        <f>Data!CP12/Data!$C12</f>
        <v>0</v>
      </c>
      <c r="FO12" s="8">
        <f>Data!CQ12/Data!$C12</f>
        <v>0</v>
      </c>
      <c r="FP12" s="8">
        <f t="shared" si="36"/>
        <v>65</v>
      </c>
      <c r="FQ12" s="8">
        <f t="shared" si="37"/>
        <v>30</v>
      </c>
      <c r="FR12" s="8">
        <f t="shared" si="38"/>
        <v>0</v>
      </c>
      <c r="FS12" s="8">
        <f t="shared" si="39"/>
        <v>5</v>
      </c>
      <c r="FT12" s="8">
        <f t="shared" si="40"/>
        <v>0</v>
      </c>
      <c r="FU12" s="8">
        <f t="shared" si="41"/>
        <v>0</v>
      </c>
      <c r="FV12" s="8">
        <f t="shared" si="42"/>
        <v>0</v>
      </c>
      <c r="FW12" s="8">
        <f t="shared" si="43"/>
        <v>0</v>
      </c>
      <c r="FX12" s="8">
        <f t="shared" si="44"/>
        <v>0</v>
      </c>
      <c r="FY12" s="8">
        <f t="shared" si="45"/>
        <v>0</v>
      </c>
      <c r="FZ12" s="8">
        <f t="shared" si="46"/>
        <v>0</v>
      </c>
      <c r="GA12" s="8">
        <f t="shared" si="47"/>
        <v>0</v>
      </c>
      <c r="GB12" s="8">
        <f t="shared" si="48"/>
        <v>0</v>
      </c>
      <c r="GC12" s="8">
        <f t="shared" si="49"/>
        <v>0</v>
      </c>
      <c r="GD12" s="8">
        <f t="shared" si="50"/>
        <v>0</v>
      </c>
      <c r="GE12" s="8">
        <f t="shared" si="51"/>
        <v>0</v>
      </c>
      <c r="GF12" s="8">
        <f t="shared" si="52"/>
        <v>0</v>
      </c>
      <c r="GG12" s="8">
        <f t="shared" si="53"/>
        <v>0</v>
      </c>
      <c r="GH12" s="8">
        <f t="shared" si="54"/>
        <v>0</v>
      </c>
      <c r="GI12" s="8">
        <f t="shared" si="55"/>
        <v>0</v>
      </c>
      <c r="GJ12" s="8">
        <f t="shared" si="56"/>
        <v>0</v>
      </c>
      <c r="GK12" s="8">
        <f t="shared" si="57"/>
        <v>0</v>
      </c>
      <c r="GL12" s="8">
        <f t="shared" si="5"/>
        <v>46.992481203007522</v>
      </c>
      <c r="GM12" s="8">
        <f t="shared" si="6"/>
        <v>30.827067669172937</v>
      </c>
      <c r="GN12" s="8">
        <f t="shared" si="7"/>
        <v>17.29323308270677</v>
      </c>
      <c r="GO12" s="8">
        <f t="shared" si="8"/>
        <v>4.1353383458646622</v>
      </c>
      <c r="GP12" s="8">
        <f t="shared" si="9"/>
        <v>0.37593984962406019</v>
      </c>
      <c r="GQ12" s="8">
        <f t="shared" si="10"/>
        <v>0</v>
      </c>
      <c r="GR12" s="8">
        <f t="shared" si="11"/>
        <v>0</v>
      </c>
      <c r="GS12" s="8">
        <f t="shared" si="12"/>
        <v>0.37593984962406019</v>
      </c>
      <c r="GT12" s="8">
        <f t="shared" si="13"/>
        <v>0</v>
      </c>
      <c r="GU12" s="8">
        <f t="shared" si="14"/>
        <v>0</v>
      </c>
      <c r="GV12" s="8">
        <f t="shared" si="15"/>
        <v>0</v>
      </c>
      <c r="GW12" s="8">
        <f t="shared" si="16"/>
        <v>0</v>
      </c>
      <c r="GX12" s="8">
        <f t="shared" si="17"/>
        <v>0</v>
      </c>
      <c r="GY12" s="8">
        <f t="shared" si="18"/>
        <v>0</v>
      </c>
      <c r="GZ12" s="8">
        <f t="shared" si="19"/>
        <v>0</v>
      </c>
      <c r="HA12" s="8">
        <f t="shared" si="20"/>
        <v>0</v>
      </c>
      <c r="HB12" s="8">
        <f t="shared" si="21"/>
        <v>0</v>
      </c>
      <c r="HC12" s="8">
        <f t="shared" si="22"/>
        <v>0</v>
      </c>
      <c r="HD12" s="8">
        <f t="shared" si="23"/>
        <v>0</v>
      </c>
      <c r="HE12" s="8">
        <f t="shared" si="24"/>
        <v>0</v>
      </c>
      <c r="HF12" s="8">
        <f t="shared" si="25"/>
        <v>0</v>
      </c>
      <c r="HG12" s="8">
        <f t="shared" si="26"/>
        <v>0</v>
      </c>
      <c r="HH12" s="8"/>
      <c r="HI12" s="8" t="s">
        <v>34</v>
      </c>
      <c r="HJ12" s="8" t="s">
        <v>255</v>
      </c>
      <c r="HK12" s="8" t="s">
        <v>46</v>
      </c>
      <c r="HL12" s="8" t="s">
        <v>89</v>
      </c>
      <c r="HM12" s="8" t="s">
        <v>94</v>
      </c>
      <c r="HN12" s="14">
        <v>42977</v>
      </c>
      <c r="HO12" s="8" t="s">
        <v>84</v>
      </c>
      <c r="HP12" s="40" t="s">
        <v>95</v>
      </c>
      <c r="HQ12" s="40" t="s">
        <v>214</v>
      </c>
      <c r="HR12" s="8">
        <v>80.092230000000001</v>
      </c>
      <c r="HS12" s="8">
        <v>0.22120000000000001</v>
      </c>
      <c r="HT12" s="8" t="s">
        <v>71</v>
      </c>
      <c r="HU12" s="8" t="s">
        <v>71</v>
      </c>
      <c r="HV12" s="8" t="s">
        <v>96</v>
      </c>
      <c r="HW12" s="8" t="s">
        <v>168</v>
      </c>
      <c r="HX12" s="8" t="s">
        <v>73</v>
      </c>
      <c r="HY12" s="8" t="s">
        <v>169</v>
      </c>
      <c r="HZ12" s="8">
        <v>5</v>
      </c>
      <c r="IA12" s="27">
        <v>0</v>
      </c>
      <c r="IB12" s="8" t="s">
        <v>74</v>
      </c>
      <c r="IC12" s="30">
        <v>200</v>
      </c>
      <c r="ID12" s="31">
        <v>1.0900000000000001</v>
      </c>
      <c r="IE12" s="31">
        <v>3.87</v>
      </c>
    </row>
    <row r="13" spans="1:239" ht="16.5" customHeight="1" x14ac:dyDescent="0.25">
      <c r="A13" s="19" t="s">
        <v>120</v>
      </c>
      <c r="B13" s="6">
        <v>11</v>
      </c>
      <c r="C13" s="8">
        <v>6.0999999999999999E-2</v>
      </c>
      <c r="D13" s="8">
        <f t="shared" si="27"/>
        <v>324</v>
      </c>
      <c r="E13" s="8">
        <f t="shared" si="28"/>
        <v>14</v>
      </c>
      <c r="F13" s="36">
        <f t="shared" si="29"/>
        <v>229.50819672131149</v>
      </c>
      <c r="G13" s="9">
        <f t="shared" si="30"/>
        <v>229508.19672131148</v>
      </c>
      <c r="H13" s="9">
        <v>5</v>
      </c>
      <c r="I13" s="8">
        <f t="shared" si="35"/>
        <v>1</v>
      </c>
      <c r="J13" s="8">
        <v>1E-4</v>
      </c>
      <c r="K13" s="13">
        <f t="shared" si="31"/>
        <v>98.361375325405561</v>
      </c>
      <c r="L13" s="13">
        <f t="shared" si="32"/>
        <v>42.857456391783849</v>
      </c>
      <c r="M13" s="13">
        <f>Data!D13/Data!$C13</f>
        <v>5311.4754098360654</v>
      </c>
      <c r="N13" s="13">
        <f t="shared" si="0"/>
        <v>4.3209876543209882</v>
      </c>
      <c r="O13" s="8">
        <v>39</v>
      </c>
      <c r="P13" s="8">
        <f t="shared" si="33"/>
        <v>83</v>
      </c>
      <c r="Q13" s="8">
        <v>1.5</v>
      </c>
      <c r="R13" s="9">
        <f t="shared" si="1"/>
        <v>639.34426229508199</v>
      </c>
      <c r="S13" s="36">
        <f t="shared" si="34"/>
        <v>584.01092896174862</v>
      </c>
      <c r="T13" s="8">
        <v>1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  <c r="Z13" s="8">
        <v>3</v>
      </c>
      <c r="AA13" s="8">
        <v>0</v>
      </c>
      <c r="AB13" s="8">
        <v>0</v>
      </c>
      <c r="AC13" s="8">
        <v>4</v>
      </c>
      <c r="AD13" s="8">
        <v>1</v>
      </c>
      <c r="AE13" s="8">
        <v>1</v>
      </c>
      <c r="AF13" s="8">
        <v>91</v>
      </c>
      <c r="AG13" s="8">
        <v>198</v>
      </c>
      <c r="AH13" s="8">
        <v>17</v>
      </c>
      <c r="AI13" s="8">
        <v>0</v>
      </c>
      <c r="AJ13" s="8">
        <v>0</v>
      </c>
      <c r="AK13" s="8">
        <v>0</v>
      </c>
      <c r="AL13" s="8">
        <v>4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3</v>
      </c>
      <c r="AZ13" s="8">
        <v>9</v>
      </c>
      <c r="BA13" s="8">
        <v>2</v>
      </c>
      <c r="BB13" s="8">
        <v>3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152</v>
      </c>
      <c r="BW13" s="8">
        <v>91</v>
      </c>
      <c r="BX13" s="8">
        <v>56</v>
      </c>
      <c r="BY13" s="8">
        <v>15</v>
      </c>
      <c r="BZ13" s="8">
        <v>4</v>
      </c>
      <c r="CA13" s="8">
        <v>6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f>Data!T13/Data!$C13</f>
        <v>16.393442622950818</v>
      </c>
      <c r="CS13" s="8">
        <f>Data!U13/Data!$C13</f>
        <v>0</v>
      </c>
      <c r="CT13" s="8">
        <f>Data!V13/Data!$C13</f>
        <v>0</v>
      </c>
      <c r="CU13" s="8">
        <f>Data!W13/Data!$C13</f>
        <v>16.393442622950818</v>
      </c>
      <c r="CV13" s="8">
        <f>Data!X13/Data!$C13</f>
        <v>0</v>
      </c>
      <c r="CW13" s="8">
        <f>Data!Y13/Data!$C13</f>
        <v>0</v>
      </c>
      <c r="CX13" s="8">
        <f>Data!Z13/Data!$C13</f>
        <v>49.180327868852459</v>
      </c>
      <c r="CY13" s="8">
        <f>Data!AA13/Data!$C13</f>
        <v>0</v>
      </c>
      <c r="CZ13" s="8">
        <f>Data!AB13/Data!$C13</f>
        <v>0</v>
      </c>
      <c r="DA13" s="8">
        <f>Data!AC13/Data!$C13</f>
        <v>65.573770491803273</v>
      </c>
      <c r="DB13" s="8">
        <f>Data!AD13/Data!$C13</f>
        <v>16.393442622950818</v>
      </c>
      <c r="DC13" s="8">
        <f>Data!AE13/Data!$C13</f>
        <v>16.393442622950818</v>
      </c>
      <c r="DD13" s="8">
        <f>Data!AF13/Data!$C13</f>
        <v>1491.8032786885246</v>
      </c>
      <c r="DE13" s="8">
        <f>Data!AG13/Data!$C13</f>
        <v>3245.9016393442625</v>
      </c>
      <c r="DF13" s="8">
        <f>Data!AH13/Data!$C13</f>
        <v>278.68852459016392</v>
      </c>
      <c r="DG13" s="8">
        <f>Data!AI13/Data!$C13</f>
        <v>0</v>
      </c>
      <c r="DH13" s="8">
        <f>Data!AJ13/Data!$C13</f>
        <v>0</v>
      </c>
      <c r="DI13" s="8">
        <f>Data!AK13/Data!$C13</f>
        <v>0</v>
      </c>
      <c r="DJ13" s="8">
        <f>Data!AL13/Data!$C13</f>
        <v>65.573770491803273</v>
      </c>
      <c r="DK13" s="8">
        <f>Data!AM13/Data!$C13</f>
        <v>0</v>
      </c>
      <c r="DL13" s="8">
        <f>Data!AN13/Data!$C13</f>
        <v>0</v>
      </c>
      <c r="DM13" s="8">
        <f>Data!AO13/Data!$C13</f>
        <v>0</v>
      </c>
      <c r="DN13" s="8">
        <f>Data!AP13/Data!$C13</f>
        <v>0</v>
      </c>
      <c r="DO13" s="8">
        <f>Data!AQ13/Data!$C13</f>
        <v>0</v>
      </c>
      <c r="DP13" s="8">
        <f>Data!AR13/Data!$C13</f>
        <v>0</v>
      </c>
      <c r="DQ13" s="8">
        <f>Data!AS13/Data!$C13</f>
        <v>0</v>
      </c>
      <c r="DR13" s="8">
        <f>Data!AT13/Data!$C13</f>
        <v>0</v>
      </c>
      <c r="DS13" s="8">
        <f>Data!AU13/Data!$C13</f>
        <v>0</v>
      </c>
      <c r="DT13" s="8">
        <f>Data!AV13/Data!$C13</f>
        <v>0</v>
      </c>
      <c r="DU13" s="8">
        <f>Data!AW13/Data!$C13</f>
        <v>0</v>
      </c>
      <c r="DV13" s="8">
        <f>Data!AX13/Data!$C13</f>
        <v>0</v>
      </c>
      <c r="DW13" s="8">
        <f>Data!AY13/Data!$C13</f>
        <v>49.180327868852459</v>
      </c>
      <c r="DX13" s="8">
        <f>Data!AZ13/Data!$C13</f>
        <v>147.54098360655738</v>
      </c>
      <c r="DY13" s="8">
        <f>Data!BA13/Data!$C13</f>
        <v>32.786885245901637</v>
      </c>
      <c r="DZ13" s="8">
        <f>Data!BB13/Data!$C13</f>
        <v>49.180327868852459</v>
      </c>
      <c r="EA13" s="8">
        <f>Data!BC13/Data!$C13</f>
        <v>0</v>
      </c>
      <c r="EB13" s="8">
        <f>Data!BD13/Data!$C13</f>
        <v>0</v>
      </c>
      <c r="EC13" s="8">
        <f>Data!BE13/Data!$C13</f>
        <v>0</v>
      </c>
      <c r="ED13" s="8">
        <f>Data!BF13/Data!$C13</f>
        <v>0</v>
      </c>
      <c r="EE13" s="8">
        <f>Data!BG13/Data!$C13</f>
        <v>0</v>
      </c>
      <c r="EF13" s="8">
        <f>Data!BH13/Data!$C13</f>
        <v>0</v>
      </c>
      <c r="EG13" s="8">
        <f>Data!BI13/Data!$C13</f>
        <v>0</v>
      </c>
      <c r="EH13" s="8">
        <f>Data!BJ13/Data!$C13</f>
        <v>0</v>
      </c>
      <c r="EI13" s="8">
        <f>Data!BK13/Data!$C13</f>
        <v>0</v>
      </c>
      <c r="EJ13" s="8">
        <f>Data!BL13/Data!$C13</f>
        <v>0</v>
      </c>
      <c r="EK13" s="8">
        <f>Data!BM13/Data!$C13</f>
        <v>0</v>
      </c>
      <c r="EL13" s="8">
        <f>Data!BN13/Data!$C13</f>
        <v>0</v>
      </c>
      <c r="EM13" s="8">
        <f>Data!BO13/Data!$C13</f>
        <v>0</v>
      </c>
      <c r="EN13" s="8">
        <f>Data!BP13/Data!$C13</f>
        <v>0</v>
      </c>
      <c r="EO13" s="8">
        <f>Data!BQ13/Data!$C13</f>
        <v>0</v>
      </c>
      <c r="EP13" s="8">
        <f>Data!BR13/Data!$C13</f>
        <v>0</v>
      </c>
      <c r="EQ13" s="8">
        <f>Data!BS13/Data!$C13</f>
        <v>0</v>
      </c>
      <c r="ER13" s="8">
        <f>Data!BT13/Data!$C13</f>
        <v>0</v>
      </c>
      <c r="ES13" s="8">
        <f>Data!BU13/Data!$C13</f>
        <v>0</v>
      </c>
      <c r="ET13" s="8">
        <f>Data!BV13/Data!$C13</f>
        <v>2491.8032786885246</v>
      </c>
      <c r="EU13" s="8">
        <f>Data!BW13/Data!$C13</f>
        <v>1491.8032786885246</v>
      </c>
      <c r="EV13" s="8">
        <f>Data!BX13/Data!$C13</f>
        <v>918.03278688524597</v>
      </c>
      <c r="EW13" s="8">
        <f>Data!BY13/Data!$C13</f>
        <v>245.90163934426229</v>
      </c>
      <c r="EX13" s="8">
        <f>Data!BZ13/Data!$C13</f>
        <v>65.573770491803273</v>
      </c>
      <c r="EY13" s="8">
        <f>Data!CA13/Data!$C13</f>
        <v>98.360655737704917</v>
      </c>
      <c r="EZ13" s="8">
        <f>Data!CB13/Data!$C13</f>
        <v>0</v>
      </c>
      <c r="FA13" s="8">
        <f>Data!CC13/Data!$C13</f>
        <v>0</v>
      </c>
      <c r="FB13" s="8">
        <f>Data!CD13/Data!$C13</f>
        <v>0</v>
      </c>
      <c r="FC13" s="8">
        <f>Data!CE13/Data!$C13</f>
        <v>0</v>
      </c>
      <c r="FD13" s="8">
        <f>Data!CF13/Data!$C13</f>
        <v>0</v>
      </c>
      <c r="FE13" s="8">
        <f>Data!CG13/Data!$C13</f>
        <v>0</v>
      </c>
      <c r="FF13" s="8">
        <f>Data!CH13/Data!$C13</f>
        <v>0</v>
      </c>
      <c r="FG13" s="8">
        <f>Data!CI13/Data!$C13</f>
        <v>0</v>
      </c>
      <c r="FH13" s="8">
        <f>Data!CJ13/Data!$C13</f>
        <v>0</v>
      </c>
      <c r="FI13" s="8">
        <f>Data!CK13/Data!$C13</f>
        <v>0</v>
      </c>
      <c r="FJ13" s="8">
        <f>Data!CL13/Data!$C13</f>
        <v>0</v>
      </c>
      <c r="FK13" s="8">
        <f>Data!CM13/Data!$C13</f>
        <v>0</v>
      </c>
      <c r="FL13" s="8">
        <f>Data!CN13/Data!$C13</f>
        <v>0</v>
      </c>
      <c r="FM13" s="8">
        <f>Data!CO13/Data!$C13</f>
        <v>0</v>
      </c>
      <c r="FN13" s="8">
        <f>Data!CP13/Data!$C13</f>
        <v>0</v>
      </c>
      <c r="FO13" s="8">
        <f>Data!CQ13/Data!$C13</f>
        <v>0</v>
      </c>
      <c r="FP13" s="8">
        <f t="shared" si="36"/>
        <v>64.285714285714278</v>
      </c>
      <c r="FQ13" s="8">
        <f t="shared" si="37"/>
        <v>14.285714285714283</v>
      </c>
      <c r="FR13" s="8">
        <f t="shared" si="38"/>
        <v>21.428571428571427</v>
      </c>
      <c r="FS13" s="8">
        <f t="shared" si="39"/>
        <v>0</v>
      </c>
      <c r="FT13" s="8">
        <f t="shared" si="40"/>
        <v>0</v>
      </c>
      <c r="FU13" s="8">
        <f t="shared" si="41"/>
        <v>0</v>
      </c>
      <c r="FV13" s="8">
        <f t="shared" si="42"/>
        <v>0</v>
      </c>
      <c r="FW13" s="8">
        <f t="shared" si="43"/>
        <v>0</v>
      </c>
      <c r="FX13" s="8">
        <f t="shared" si="44"/>
        <v>0</v>
      </c>
      <c r="FY13" s="8">
        <f t="shared" si="45"/>
        <v>0</v>
      </c>
      <c r="FZ13" s="8">
        <f t="shared" si="46"/>
        <v>0</v>
      </c>
      <c r="GA13" s="8">
        <f t="shared" si="47"/>
        <v>0</v>
      </c>
      <c r="GB13" s="8">
        <f t="shared" si="48"/>
        <v>0</v>
      </c>
      <c r="GC13" s="8">
        <f t="shared" si="49"/>
        <v>0</v>
      </c>
      <c r="GD13" s="8">
        <f t="shared" si="50"/>
        <v>0</v>
      </c>
      <c r="GE13" s="8">
        <f t="shared" si="51"/>
        <v>0</v>
      </c>
      <c r="GF13" s="8">
        <f t="shared" si="52"/>
        <v>0</v>
      </c>
      <c r="GG13" s="8">
        <f t="shared" si="53"/>
        <v>0</v>
      </c>
      <c r="GH13" s="8">
        <f t="shared" si="54"/>
        <v>0</v>
      </c>
      <c r="GI13" s="8">
        <f t="shared" si="55"/>
        <v>0</v>
      </c>
      <c r="GJ13" s="8">
        <f t="shared" si="56"/>
        <v>0</v>
      </c>
      <c r="GK13" s="8">
        <f t="shared" si="57"/>
        <v>0</v>
      </c>
      <c r="GL13" s="8">
        <f t="shared" si="5"/>
        <v>46.913580246913583</v>
      </c>
      <c r="GM13" s="8">
        <f t="shared" si="6"/>
        <v>28.086419753086421</v>
      </c>
      <c r="GN13" s="8">
        <f t="shared" si="7"/>
        <v>17.283950617283953</v>
      </c>
      <c r="GO13" s="8">
        <f t="shared" si="8"/>
        <v>4.6296296296296298</v>
      </c>
      <c r="GP13" s="8">
        <f t="shared" si="9"/>
        <v>1.2345679012345678</v>
      </c>
      <c r="GQ13" s="8">
        <f t="shared" si="10"/>
        <v>1.8518518518518516</v>
      </c>
      <c r="GR13" s="8">
        <f t="shared" si="11"/>
        <v>0</v>
      </c>
      <c r="GS13" s="8">
        <f t="shared" si="12"/>
        <v>0</v>
      </c>
      <c r="GT13" s="8">
        <f t="shared" si="13"/>
        <v>0</v>
      </c>
      <c r="GU13" s="8">
        <f t="shared" si="14"/>
        <v>0</v>
      </c>
      <c r="GV13" s="8">
        <f t="shared" si="15"/>
        <v>0</v>
      </c>
      <c r="GW13" s="8">
        <f t="shared" si="16"/>
        <v>0</v>
      </c>
      <c r="GX13" s="8">
        <f t="shared" si="17"/>
        <v>0</v>
      </c>
      <c r="GY13" s="8">
        <f t="shared" si="18"/>
        <v>0</v>
      </c>
      <c r="GZ13" s="8">
        <f t="shared" si="19"/>
        <v>0</v>
      </c>
      <c r="HA13" s="8">
        <f t="shared" si="20"/>
        <v>0</v>
      </c>
      <c r="HB13" s="8">
        <f t="shared" si="21"/>
        <v>0</v>
      </c>
      <c r="HC13" s="8">
        <f t="shared" si="22"/>
        <v>0</v>
      </c>
      <c r="HD13" s="8">
        <f t="shared" si="23"/>
        <v>0</v>
      </c>
      <c r="HE13" s="8">
        <f t="shared" si="24"/>
        <v>0</v>
      </c>
      <c r="HF13" s="8">
        <f t="shared" si="25"/>
        <v>0</v>
      </c>
      <c r="HG13" s="8">
        <f t="shared" si="26"/>
        <v>0</v>
      </c>
      <c r="HH13" s="8"/>
      <c r="HI13" s="8" t="s">
        <v>35</v>
      </c>
      <c r="HJ13" s="8" t="s">
        <v>255</v>
      </c>
      <c r="HK13" s="8" t="s">
        <v>46</v>
      </c>
      <c r="HL13" s="8" t="s">
        <v>89</v>
      </c>
      <c r="HM13" s="8" t="s">
        <v>94</v>
      </c>
      <c r="HN13" s="14">
        <v>42977</v>
      </c>
      <c r="HO13" s="8" t="s">
        <v>84</v>
      </c>
      <c r="HP13" s="40" t="s">
        <v>95</v>
      </c>
      <c r="HQ13" s="40" t="s">
        <v>215</v>
      </c>
      <c r="HR13" s="8">
        <v>80.091480000000004</v>
      </c>
      <c r="HS13" s="8">
        <v>0.2203</v>
      </c>
      <c r="HT13" s="8" t="s">
        <v>71</v>
      </c>
      <c r="HU13" s="8" t="s">
        <v>71</v>
      </c>
      <c r="HV13" s="8" t="s">
        <v>96</v>
      </c>
      <c r="HW13" s="8" t="s">
        <v>168</v>
      </c>
      <c r="HX13" s="8" t="s">
        <v>73</v>
      </c>
      <c r="HY13" s="8" t="s">
        <v>169</v>
      </c>
      <c r="HZ13" s="8">
        <v>5</v>
      </c>
      <c r="IA13" s="27">
        <v>0</v>
      </c>
      <c r="IB13" s="8" t="s">
        <v>74</v>
      </c>
      <c r="IC13" s="30">
        <v>200</v>
      </c>
      <c r="ID13" s="31">
        <v>1.1499999999999999</v>
      </c>
      <c r="IE13" s="31">
        <v>2.92</v>
      </c>
    </row>
    <row r="14" spans="1:239" ht="16.5" customHeight="1" x14ac:dyDescent="0.25">
      <c r="A14" s="19" t="s">
        <v>121</v>
      </c>
      <c r="B14" s="6">
        <v>12</v>
      </c>
      <c r="C14" s="8">
        <v>0.125</v>
      </c>
      <c r="D14" s="8">
        <f t="shared" si="27"/>
        <v>495</v>
      </c>
      <c r="E14" s="8">
        <f t="shared" si="28"/>
        <v>11</v>
      </c>
      <c r="F14" s="36">
        <f t="shared" si="29"/>
        <v>88</v>
      </c>
      <c r="G14" s="9">
        <f t="shared" si="30"/>
        <v>88000</v>
      </c>
      <c r="H14" s="9">
        <v>5</v>
      </c>
      <c r="I14" s="8">
        <f t="shared" si="35"/>
        <v>1</v>
      </c>
      <c r="J14" s="8">
        <v>1E-4</v>
      </c>
      <c r="K14" s="13">
        <f t="shared" si="31"/>
        <v>48.0000516266389</v>
      </c>
      <c r="L14" s="13">
        <f t="shared" si="32"/>
        <v>54.545513212089659</v>
      </c>
      <c r="M14" s="13">
        <f>Data!D14/Data!$C14</f>
        <v>3960</v>
      </c>
      <c r="N14" s="13">
        <f t="shared" si="0"/>
        <v>2.2222222222222223</v>
      </c>
      <c r="O14" s="8">
        <v>22</v>
      </c>
      <c r="P14" s="8">
        <f t="shared" si="33"/>
        <v>83</v>
      </c>
      <c r="Q14" s="8">
        <v>1.5</v>
      </c>
      <c r="R14" s="9">
        <f t="shared" si="1"/>
        <v>176</v>
      </c>
      <c r="S14" s="36">
        <f t="shared" si="34"/>
        <v>120.66666666666666</v>
      </c>
      <c r="T14" s="8">
        <v>0</v>
      </c>
      <c r="U14" s="8">
        <v>0</v>
      </c>
      <c r="V14" s="8">
        <v>1</v>
      </c>
      <c r="W14" s="8">
        <v>2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4</v>
      </c>
      <c r="AD14" s="8">
        <v>0</v>
      </c>
      <c r="AE14" s="8">
        <v>0</v>
      </c>
      <c r="AF14" s="8">
        <v>19</v>
      </c>
      <c r="AG14" s="8">
        <v>399</v>
      </c>
      <c r="AH14" s="8">
        <v>66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1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3</v>
      </c>
      <c r="AZ14" s="8">
        <v>8</v>
      </c>
      <c r="BA14" s="8">
        <v>2</v>
      </c>
      <c r="BB14" s="8">
        <v>1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245</v>
      </c>
      <c r="BW14" s="8">
        <v>157</v>
      </c>
      <c r="BX14" s="8">
        <v>68</v>
      </c>
      <c r="BY14" s="8">
        <v>17</v>
      </c>
      <c r="BZ14" s="8">
        <v>4</v>
      </c>
      <c r="CA14" s="8">
        <v>1</v>
      </c>
      <c r="CB14" s="8">
        <v>3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f>Data!T14/Data!$C14</f>
        <v>0</v>
      </c>
      <c r="CS14" s="8">
        <f>Data!U14/Data!$C14</f>
        <v>0</v>
      </c>
      <c r="CT14" s="8">
        <f>Data!V14/Data!$C14</f>
        <v>8</v>
      </c>
      <c r="CU14" s="8">
        <f>Data!W14/Data!$C14</f>
        <v>16</v>
      </c>
      <c r="CV14" s="8">
        <f>Data!X14/Data!$C14</f>
        <v>0</v>
      </c>
      <c r="CW14" s="8">
        <f>Data!Y14/Data!$C14</f>
        <v>0</v>
      </c>
      <c r="CX14" s="8">
        <f>Data!Z14/Data!$C14</f>
        <v>0</v>
      </c>
      <c r="CY14" s="8">
        <f>Data!AA14/Data!$C14</f>
        <v>0</v>
      </c>
      <c r="CZ14" s="8">
        <f>Data!AB14/Data!$C14</f>
        <v>0</v>
      </c>
      <c r="DA14" s="8">
        <f>Data!AC14/Data!$C14</f>
        <v>32</v>
      </c>
      <c r="DB14" s="8">
        <f>Data!AD14/Data!$C14</f>
        <v>0</v>
      </c>
      <c r="DC14" s="8">
        <f>Data!AE14/Data!$C14</f>
        <v>0</v>
      </c>
      <c r="DD14" s="8">
        <f>Data!AF14/Data!$C14</f>
        <v>152</v>
      </c>
      <c r="DE14" s="8">
        <f>Data!AG14/Data!$C14</f>
        <v>3192</v>
      </c>
      <c r="DF14" s="8">
        <f>Data!AH14/Data!$C14</f>
        <v>528</v>
      </c>
      <c r="DG14" s="8">
        <f>Data!AI14/Data!$C14</f>
        <v>0</v>
      </c>
      <c r="DH14" s="8">
        <f>Data!AJ14/Data!$C14</f>
        <v>0</v>
      </c>
      <c r="DI14" s="8">
        <f>Data!AK14/Data!$C14</f>
        <v>0</v>
      </c>
      <c r="DJ14" s="8">
        <f>Data!AL14/Data!$C14</f>
        <v>0</v>
      </c>
      <c r="DK14" s="8">
        <f>Data!AM14/Data!$C14</f>
        <v>0</v>
      </c>
      <c r="DL14" s="8">
        <f>Data!AN14/Data!$C14</f>
        <v>0</v>
      </c>
      <c r="DM14" s="8">
        <f>Data!AO14/Data!$C14</f>
        <v>0</v>
      </c>
      <c r="DN14" s="8">
        <f>Data!AP14/Data!$C14</f>
        <v>8</v>
      </c>
      <c r="DO14" s="8">
        <f>Data!AQ14/Data!$C14</f>
        <v>0</v>
      </c>
      <c r="DP14" s="8">
        <f>Data!AR14/Data!$C14</f>
        <v>0</v>
      </c>
      <c r="DQ14" s="8">
        <f>Data!AS14/Data!$C14</f>
        <v>0</v>
      </c>
      <c r="DR14" s="8">
        <f>Data!AT14/Data!$C14</f>
        <v>0</v>
      </c>
      <c r="DS14" s="8">
        <f>Data!AU14/Data!$C14</f>
        <v>0</v>
      </c>
      <c r="DT14" s="8">
        <f>Data!AV14/Data!$C14</f>
        <v>0</v>
      </c>
      <c r="DU14" s="8">
        <f>Data!AW14/Data!$C14</f>
        <v>0</v>
      </c>
      <c r="DV14" s="8">
        <f>Data!AX14/Data!$C14</f>
        <v>0</v>
      </c>
      <c r="DW14" s="8">
        <f>Data!AY14/Data!$C14</f>
        <v>24</v>
      </c>
      <c r="DX14" s="8">
        <f>Data!AZ14/Data!$C14</f>
        <v>64</v>
      </c>
      <c r="DY14" s="8">
        <f>Data!BA14/Data!$C14</f>
        <v>16</v>
      </c>
      <c r="DZ14" s="8">
        <f>Data!BB14/Data!$C14</f>
        <v>8</v>
      </c>
      <c r="EA14" s="8">
        <f>Data!BC14/Data!$C14</f>
        <v>0</v>
      </c>
      <c r="EB14" s="8">
        <f>Data!BD14/Data!$C14</f>
        <v>0</v>
      </c>
      <c r="EC14" s="8">
        <f>Data!BE14/Data!$C14</f>
        <v>0</v>
      </c>
      <c r="ED14" s="8">
        <f>Data!BF14/Data!$C14</f>
        <v>0</v>
      </c>
      <c r="EE14" s="8">
        <f>Data!BG14/Data!$C14</f>
        <v>0</v>
      </c>
      <c r="EF14" s="8">
        <f>Data!BH14/Data!$C14</f>
        <v>0</v>
      </c>
      <c r="EG14" s="8">
        <f>Data!BI14/Data!$C14</f>
        <v>0</v>
      </c>
      <c r="EH14" s="8">
        <f>Data!BJ14/Data!$C14</f>
        <v>0</v>
      </c>
      <c r="EI14" s="8">
        <f>Data!BK14/Data!$C14</f>
        <v>0</v>
      </c>
      <c r="EJ14" s="8">
        <f>Data!BL14/Data!$C14</f>
        <v>0</v>
      </c>
      <c r="EK14" s="8">
        <f>Data!BM14/Data!$C14</f>
        <v>0</v>
      </c>
      <c r="EL14" s="8">
        <f>Data!BN14/Data!$C14</f>
        <v>0</v>
      </c>
      <c r="EM14" s="8">
        <f>Data!BO14/Data!$C14</f>
        <v>0</v>
      </c>
      <c r="EN14" s="8">
        <f>Data!BP14/Data!$C14</f>
        <v>0</v>
      </c>
      <c r="EO14" s="8">
        <f>Data!BQ14/Data!$C14</f>
        <v>0</v>
      </c>
      <c r="EP14" s="8">
        <f>Data!BR14/Data!$C14</f>
        <v>0</v>
      </c>
      <c r="EQ14" s="8">
        <f>Data!BS14/Data!$C14</f>
        <v>0</v>
      </c>
      <c r="ER14" s="8">
        <f>Data!BT14/Data!$C14</f>
        <v>0</v>
      </c>
      <c r="ES14" s="8">
        <f>Data!BU14/Data!$C14</f>
        <v>0</v>
      </c>
      <c r="ET14" s="8">
        <f>Data!BV14/Data!$C14</f>
        <v>1960</v>
      </c>
      <c r="EU14" s="8">
        <f>Data!BW14/Data!$C14</f>
        <v>1256</v>
      </c>
      <c r="EV14" s="8">
        <f>Data!BX14/Data!$C14</f>
        <v>544</v>
      </c>
      <c r="EW14" s="8">
        <f>Data!BY14/Data!$C14</f>
        <v>136</v>
      </c>
      <c r="EX14" s="8">
        <f>Data!BZ14/Data!$C14</f>
        <v>32</v>
      </c>
      <c r="EY14" s="8">
        <f>Data!CA14/Data!$C14</f>
        <v>8</v>
      </c>
      <c r="EZ14" s="8">
        <f>Data!CB14/Data!$C14</f>
        <v>24</v>
      </c>
      <c r="FA14" s="8">
        <f>Data!CC14/Data!$C14</f>
        <v>0</v>
      </c>
      <c r="FB14" s="8">
        <f>Data!CD14/Data!$C14</f>
        <v>0</v>
      </c>
      <c r="FC14" s="8">
        <f>Data!CE14/Data!$C14</f>
        <v>0</v>
      </c>
      <c r="FD14" s="8">
        <f>Data!CF14/Data!$C14</f>
        <v>0</v>
      </c>
      <c r="FE14" s="8">
        <f>Data!CG14/Data!$C14</f>
        <v>0</v>
      </c>
      <c r="FF14" s="8">
        <f>Data!CH14/Data!$C14</f>
        <v>0</v>
      </c>
      <c r="FG14" s="8">
        <f>Data!CI14/Data!$C14</f>
        <v>0</v>
      </c>
      <c r="FH14" s="8">
        <f>Data!CJ14/Data!$C14</f>
        <v>0</v>
      </c>
      <c r="FI14" s="8">
        <f>Data!CK14/Data!$C14</f>
        <v>0</v>
      </c>
      <c r="FJ14" s="8">
        <f>Data!CL14/Data!$C14</f>
        <v>0</v>
      </c>
      <c r="FK14" s="8">
        <f>Data!CM14/Data!$C14</f>
        <v>0</v>
      </c>
      <c r="FL14" s="8">
        <f>Data!CN14/Data!$C14</f>
        <v>0</v>
      </c>
      <c r="FM14" s="8">
        <f>Data!CO14/Data!$C14</f>
        <v>0</v>
      </c>
      <c r="FN14" s="8">
        <f>Data!CP14/Data!$C14</f>
        <v>0</v>
      </c>
      <c r="FO14" s="8">
        <f>Data!CQ14/Data!$C14</f>
        <v>0</v>
      </c>
      <c r="FP14" s="8">
        <f t="shared" si="36"/>
        <v>72.727272727272734</v>
      </c>
      <c r="FQ14" s="8">
        <f t="shared" si="37"/>
        <v>18.181818181818183</v>
      </c>
      <c r="FR14" s="8">
        <f t="shared" si="38"/>
        <v>9.0909090909090917</v>
      </c>
      <c r="FS14" s="8">
        <f t="shared" si="39"/>
        <v>0</v>
      </c>
      <c r="FT14" s="8">
        <f t="shared" si="40"/>
        <v>0</v>
      </c>
      <c r="FU14" s="8">
        <f t="shared" si="41"/>
        <v>0</v>
      </c>
      <c r="FV14" s="8">
        <f t="shared" si="42"/>
        <v>0</v>
      </c>
      <c r="FW14" s="8">
        <f t="shared" si="43"/>
        <v>0</v>
      </c>
      <c r="FX14" s="8">
        <f t="shared" si="44"/>
        <v>0</v>
      </c>
      <c r="FY14" s="8">
        <f t="shared" si="45"/>
        <v>0</v>
      </c>
      <c r="FZ14" s="8">
        <f t="shared" si="46"/>
        <v>0</v>
      </c>
      <c r="GA14" s="8">
        <f t="shared" si="47"/>
        <v>0</v>
      </c>
      <c r="GB14" s="8">
        <f t="shared" si="48"/>
        <v>0</v>
      </c>
      <c r="GC14" s="8">
        <f t="shared" si="49"/>
        <v>0</v>
      </c>
      <c r="GD14" s="8">
        <f t="shared" si="50"/>
        <v>0</v>
      </c>
      <c r="GE14" s="8">
        <f t="shared" si="51"/>
        <v>0</v>
      </c>
      <c r="GF14" s="8">
        <f t="shared" si="52"/>
        <v>0</v>
      </c>
      <c r="GG14" s="8">
        <f t="shared" si="53"/>
        <v>0</v>
      </c>
      <c r="GH14" s="8">
        <f t="shared" si="54"/>
        <v>0</v>
      </c>
      <c r="GI14" s="8">
        <f t="shared" si="55"/>
        <v>0</v>
      </c>
      <c r="GJ14" s="8">
        <f t="shared" si="56"/>
        <v>0</v>
      </c>
      <c r="GK14" s="8">
        <f t="shared" si="57"/>
        <v>0</v>
      </c>
      <c r="GL14" s="8">
        <f t="shared" si="5"/>
        <v>49.494949494949495</v>
      </c>
      <c r="GM14" s="8">
        <f t="shared" si="6"/>
        <v>31.717171717171716</v>
      </c>
      <c r="GN14" s="8">
        <f t="shared" si="7"/>
        <v>13.737373737373737</v>
      </c>
      <c r="GO14" s="8">
        <f t="shared" si="8"/>
        <v>3.4343434343434343</v>
      </c>
      <c r="GP14" s="8">
        <f t="shared" si="9"/>
        <v>0.80808080808080807</v>
      </c>
      <c r="GQ14" s="8">
        <f t="shared" si="10"/>
        <v>0.20202020202020202</v>
      </c>
      <c r="GR14" s="8">
        <f t="shared" si="11"/>
        <v>0.60606060606060608</v>
      </c>
      <c r="GS14" s="8">
        <f t="shared" si="12"/>
        <v>0</v>
      </c>
      <c r="GT14" s="8">
        <f t="shared" si="13"/>
        <v>0</v>
      </c>
      <c r="GU14" s="8">
        <f t="shared" si="14"/>
        <v>0</v>
      </c>
      <c r="GV14" s="8">
        <f t="shared" si="15"/>
        <v>0</v>
      </c>
      <c r="GW14" s="8">
        <f t="shared" si="16"/>
        <v>0</v>
      </c>
      <c r="GX14" s="8">
        <f t="shared" si="17"/>
        <v>0</v>
      </c>
      <c r="GY14" s="8">
        <f t="shared" si="18"/>
        <v>0</v>
      </c>
      <c r="GZ14" s="8">
        <f t="shared" si="19"/>
        <v>0</v>
      </c>
      <c r="HA14" s="8">
        <f t="shared" si="20"/>
        <v>0</v>
      </c>
      <c r="HB14" s="8">
        <f t="shared" si="21"/>
        <v>0</v>
      </c>
      <c r="HC14" s="8">
        <f t="shared" si="22"/>
        <v>0</v>
      </c>
      <c r="HD14" s="8">
        <f t="shared" si="23"/>
        <v>0</v>
      </c>
      <c r="HE14" s="8">
        <f t="shared" si="24"/>
        <v>0</v>
      </c>
      <c r="HF14" s="8">
        <f t="shared" si="25"/>
        <v>0</v>
      </c>
      <c r="HG14" s="8">
        <f t="shared" si="26"/>
        <v>0</v>
      </c>
      <c r="HH14" s="8"/>
      <c r="HI14" s="8" t="s">
        <v>36</v>
      </c>
      <c r="HJ14" s="8" t="s">
        <v>255</v>
      </c>
      <c r="HK14" s="8" t="s">
        <v>46</v>
      </c>
      <c r="HL14" s="8" t="s">
        <v>89</v>
      </c>
      <c r="HM14" s="8" t="s">
        <v>94</v>
      </c>
      <c r="HN14" s="14">
        <v>42977</v>
      </c>
      <c r="HO14" s="8" t="s">
        <v>84</v>
      </c>
      <c r="HP14" s="40" t="s">
        <v>95</v>
      </c>
      <c r="HQ14" s="40" t="s">
        <v>216</v>
      </c>
      <c r="HR14" s="8">
        <v>80.091040000000007</v>
      </c>
      <c r="HS14" s="8">
        <v>0.21626000000000001</v>
      </c>
      <c r="HT14" s="8" t="s">
        <v>71</v>
      </c>
      <c r="HU14" s="8" t="s">
        <v>71</v>
      </c>
      <c r="HV14" s="8" t="s">
        <v>96</v>
      </c>
      <c r="HW14" s="8" t="s">
        <v>168</v>
      </c>
      <c r="HX14" s="8" t="s">
        <v>73</v>
      </c>
      <c r="HY14" s="8" t="s">
        <v>169</v>
      </c>
      <c r="HZ14" s="8">
        <v>5</v>
      </c>
      <c r="IA14" s="27">
        <v>0</v>
      </c>
      <c r="IB14" s="8" t="s">
        <v>74</v>
      </c>
      <c r="IC14" s="30">
        <v>200</v>
      </c>
      <c r="ID14" s="31">
        <v>0.44</v>
      </c>
      <c r="IE14" s="31">
        <v>0.60499999999999998</v>
      </c>
    </row>
    <row r="15" spans="1:239" ht="16.5" customHeight="1" x14ac:dyDescent="0.25">
      <c r="A15" s="19" t="s">
        <v>122</v>
      </c>
      <c r="B15" s="6">
        <v>13</v>
      </c>
      <c r="C15" s="8">
        <v>0.14000000000000001</v>
      </c>
      <c r="D15" s="8">
        <f t="shared" si="27"/>
        <v>7187</v>
      </c>
      <c r="E15" s="8">
        <f t="shared" si="28"/>
        <v>26</v>
      </c>
      <c r="F15" s="36">
        <f t="shared" si="29"/>
        <v>185.71428571428569</v>
      </c>
      <c r="G15" s="9">
        <f t="shared" si="30"/>
        <v>185714.28571428568</v>
      </c>
      <c r="H15" s="9">
        <v>5</v>
      </c>
      <c r="I15" s="8">
        <f t="shared" si="35"/>
        <v>2</v>
      </c>
      <c r="J15" s="8">
        <v>1E-4</v>
      </c>
      <c r="K15" s="13">
        <f t="shared" si="31"/>
        <v>50.000175968036871</v>
      </c>
      <c r="L15" s="13">
        <f t="shared" si="32"/>
        <v>26.923171675096778</v>
      </c>
      <c r="M15" s="13">
        <f>Data!D15/Data!$C15</f>
        <v>51335.714285714283</v>
      </c>
      <c r="N15" s="13">
        <f t="shared" si="0"/>
        <v>0.36176429664672327</v>
      </c>
      <c r="O15" s="8">
        <v>25</v>
      </c>
      <c r="P15" s="8">
        <f t="shared" si="33"/>
        <v>83</v>
      </c>
      <c r="Q15" s="8">
        <v>1.5</v>
      </c>
      <c r="R15" s="9">
        <f t="shared" si="1"/>
        <v>178.57142857142856</v>
      </c>
      <c r="S15" s="36">
        <f t="shared" si="34"/>
        <v>123.23809523809521</v>
      </c>
      <c r="T15" s="8">
        <v>0</v>
      </c>
      <c r="U15" s="8">
        <v>0</v>
      </c>
      <c r="V15" s="8">
        <v>1</v>
      </c>
      <c r="W15" s="8">
        <v>13</v>
      </c>
      <c r="X15" s="8">
        <v>0</v>
      </c>
      <c r="Y15" s="8">
        <v>0</v>
      </c>
      <c r="Z15" s="8">
        <v>0</v>
      </c>
      <c r="AA15" s="8">
        <v>12</v>
      </c>
      <c r="AB15" s="8">
        <v>0</v>
      </c>
      <c r="AC15" s="8">
        <v>0</v>
      </c>
      <c r="AD15" s="8">
        <v>0</v>
      </c>
      <c r="AE15" s="8">
        <v>0</v>
      </c>
      <c r="AF15" s="8">
        <v>2181</v>
      </c>
      <c r="AG15" s="8">
        <v>4448</v>
      </c>
      <c r="AH15" s="8">
        <v>2</v>
      </c>
      <c r="AI15" s="8">
        <v>0</v>
      </c>
      <c r="AJ15" s="8">
        <v>0</v>
      </c>
      <c r="AK15" s="8">
        <v>0</v>
      </c>
      <c r="AL15" s="8">
        <v>530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16</v>
      </c>
      <c r="BA15" s="8">
        <v>8</v>
      </c>
      <c r="BB15" s="8">
        <v>1</v>
      </c>
      <c r="BC15" s="8">
        <v>1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3986</v>
      </c>
      <c r="BW15" s="8">
        <v>1924</v>
      </c>
      <c r="BX15" s="8">
        <v>844</v>
      </c>
      <c r="BY15" s="8">
        <v>228</v>
      </c>
      <c r="BZ15" s="8">
        <v>90</v>
      </c>
      <c r="CA15" s="8">
        <v>37</v>
      </c>
      <c r="CB15" s="8">
        <v>23</v>
      </c>
      <c r="CC15" s="8">
        <v>8</v>
      </c>
      <c r="CD15" s="8">
        <v>21</v>
      </c>
      <c r="CE15" s="8">
        <v>9</v>
      </c>
      <c r="CF15" s="8">
        <v>4</v>
      </c>
      <c r="CG15" s="8">
        <v>5</v>
      </c>
      <c r="CH15" s="8">
        <v>1</v>
      </c>
      <c r="CI15" s="8">
        <v>3</v>
      </c>
      <c r="CJ15" s="8">
        <v>0</v>
      </c>
      <c r="CK15" s="8">
        <v>1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3</v>
      </c>
      <c r="CR15" s="8">
        <f>Data!T15/Data!$C15</f>
        <v>0</v>
      </c>
      <c r="CS15" s="8">
        <f>Data!U15/Data!$C15</f>
        <v>0</v>
      </c>
      <c r="CT15" s="8">
        <f>Data!V15/Data!$C15</f>
        <v>7.1428571428571423</v>
      </c>
      <c r="CU15" s="8">
        <f>Data!W15/Data!$C15</f>
        <v>92.857142857142847</v>
      </c>
      <c r="CV15" s="8">
        <f>Data!X15/Data!$C15</f>
        <v>0</v>
      </c>
      <c r="CW15" s="8">
        <f>Data!Y15/Data!$C15</f>
        <v>0</v>
      </c>
      <c r="CX15" s="8">
        <f>Data!Z15/Data!$C15</f>
        <v>0</v>
      </c>
      <c r="CY15" s="8">
        <f>Data!AA15/Data!$C15</f>
        <v>85.714285714285708</v>
      </c>
      <c r="CZ15" s="8">
        <f>Data!AB15/Data!$C15</f>
        <v>0</v>
      </c>
      <c r="DA15" s="8">
        <f>Data!AC15/Data!$C15</f>
        <v>0</v>
      </c>
      <c r="DB15" s="8">
        <f>Data!AD15/Data!$C15</f>
        <v>0</v>
      </c>
      <c r="DC15" s="8">
        <f>Data!AE15/Data!$C15</f>
        <v>0</v>
      </c>
      <c r="DD15" s="8">
        <f>Data!AF15/Data!$C15</f>
        <v>15578.571428571428</v>
      </c>
      <c r="DE15" s="8">
        <f>Data!AG15/Data!$C15</f>
        <v>31771.428571428569</v>
      </c>
      <c r="DF15" s="8">
        <f>Data!AH15/Data!$C15</f>
        <v>14.285714285714285</v>
      </c>
      <c r="DG15" s="8">
        <f>Data!AI15/Data!$C15</f>
        <v>0</v>
      </c>
      <c r="DH15" s="8">
        <f>Data!AJ15/Data!$C15</f>
        <v>0</v>
      </c>
      <c r="DI15" s="8">
        <f>Data!AK15/Data!$C15</f>
        <v>0</v>
      </c>
      <c r="DJ15" s="8">
        <f>Data!AL15/Data!$C15</f>
        <v>3785.7142857142853</v>
      </c>
      <c r="DK15" s="8">
        <f>Data!AM15/Data!$C15</f>
        <v>0</v>
      </c>
      <c r="DL15" s="8">
        <f>Data!AN15/Data!$C15</f>
        <v>0</v>
      </c>
      <c r="DM15" s="8">
        <f>Data!AO15/Data!$C15</f>
        <v>0</v>
      </c>
      <c r="DN15" s="8">
        <f>Data!AP15/Data!$C15</f>
        <v>0</v>
      </c>
      <c r="DO15" s="8">
        <f>Data!AQ15/Data!$C15</f>
        <v>0</v>
      </c>
      <c r="DP15" s="8">
        <f>Data!AR15/Data!$C15</f>
        <v>0</v>
      </c>
      <c r="DQ15" s="8">
        <f>Data!AS15/Data!$C15</f>
        <v>0</v>
      </c>
      <c r="DR15" s="8">
        <f>Data!AT15/Data!$C15</f>
        <v>0</v>
      </c>
      <c r="DS15" s="8">
        <f>Data!AU15/Data!$C15</f>
        <v>0</v>
      </c>
      <c r="DT15" s="8">
        <f>Data!AV15/Data!$C15</f>
        <v>0</v>
      </c>
      <c r="DU15" s="8">
        <f>Data!AW15/Data!$C15</f>
        <v>0</v>
      </c>
      <c r="DV15" s="8">
        <f>Data!AX15/Data!$C15</f>
        <v>0</v>
      </c>
      <c r="DW15" s="8">
        <f>Data!AY15/Data!$C15</f>
        <v>0</v>
      </c>
      <c r="DX15" s="8">
        <f>Data!AZ15/Data!$C15</f>
        <v>114.28571428571428</v>
      </c>
      <c r="DY15" s="8">
        <f>Data!BA15/Data!$C15</f>
        <v>57.142857142857139</v>
      </c>
      <c r="DZ15" s="8">
        <f>Data!BB15/Data!$C15</f>
        <v>7.1428571428571423</v>
      </c>
      <c r="EA15" s="8">
        <f>Data!BC15/Data!$C15</f>
        <v>7.1428571428571423</v>
      </c>
      <c r="EB15" s="8">
        <f>Data!BD15/Data!$C15</f>
        <v>0</v>
      </c>
      <c r="EC15" s="8">
        <f>Data!BE15/Data!$C15</f>
        <v>0</v>
      </c>
      <c r="ED15" s="8">
        <f>Data!BF15/Data!$C15</f>
        <v>0</v>
      </c>
      <c r="EE15" s="8">
        <f>Data!BG15/Data!$C15</f>
        <v>0</v>
      </c>
      <c r="EF15" s="8">
        <f>Data!BH15/Data!$C15</f>
        <v>0</v>
      </c>
      <c r="EG15" s="8">
        <f>Data!BI15/Data!$C15</f>
        <v>0</v>
      </c>
      <c r="EH15" s="8">
        <f>Data!BJ15/Data!$C15</f>
        <v>0</v>
      </c>
      <c r="EI15" s="8">
        <f>Data!BK15/Data!$C15</f>
        <v>0</v>
      </c>
      <c r="EJ15" s="8">
        <f>Data!BL15/Data!$C15</f>
        <v>0</v>
      </c>
      <c r="EK15" s="8">
        <f>Data!BM15/Data!$C15</f>
        <v>0</v>
      </c>
      <c r="EL15" s="8">
        <f>Data!BN15/Data!$C15</f>
        <v>0</v>
      </c>
      <c r="EM15" s="8">
        <f>Data!BO15/Data!$C15</f>
        <v>0</v>
      </c>
      <c r="EN15" s="8">
        <f>Data!BP15/Data!$C15</f>
        <v>0</v>
      </c>
      <c r="EO15" s="8">
        <f>Data!BQ15/Data!$C15</f>
        <v>0</v>
      </c>
      <c r="EP15" s="8">
        <f>Data!BR15/Data!$C15</f>
        <v>0</v>
      </c>
      <c r="EQ15" s="8">
        <f>Data!BS15/Data!$C15</f>
        <v>0</v>
      </c>
      <c r="ER15" s="8">
        <f>Data!BT15/Data!$C15</f>
        <v>0</v>
      </c>
      <c r="ES15" s="8">
        <f>Data!BU15/Data!$C15</f>
        <v>0</v>
      </c>
      <c r="ET15" s="8">
        <f>Data!BV15/Data!$C15</f>
        <v>28471.428571428569</v>
      </c>
      <c r="EU15" s="8">
        <f>Data!BW15/Data!$C15</f>
        <v>13742.857142857141</v>
      </c>
      <c r="EV15" s="8">
        <f>Data!BX15/Data!$C15</f>
        <v>6028.5714285714284</v>
      </c>
      <c r="EW15" s="8">
        <f>Data!BY15/Data!$C15</f>
        <v>1628.5714285714284</v>
      </c>
      <c r="EX15" s="8">
        <f>Data!BZ15/Data!$C15</f>
        <v>642.85714285714278</v>
      </c>
      <c r="EY15" s="8">
        <f>Data!CA15/Data!$C15</f>
        <v>264.28571428571428</v>
      </c>
      <c r="EZ15" s="8">
        <f>Data!CB15/Data!$C15</f>
        <v>164.28571428571428</v>
      </c>
      <c r="FA15" s="8">
        <f>Data!CC15/Data!$C15</f>
        <v>57.142857142857139</v>
      </c>
      <c r="FB15" s="8">
        <f>Data!CD15/Data!$C15</f>
        <v>149.99999999999997</v>
      </c>
      <c r="FC15" s="8">
        <f>Data!CE15/Data!$C15</f>
        <v>64.285714285714278</v>
      </c>
      <c r="FD15" s="8">
        <f>Data!CF15/Data!$C15</f>
        <v>28.571428571428569</v>
      </c>
      <c r="FE15" s="8">
        <f>Data!CG15/Data!$C15</f>
        <v>35.714285714285708</v>
      </c>
      <c r="FF15" s="8">
        <f>Data!CH15/Data!$C15</f>
        <v>7.1428571428571423</v>
      </c>
      <c r="FG15" s="8">
        <f>Data!CI15/Data!$C15</f>
        <v>21.428571428571427</v>
      </c>
      <c r="FH15" s="8">
        <f>Data!CJ15/Data!$C15</f>
        <v>0</v>
      </c>
      <c r="FI15" s="8">
        <f>Data!CK15/Data!$C15</f>
        <v>7.1428571428571423</v>
      </c>
      <c r="FJ15" s="8">
        <f>Data!CL15/Data!$C15</f>
        <v>0</v>
      </c>
      <c r="FK15" s="8">
        <f>Data!CM15/Data!$C15</f>
        <v>0</v>
      </c>
      <c r="FL15" s="8">
        <f>Data!CN15/Data!$C15</f>
        <v>0</v>
      </c>
      <c r="FM15" s="8">
        <f>Data!CO15/Data!$C15</f>
        <v>0</v>
      </c>
      <c r="FN15" s="8">
        <f>Data!CP15/Data!$C15</f>
        <v>0</v>
      </c>
      <c r="FO15" s="8">
        <f>Data!CQ15/Data!$C15</f>
        <v>21.428571428571427</v>
      </c>
      <c r="FP15" s="8">
        <f t="shared" si="36"/>
        <v>61.53846153846154</v>
      </c>
      <c r="FQ15" s="8">
        <f t="shared" si="37"/>
        <v>30.76923076923077</v>
      </c>
      <c r="FR15" s="8">
        <f t="shared" si="38"/>
        <v>3.8461538461538463</v>
      </c>
      <c r="FS15" s="8">
        <f t="shared" si="39"/>
        <v>3.8461538461538463</v>
      </c>
      <c r="FT15" s="8">
        <f t="shared" si="40"/>
        <v>0</v>
      </c>
      <c r="FU15" s="8">
        <f t="shared" si="41"/>
        <v>0</v>
      </c>
      <c r="FV15" s="8">
        <f t="shared" si="42"/>
        <v>0</v>
      </c>
      <c r="FW15" s="8">
        <f t="shared" si="43"/>
        <v>0</v>
      </c>
      <c r="FX15" s="8">
        <f t="shared" si="44"/>
        <v>0</v>
      </c>
      <c r="FY15" s="8">
        <f t="shared" si="45"/>
        <v>0</v>
      </c>
      <c r="FZ15" s="8">
        <f t="shared" si="46"/>
        <v>0</v>
      </c>
      <c r="GA15" s="8">
        <f t="shared" si="47"/>
        <v>0</v>
      </c>
      <c r="GB15" s="8">
        <f t="shared" si="48"/>
        <v>0</v>
      </c>
      <c r="GC15" s="8">
        <f t="shared" si="49"/>
        <v>0</v>
      </c>
      <c r="GD15" s="8">
        <f t="shared" si="50"/>
        <v>0</v>
      </c>
      <c r="GE15" s="8">
        <f t="shared" si="51"/>
        <v>0</v>
      </c>
      <c r="GF15" s="8">
        <f t="shared" si="52"/>
        <v>0</v>
      </c>
      <c r="GG15" s="8">
        <f t="shared" si="53"/>
        <v>0</v>
      </c>
      <c r="GH15" s="8">
        <f t="shared" si="54"/>
        <v>0</v>
      </c>
      <c r="GI15" s="8">
        <f t="shared" si="55"/>
        <v>0</v>
      </c>
      <c r="GJ15" s="8">
        <f t="shared" si="56"/>
        <v>0</v>
      </c>
      <c r="GK15" s="8">
        <f t="shared" si="57"/>
        <v>0</v>
      </c>
      <c r="GL15" s="8">
        <f t="shared" si="5"/>
        <v>55.461249478224573</v>
      </c>
      <c r="GM15" s="8">
        <f t="shared" si="6"/>
        <v>26.770557951857519</v>
      </c>
      <c r="GN15" s="8">
        <f t="shared" si="7"/>
        <v>11.743425629609018</v>
      </c>
      <c r="GO15" s="8">
        <f t="shared" si="8"/>
        <v>3.1723946013635729</v>
      </c>
      <c r="GP15" s="8">
        <f t="shared" si="9"/>
        <v>1.2522610268540419</v>
      </c>
      <c r="GQ15" s="8">
        <f t="shared" si="10"/>
        <v>0.51481842215110618</v>
      </c>
      <c r="GR15" s="8">
        <f t="shared" si="11"/>
        <v>0.32002226241825521</v>
      </c>
      <c r="GS15" s="8">
        <f t="shared" si="12"/>
        <v>0.11131209127591485</v>
      </c>
      <c r="GT15" s="8">
        <f t="shared" si="13"/>
        <v>0.29219423959927643</v>
      </c>
      <c r="GU15" s="8">
        <f t="shared" si="14"/>
        <v>0.12522610268540418</v>
      </c>
      <c r="GV15" s="8">
        <f t="shared" si="15"/>
        <v>5.5656045637957424E-2</v>
      </c>
      <c r="GW15" s="8">
        <f t="shared" si="16"/>
        <v>6.9570057047446773E-2</v>
      </c>
      <c r="GX15" s="8">
        <f t="shared" si="17"/>
        <v>1.3914011409489356E-2</v>
      </c>
      <c r="GY15" s="8">
        <f t="shared" si="18"/>
        <v>4.1742034228468068E-2</v>
      </c>
      <c r="GZ15" s="8">
        <f t="shared" si="19"/>
        <v>0</v>
      </c>
      <c r="HA15" s="8">
        <f t="shared" si="20"/>
        <v>1.3914011409489356E-2</v>
      </c>
      <c r="HB15" s="8">
        <f t="shared" si="21"/>
        <v>0</v>
      </c>
      <c r="HC15" s="8">
        <f t="shared" si="22"/>
        <v>0</v>
      </c>
      <c r="HD15" s="8">
        <f t="shared" si="23"/>
        <v>0</v>
      </c>
      <c r="HE15" s="8">
        <f t="shared" si="24"/>
        <v>0</v>
      </c>
      <c r="HF15" s="8">
        <f t="shared" si="25"/>
        <v>0</v>
      </c>
      <c r="HG15" s="8">
        <f t="shared" si="26"/>
        <v>4.1742034228468068E-2</v>
      </c>
      <c r="HH15" s="8"/>
      <c r="HI15" s="8" t="s">
        <v>37</v>
      </c>
      <c r="HJ15" s="8" t="s">
        <v>255</v>
      </c>
      <c r="HK15" s="8" t="s">
        <v>46</v>
      </c>
      <c r="HL15" s="8" t="s">
        <v>89</v>
      </c>
      <c r="HM15" s="8" t="s">
        <v>94</v>
      </c>
      <c r="HN15" s="14">
        <v>42977</v>
      </c>
      <c r="HO15" s="8" t="s">
        <v>84</v>
      </c>
      <c r="HP15" s="40" t="s">
        <v>95</v>
      </c>
      <c r="HQ15" s="40" t="s">
        <v>217</v>
      </c>
      <c r="HR15" s="8">
        <v>80.090440000000001</v>
      </c>
      <c r="HS15" s="8">
        <v>0.21560000000000001</v>
      </c>
      <c r="HT15" s="8" t="s">
        <v>71</v>
      </c>
      <c r="HU15" s="8" t="s">
        <v>71</v>
      </c>
      <c r="HV15" s="8" t="s">
        <v>96</v>
      </c>
      <c r="HW15" s="8" t="s">
        <v>168</v>
      </c>
      <c r="HX15" s="8" t="s">
        <v>73</v>
      </c>
      <c r="HY15" s="8" t="s">
        <v>169</v>
      </c>
      <c r="HZ15" s="8">
        <v>5</v>
      </c>
      <c r="IA15" s="27">
        <v>0</v>
      </c>
      <c r="IB15" s="8" t="s">
        <v>74</v>
      </c>
      <c r="IC15" s="30">
        <v>200</v>
      </c>
      <c r="ID15" s="31">
        <v>0.93</v>
      </c>
      <c r="IE15" s="31">
        <v>0.61499999999999999</v>
      </c>
    </row>
    <row r="16" spans="1:239" ht="16.5" customHeight="1" x14ac:dyDescent="0.25">
      <c r="A16" s="19" t="s">
        <v>123</v>
      </c>
      <c r="B16" s="6">
        <v>14</v>
      </c>
      <c r="C16" s="8">
        <v>1.4999999999999999E-2</v>
      </c>
      <c r="D16" s="8">
        <f t="shared" si="27"/>
        <v>579</v>
      </c>
      <c r="E16" s="8">
        <f t="shared" si="28"/>
        <v>216</v>
      </c>
      <c r="F16" s="36">
        <f t="shared" si="29"/>
        <v>14400</v>
      </c>
      <c r="G16" s="9">
        <f t="shared" si="30"/>
        <v>14400000</v>
      </c>
      <c r="H16" s="9">
        <v>5</v>
      </c>
      <c r="I16" s="8">
        <f t="shared" si="35"/>
        <v>11</v>
      </c>
      <c r="J16" s="8">
        <v>1E-4</v>
      </c>
      <c r="K16" s="13">
        <f t="shared" si="31"/>
        <v>1070.9779539177164</v>
      </c>
      <c r="L16" s="13">
        <f t="shared" si="32"/>
        <v>7.4373469022063636</v>
      </c>
      <c r="M16" s="13">
        <f>Data!D16/Data!$C16</f>
        <v>38600</v>
      </c>
      <c r="N16" s="13">
        <f t="shared" si="0"/>
        <v>37.305699481865283</v>
      </c>
      <c r="O16" s="8">
        <v>3</v>
      </c>
      <c r="P16" s="8">
        <f t="shared" si="33"/>
        <v>83</v>
      </c>
      <c r="Q16" s="8">
        <v>1.5</v>
      </c>
      <c r="R16" s="9">
        <f t="shared" si="1"/>
        <v>200</v>
      </c>
      <c r="S16" s="36">
        <f t="shared" si="34"/>
        <v>144.66666666666666</v>
      </c>
      <c r="T16" s="8">
        <v>0</v>
      </c>
      <c r="U16" s="8">
        <v>2</v>
      </c>
      <c r="V16" s="8">
        <v>0</v>
      </c>
      <c r="W16" s="8">
        <v>0</v>
      </c>
      <c r="X16" s="8">
        <v>0</v>
      </c>
      <c r="Y16" s="8">
        <v>1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168</v>
      </c>
      <c r="AF16" s="8">
        <v>8</v>
      </c>
      <c r="AG16" s="8">
        <v>352</v>
      </c>
      <c r="AH16" s="8">
        <v>3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1</v>
      </c>
      <c r="AP16" s="8">
        <v>13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31</v>
      </c>
      <c r="AZ16" s="8">
        <v>152</v>
      </c>
      <c r="BA16" s="8">
        <v>48</v>
      </c>
      <c r="BB16" s="8">
        <v>9</v>
      </c>
      <c r="BC16" s="8">
        <v>3</v>
      </c>
      <c r="BD16" s="8">
        <v>1</v>
      </c>
      <c r="BE16" s="8">
        <v>1</v>
      </c>
      <c r="BF16" s="8">
        <v>1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1</v>
      </c>
      <c r="BT16" s="8">
        <v>0</v>
      </c>
      <c r="BU16" s="8">
        <v>0</v>
      </c>
      <c r="BV16" s="8">
        <v>365</v>
      </c>
      <c r="BW16" s="8">
        <v>137</v>
      </c>
      <c r="BX16" s="8">
        <v>55</v>
      </c>
      <c r="BY16" s="8">
        <v>7</v>
      </c>
      <c r="BZ16" s="8">
        <v>7</v>
      </c>
      <c r="CA16" s="8">
        <v>2</v>
      </c>
      <c r="CB16" s="8">
        <v>2</v>
      </c>
      <c r="CC16" s="8">
        <v>0</v>
      </c>
      <c r="CD16" s="8">
        <v>1</v>
      </c>
      <c r="CE16" s="8">
        <v>1</v>
      </c>
      <c r="CF16" s="8">
        <v>0</v>
      </c>
      <c r="CG16" s="8">
        <v>1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1</v>
      </c>
      <c r="CP16" s="8">
        <v>0</v>
      </c>
      <c r="CQ16" s="8">
        <v>0</v>
      </c>
      <c r="CR16" s="8">
        <f>Data!T16/Data!$C16</f>
        <v>0</v>
      </c>
      <c r="CS16" s="8">
        <f>Data!U16/Data!$C16</f>
        <v>133.33333333333334</v>
      </c>
      <c r="CT16" s="8">
        <f>Data!V16/Data!$C16</f>
        <v>0</v>
      </c>
      <c r="CU16" s="8">
        <f>Data!W16/Data!$C16</f>
        <v>0</v>
      </c>
      <c r="CV16" s="8">
        <f>Data!X16/Data!$C16</f>
        <v>0</v>
      </c>
      <c r="CW16" s="8">
        <f>Data!Y16/Data!$C16</f>
        <v>66.666666666666671</v>
      </c>
      <c r="CX16" s="8">
        <f>Data!Z16/Data!$C16</f>
        <v>0</v>
      </c>
      <c r="CY16" s="8">
        <f>Data!AA16/Data!$C16</f>
        <v>0</v>
      </c>
      <c r="CZ16" s="8">
        <f>Data!AB16/Data!$C16</f>
        <v>0</v>
      </c>
      <c r="DA16" s="8">
        <f>Data!AC16/Data!$C16</f>
        <v>0</v>
      </c>
      <c r="DB16" s="8">
        <f>Data!AD16/Data!$C16</f>
        <v>0</v>
      </c>
      <c r="DC16" s="8">
        <f>Data!AE16/Data!$C16</f>
        <v>11200</v>
      </c>
      <c r="DD16" s="8">
        <f>Data!AF16/Data!$C16</f>
        <v>533.33333333333337</v>
      </c>
      <c r="DE16" s="8">
        <f>Data!AG16/Data!$C16</f>
        <v>23466.666666666668</v>
      </c>
      <c r="DF16" s="8">
        <f>Data!AH16/Data!$C16</f>
        <v>200</v>
      </c>
      <c r="DG16" s="8">
        <f>Data!AI16/Data!$C16</f>
        <v>0</v>
      </c>
      <c r="DH16" s="8">
        <f>Data!AJ16/Data!$C16</f>
        <v>0</v>
      </c>
      <c r="DI16" s="8">
        <f>Data!AK16/Data!$C16</f>
        <v>0</v>
      </c>
      <c r="DJ16" s="8">
        <f>Data!AL16/Data!$C16</f>
        <v>0</v>
      </c>
      <c r="DK16" s="8">
        <f>Data!AM16/Data!$C16</f>
        <v>0</v>
      </c>
      <c r="DL16" s="8">
        <f>Data!AN16/Data!$C16</f>
        <v>0</v>
      </c>
      <c r="DM16" s="8">
        <f>Data!AO16/Data!$C16</f>
        <v>66.666666666666671</v>
      </c>
      <c r="DN16" s="8">
        <f>Data!AP16/Data!$C16</f>
        <v>866.66666666666674</v>
      </c>
      <c r="DO16" s="8">
        <f>Data!AQ16/Data!$C16</f>
        <v>0</v>
      </c>
      <c r="DP16" s="8">
        <f>Data!AR16/Data!$C16</f>
        <v>0</v>
      </c>
      <c r="DQ16" s="8">
        <f>Data!AS16/Data!$C16</f>
        <v>0</v>
      </c>
      <c r="DR16" s="8">
        <f>Data!AT16/Data!$C16</f>
        <v>0</v>
      </c>
      <c r="DS16" s="8">
        <f>Data!AU16/Data!$C16</f>
        <v>0</v>
      </c>
      <c r="DT16" s="8">
        <f>Data!AV16/Data!$C16</f>
        <v>0</v>
      </c>
      <c r="DU16" s="8">
        <f>Data!AW16/Data!$C16</f>
        <v>0</v>
      </c>
      <c r="DV16" s="8">
        <f>Data!AX16/Data!$C16</f>
        <v>0</v>
      </c>
      <c r="DW16" s="8">
        <f>Data!AY16/Data!$C16</f>
        <v>2066.666666666667</v>
      </c>
      <c r="DX16" s="8">
        <f>Data!AZ16/Data!$C16</f>
        <v>10133.333333333334</v>
      </c>
      <c r="DY16" s="8">
        <f>Data!BA16/Data!$C16</f>
        <v>3200</v>
      </c>
      <c r="DZ16" s="8">
        <f>Data!BB16/Data!$C16</f>
        <v>600</v>
      </c>
      <c r="EA16" s="8">
        <f>Data!BC16/Data!$C16</f>
        <v>200</v>
      </c>
      <c r="EB16" s="8">
        <f>Data!BD16/Data!$C16</f>
        <v>66.666666666666671</v>
      </c>
      <c r="EC16" s="8">
        <f>Data!BE16/Data!$C16</f>
        <v>66.666666666666671</v>
      </c>
      <c r="ED16" s="8">
        <f>Data!BF16/Data!$C16</f>
        <v>66.666666666666671</v>
      </c>
      <c r="EE16" s="8">
        <f>Data!BG16/Data!$C16</f>
        <v>0</v>
      </c>
      <c r="EF16" s="8">
        <f>Data!BH16/Data!$C16</f>
        <v>0</v>
      </c>
      <c r="EG16" s="8">
        <f>Data!BI16/Data!$C16</f>
        <v>0</v>
      </c>
      <c r="EH16" s="8">
        <f>Data!BJ16/Data!$C16</f>
        <v>0</v>
      </c>
      <c r="EI16" s="8">
        <f>Data!BK16/Data!$C16</f>
        <v>0</v>
      </c>
      <c r="EJ16" s="8">
        <f>Data!BL16/Data!$C16</f>
        <v>0</v>
      </c>
      <c r="EK16" s="8">
        <f>Data!BM16/Data!$C16</f>
        <v>0</v>
      </c>
      <c r="EL16" s="8">
        <f>Data!BN16/Data!$C16</f>
        <v>0</v>
      </c>
      <c r="EM16" s="8">
        <f>Data!BO16/Data!$C16</f>
        <v>0</v>
      </c>
      <c r="EN16" s="8">
        <f>Data!BP16/Data!$C16</f>
        <v>0</v>
      </c>
      <c r="EO16" s="8">
        <f>Data!BQ16/Data!$C16</f>
        <v>0</v>
      </c>
      <c r="EP16" s="8">
        <f>Data!BR16/Data!$C16</f>
        <v>0</v>
      </c>
      <c r="EQ16" s="8">
        <f>Data!BS16/Data!$C16</f>
        <v>66.666666666666671</v>
      </c>
      <c r="ER16" s="8">
        <f>Data!BT16/Data!$C16</f>
        <v>0</v>
      </c>
      <c r="ES16" s="8">
        <f>Data!BU16/Data!$C16</f>
        <v>0</v>
      </c>
      <c r="ET16" s="8">
        <f>Data!BV16/Data!$C16</f>
        <v>24333.333333333336</v>
      </c>
      <c r="EU16" s="8">
        <f>Data!BW16/Data!$C16</f>
        <v>9133.3333333333339</v>
      </c>
      <c r="EV16" s="8">
        <f>Data!BX16/Data!$C16</f>
        <v>3666.666666666667</v>
      </c>
      <c r="EW16" s="8">
        <f>Data!BY16/Data!$C16</f>
        <v>466.66666666666669</v>
      </c>
      <c r="EX16" s="8">
        <f>Data!BZ16/Data!$C16</f>
        <v>466.66666666666669</v>
      </c>
      <c r="EY16" s="8">
        <f>Data!CA16/Data!$C16</f>
        <v>133.33333333333334</v>
      </c>
      <c r="EZ16" s="8">
        <f>Data!CB16/Data!$C16</f>
        <v>133.33333333333334</v>
      </c>
      <c r="FA16" s="8">
        <f>Data!CC16/Data!$C16</f>
        <v>0</v>
      </c>
      <c r="FB16" s="8">
        <f>Data!CD16/Data!$C16</f>
        <v>66.666666666666671</v>
      </c>
      <c r="FC16" s="8">
        <f>Data!CE16/Data!$C16</f>
        <v>66.666666666666671</v>
      </c>
      <c r="FD16" s="8">
        <f>Data!CF16/Data!$C16</f>
        <v>0</v>
      </c>
      <c r="FE16" s="8">
        <f>Data!CG16/Data!$C16</f>
        <v>66.666666666666671</v>
      </c>
      <c r="FF16" s="8">
        <f>Data!CH16/Data!$C16</f>
        <v>0</v>
      </c>
      <c r="FG16" s="8">
        <f>Data!CI16/Data!$C16</f>
        <v>0</v>
      </c>
      <c r="FH16" s="8">
        <f>Data!CJ16/Data!$C16</f>
        <v>0</v>
      </c>
      <c r="FI16" s="8">
        <f>Data!CK16/Data!$C16</f>
        <v>0</v>
      </c>
      <c r="FJ16" s="8">
        <f>Data!CL16/Data!$C16</f>
        <v>0</v>
      </c>
      <c r="FK16" s="8">
        <f>Data!CM16/Data!$C16</f>
        <v>0</v>
      </c>
      <c r="FL16" s="8">
        <f>Data!CN16/Data!$C16</f>
        <v>0</v>
      </c>
      <c r="FM16" s="8">
        <f>Data!CO16/Data!$C16</f>
        <v>66.666666666666671</v>
      </c>
      <c r="FN16" s="8">
        <f>Data!CP16/Data!$C16</f>
        <v>0</v>
      </c>
      <c r="FO16" s="8">
        <f>Data!CQ16/Data!$C16</f>
        <v>0</v>
      </c>
      <c r="FP16" s="8">
        <f t="shared" si="36"/>
        <v>70.370370370370367</v>
      </c>
      <c r="FQ16" s="8">
        <f t="shared" si="37"/>
        <v>22.222222222222221</v>
      </c>
      <c r="FR16" s="8">
        <f t="shared" si="38"/>
        <v>4.1666666666666661</v>
      </c>
      <c r="FS16" s="8">
        <f t="shared" si="39"/>
        <v>1.3888888888888888</v>
      </c>
      <c r="FT16" s="8">
        <f t="shared" si="40"/>
        <v>0.46296296296296302</v>
      </c>
      <c r="FU16" s="8">
        <f t="shared" si="41"/>
        <v>0.46296296296296302</v>
      </c>
      <c r="FV16" s="8">
        <f t="shared" si="42"/>
        <v>0.46296296296296302</v>
      </c>
      <c r="FW16" s="8">
        <f t="shared" si="43"/>
        <v>0</v>
      </c>
      <c r="FX16" s="8">
        <f t="shared" si="44"/>
        <v>0</v>
      </c>
      <c r="FY16" s="8">
        <f t="shared" si="45"/>
        <v>0</v>
      </c>
      <c r="FZ16" s="8">
        <f t="shared" si="46"/>
        <v>0</v>
      </c>
      <c r="GA16" s="8">
        <f t="shared" si="47"/>
        <v>0</v>
      </c>
      <c r="GB16" s="8">
        <f t="shared" si="48"/>
        <v>0</v>
      </c>
      <c r="GC16" s="8">
        <f t="shared" si="49"/>
        <v>0</v>
      </c>
      <c r="GD16" s="8">
        <f t="shared" si="50"/>
        <v>0</v>
      </c>
      <c r="GE16" s="8">
        <f t="shared" si="51"/>
        <v>0</v>
      </c>
      <c r="GF16" s="8">
        <f t="shared" si="52"/>
        <v>0</v>
      </c>
      <c r="GG16" s="8">
        <f t="shared" si="53"/>
        <v>0</v>
      </c>
      <c r="GH16" s="8">
        <f t="shared" si="54"/>
        <v>0</v>
      </c>
      <c r="GI16" s="8">
        <f t="shared" si="55"/>
        <v>0.46296296296296302</v>
      </c>
      <c r="GJ16" s="8">
        <f t="shared" si="56"/>
        <v>0</v>
      </c>
      <c r="GK16" s="8">
        <f t="shared" si="57"/>
        <v>0</v>
      </c>
      <c r="GL16" s="8">
        <f t="shared" si="5"/>
        <v>63.039723661485326</v>
      </c>
      <c r="GM16" s="8">
        <f t="shared" si="6"/>
        <v>23.661485319516409</v>
      </c>
      <c r="GN16" s="8">
        <f t="shared" si="7"/>
        <v>9.4991364421416247</v>
      </c>
      <c r="GO16" s="8">
        <f t="shared" si="8"/>
        <v>1.2089810017271159</v>
      </c>
      <c r="GP16" s="8">
        <f t="shared" si="9"/>
        <v>1.2089810017271159</v>
      </c>
      <c r="GQ16" s="8">
        <f t="shared" si="10"/>
        <v>0.34542314335060453</v>
      </c>
      <c r="GR16" s="8">
        <f t="shared" si="11"/>
        <v>0.34542314335060453</v>
      </c>
      <c r="GS16" s="8">
        <f t="shared" si="12"/>
        <v>0</v>
      </c>
      <c r="GT16" s="8">
        <f t="shared" si="13"/>
        <v>0.17271157167530227</v>
      </c>
      <c r="GU16" s="8">
        <f t="shared" si="14"/>
        <v>0.17271157167530227</v>
      </c>
      <c r="GV16" s="8">
        <f t="shared" si="15"/>
        <v>0</v>
      </c>
      <c r="GW16" s="8">
        <f t="shared" si="16"/>
        <v>0.17271157167530227</v>
      </c>
      <c r="GX16" s="8">
        <f t="shared" si="17"/>
        <v>0</v>
      </c>
      <c r="GY16" s="8">
        <f t="shared" si="18"/>
        <v>0</v>
      </c>
      <c r="GZ16" s="8">
        <f t="shared" si="19"/>
        <v>0</v>
      </c>
      <c r="HA16" s="8">
        <f t="shared" si="20"/>
        <v>0</v>
      </c>
      <c r="HB16" s="8">
        <f t="shared" si="21"/>
        <v>0</v>
      </c>
      <c r="HC16" s="8">
        <f t="shared" si="22"/>
        <v>0</v>
      </c>
      <c r="HD16" s="8">
        <f t="shared" si="23"/>
        <v>0</v>
      </c>
      <c r="HE16" s="8">
        <f t="shared" si="24"/>
        <v>0.17271157167530227</v>
      </c>
      <c r="HF16" s="8">
        <f t="shared" si="25"/>
        <v>0</v>
      </c>
      <c r="HG16" s="8">
        <f t="shared" si="26"/>
        <v>0</v>
      </c>
      <c r="HH16" s="8"/>
      <c r="HI16" s="8" t="s">
        <v>38</v>
      </c>
      <c r="HJ16" s="8" t="s">
        <v>255</v>
      </c>
      <c r="HK16" s="8" t="s">
        <v>46</v>
      </c>
      <c r="HL16" s="8" t="s">
        <v>89</v>
      </c>
      <c r="HM16" s="8" t="s">
        <v>97</v>
      </c>
      <c r="HN16" s="14">
        <v>42951</v>
      </c>
      <c r="HO16" s="8" t="s">
        <v>84</v>
      </c>
      <c r="HP16" s="40" t="s">
        <v>95</v>
      </c>
      <c r="HQ16" s="40" t="s">
        <v>218</v>
      </c>
      <c r="HR16" s="8">
        <v>79.031547000000003</v>
      </c>
      <c r="HS16" s="8">
        <v>3.5446499999999999</v>
      </c>
      <c r="HT16" s="8" t="s">
        <v>71</v>
      </c>
      <c r="HU16" s="8" t="s">
        <v>71</v>
      </c>
      <c r="HV16" s="8" t="s">
        <v>96</v>
      </c>
      <c r="HW16" s="8" t="s">
        <v>168</v>
      </c>
      <c r="HX16" s="8" t="s">
        <v>85</v>
      </c>
      <c r="HY16" s="8" t="s">
        <v>169</v>
      </c>
      <c r="HZ16" s="8">
        <v>4</v>
      </c>
      <c r="IA16" s="27">
        <v>0</v>
      </c>
      <c r="IB16" s="8" t="s">
        <v>74</v>
      </c>
      <c r="IC16" s="30">
        <v>200</v>
      </c>
      <c r="ID16" s="31">
        <v>72</v>
      </c>
      <c r="IE16" s="31">
        <v>0.72499999999999998</v>
      </c>
    </row>
    <row r="17" spans="1:239" ht="16.5" customHeight="1" x14ac:dyDescent="0.25">
      <c r="A17" s="10" t="s">
        <v>124</v>
      </c>
      <c r="B17" s="6">
        <v>15</v>
      </c>
      <c r="C17" s="8">
        <v>4.1500000000000002E-2</v>
      </c>
      <c r="D17" s="8">
        <f t="shared" si="27"/>
        <v>6770</v>
      </c>
      <c r="E17" s="8">
        <f t="shared" si="28"/>
        <v>109</v>
      </c>
      <c r="F17" s="36">
        <f t="shared" si="29"/>
        <v>2626.5060240963853</v>
      </c>
      <c r="G17" s="9">
        <f t="shared" si="30"/>
        <v>2626506.0240963851</v>
      </c>
      <c r="H17" s="9">
        <v>5</v>
      </c>
      <c r="I17" s="8">
        <f t="shared" si="35"/>
        <v>6</v>
      </c>
      <c r="J17" s="8">
        <v>1E-4</v>
      </c>
      <c r="K17" s="13">
        <f t="shared" si="31"/>
        <v>265.13578916664943</v>
      </c>
      <c r="L17" s="13">
        <f t="shared" si="32"/>
        <v>10.094619495794452</v>
      </c>
      <c r="M17" s="13">
        <f>Data!D17/Data!$C17</f>
        <v>163132.53012048191</v>
      </c>
      <c r="N17" s="13">
        <f t="shared" si="0"/>
        <v>1.6100443131462332</v>
      </c>
      <c r="O17" s="8">
        <v>11</v>
      </c>
      <c r="P17" s="8">
        <f t="shared" si="33"/>
        <v>83</v>
      </c>
      <c r="Q17" s="8">
        <v>1.5</v>
      </c>
      <c r="R17" s="9">
        <f t="shared" si="1"/>
        <v>265.06024096385539</v>
      </c>
      <c r="S17" s="36">
        <f t="shared" si="34"/>
        <v>209.72690763052205</v>
      </c>
      <c r="T17" s="8">
        <v>27</v>
      </c>
      <c r="U17" s="8">
        <v>8</v>
      </c>
      <c r="V17" s="8">
        <v>0</v>
      </c>
      <c r="W17" s="8">
        <v>1</v>
      </c>
      <c r="X17" s="8">
        <v>0</v>
      </c>
      <c r="Y17" s="8">
        <v>0</v>
      </c>
      <c r="Z17" s="8">
        <v>36</v>
      </c>
      <c r="AA17" s="8">
        <v>0</v>
      </c>
      <c r="AB17" s="8">
        <v>0</v>
      </c>
      <c r="AC17" s="8">
        <v>3</v>
      </c>
      <c r="AD17" s="8">
        <v>2</v>
      </c>
      <c r="AE17" s="8">
        <v>3</v>
      </c>
      <c r="AF17" s="8">
        <v>4430</v>
      </c>
      <c r="AG17" s="8">
        <v>2070</v>
      </c>
      <c r="AH17" s="8">
        <v>11</v>
      </c>
      <c r="AI17" s="8">
        <v>0</v>
      </c>
      <c r="AJ17" s="8">
        <v>0</v>
      </c>
      <c r="AK17" s="8">
        <v>0</v>
      </c>
      <c r="AL17" s="8">
        <v>150</v>
      </c>
      <c r="AM17" s="8">
        <v>0</v>
      </c>
      <c r="AN17" s="8">
        <v>0</v>
      </c>
      <c r="AO17" s="8">
        <v>0</v>
      </c>
      <c r="AP17" s="8">
        <v>1</v>
      </c>
      <c r="AQ17" s="8">
        <v>0</v>
      </c>
      <c r="AR17" s="8">
        <v>0</v>
      </c>
      <c r="AS17" s="8">
        <v>0</v>
      </c>
      <c r="AT17" s="8">
        <v>0</v>
      </c>
      <c r="AU17" s="8">
        <v>1</v>
      </c>
      <c r="AV17" s="8">
        <v>0</v>
      </c>
      <c r="AW17" s="8">
        <v>0</v>
      </c>
      <c r="AX17" s="8">
        <v>0</v>
      </c>
      <c r="AY17" s="8">
        <v>27</v>
      </c>
      <c r="AZ17" s="8">
        <v>60</v>
      </c>
      <c r="BA17" s="8">
        <v>37</v>
      </c>
      <c r="BB17" s="8">
        <v>10</v>
      </c>
      <c r="BC17" s="8">
        <v>2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2716</v>
      </c>
      <c r="BW17" s="8">
        <v>2595</v>
      </c>
      <c r="BX17" s="8">
        <v>1151</v>
      </c>
      <c r="BY17" s="8">
        <v>193</v>
      </c>
      <c r="BZ17" s="8">
        <v>62</v>
      </c>
      <c r="CA17" s="8">
        <v>31</v>
      </c>
      <c r="CB17" s="8">
        <v>4</v>
      </c>
      <c r="CC17" s="8">
        <v>2</v>
      </c>
      <c r="CD17" s="8">
        <v>4</v>
      </c>
      <c r="CE17" s="8">
        <v>3</v>
      </c>
      <c r="CF17" s="8">
        <v>2</v>
      </c>
      <c r="CG17" s="8">
        <v>0</v>
      </c>
      <c r="CH17" s="8">
        <v>0</v>
      </c>
      <c r="CI17" s="8">
        <v>2</v>
      </c>
      <c r="CJ17" s="8">
        <v>0</v>
      </c>
      <c r="CK17" s="8">
        <v>0</v>
      </c>
      <c r="CL17" s="8">
        <v>0</v>
      </c>
      <c r="CM17" s="8">
        <v>0</v>
      </c>
      <c r="CN17" s="8">
        <v>3</v>
      </c>
      <c r="CO17" s="8">
        <v>0</v>
      </c>
      <c r="CP17" s="8">
        <v>1</v>
      </c>
      <c r="CQ17" s="8">
        <v>1</v>
      </c>
      <c r="CR17" s="8">
        <f>Data!T17/Data!$C17</f>
        <v>650.60240963855415</v>
      </c>
      <c r="CS17" s="8">
        <f>Data!U17/Data!$C17</f>
        <v>192.77108433734938</v>
      </c>
      <c r="CT17" s="8">
        <f>Data!V17/Data!$C17</f>
        <v>0</v>
      </c>
      <c r="CU17" s="8">
        <f>Data!W17/Data!$C17</f>
        <v>24.096385542168672</v>
      </c>
      <c r="CV17" s="8">
        <f>Data!X17/Data!$C17</f>
        <v>0</v>
      </c>
      <c r="CW17" s="8">
        <f>Data!Y17/Data!$C17</f>
        <v>0</v>
      </c>
      <c r="CX17" s="8">
        <f>Data!Z17/Data!$C17</f>
        <v>867.46987951807228</v>
      </c>
      <c r="CY17" s="8">
        <f>Data!AA17/Data!$C17</f>
        <v>0</v>
      </c>
      <c r="CZ17" s="8">
        <f>Data!AB17/Data!$C17</f>
        <v>0</v>
      </c>
      <c r="DA17" s="8">
        <f>Data!AC17/Data!$C17</f>
        <v>72.289156626506013</v>
      </c>
      <c r="DB17" s="8">
        <f>Data!AD17/Data!$C17</f>
        <v>48.192771084337345</v>
      </c>
      <c r="DC17" s="8">
        <f>Data!AE17/Data!$C17</f>
        <v>72.289156626506013</v>
      </c>
      <c r="DD17" s="8">
        <f>Data!AF17/Data!$C17</f>
        <v>106746.98795180723</v>
      </c>
      <c r="DE17" s="8">
        <f>Data!AG17/Data!$C17</f>
        <v>49879.518072289153</v>
      </c>
      <c r="DF17" s="8">
        <f>Data!AH17/Data!$C17</f>
        <v>265.06024096385539</v>
      </c>
      <c r="DG17" s="8">
        <f>Data!AI17/Data!$C17</f>
        <v>0</v>
      </c>
      <c r="DH17" s="8">
        <f>Data!AJ17/Data!$C17</f>
        <v>0</v>
      </c>
      <c r="DI17" s="8">
        <f>Data!AK17/Data!$C17</f>
        <v>0</v>
      </c>
      <c r="DJ17" s="8">
        <f>Data!AL17/Data!$C17</f>
        <v>3614.457831325301</v>
      </c>
      <c r="DK17" s="8">
        <f>Data!AM17/Data!$C17</f>
        <v>0</v>
      </c>
      <c r="DL17" s="8">
        <f>Data!AN17/Data!$C17</f>
        <v>0</v>
      </c>
      <c r="DM17" s="8">
        <f>Data!AO17/Data!$C17</f>
        <v>0</v>
      </c>
      <c r="DN17" s="8">
        <f>Data!AP17/Data!$C17</f>
        <v>24.096385542168672</v>
      </c>
      <c r="DO17" s="8">
        <f>Data!AQ17/Data!$C17</f>
        <v>0</v>
      </c>
      <c r="DP17" s="8">
        <f>Data!AR17/Data!$C17</f>
        <v>0</v>
      </c>
      <c r="DQ17" s="8">
        <f>Data!AS17/Data!$C17</f>
        <v>0</v>
      </c>
      <c r="DR17" s="8">
        <f>Data!AT17/Data!$C17</f>
        <v>0</v>
      </c>
      <c r="DS17" s="8">
        <f>Data!AU17/Data!$C17</f>
        <v>24.096385542168672</v>
      </c>
      <c r="DT17" s="8">
        <f>Data!AV17/Data!$C17</f>
        <v>0</v>
      </c>
      <c r="DU17" s="8">
        <f>Data!AW17/Data!$C17</f>
        <v>0</v>
      </c>
      <c r="DV17" s="8">
        <f>Data!AX17/Data!$C17</f>
        <v>0</v>
      </c>
      <c r="DW17" s="8">
        <f>Data!AY17/Data!$C17</f>
        <v>650.60240963855415</v>
      </c>
      <c r="DX17" s="8">
        <f>Data!AZ17/Data!$C17</f>
        <v>1445.7831325301204</v>
      </c>
      <c r="DY17" s="8">
        <f>Data!BA17/Data!$C17</f>
        <v>891.56626506024088</v>
      </c>
      <c r="DZ17" s="8">
        <f>Data!BB17/Data!$C17</f>
        <v>240.96385542168673</v>
      </c>
      <c r="EA17" s="8">
        <f>Data!BC17/Data!$C17</f>
        <v>48.192771084337345</v>
      </c>
      <c r="EB17" s="8">
        <f>Data!BD17/Data!$C17</f>
        <v>0</v>
      </c>
      <c r="EC17" s="8">
        <f>Data!BE17/Data!$C17</f>
        <v>0</v>
      </c>
      <c r="ED17" s="8">
        <f>Data!BF17/Data!$C17</f>
        <v>0</v>
      </c>
      <c r="EE17" s="8">
        <f>Data!BG17/Data!$C17</f>
        <v>0</v>
      </c>
      <c r="EF17" s="8">
        <f>Data!BH17/Data!$C17</f>
        <v>0</v>
      </c>
      <c r="EG17" s="8">
        <f>Data!BI17/Data!$C17</f>
        <v>0</v>
      </c>
      <c r="EH17" s="8">
        <f>Data!BJ17/Data!$C17</f>
        <v>0</v>
      </c>
      <c r="EI17" s="8">
        <f>Data!BK17/Data!$C17</f>
        <v>0</v>
      </c>
      <c r="EJ17" s="8">
        <f>Data!BL17/Data!$C17</f>
        <v>0</v>
      </c>
      <c r="EK17" s="8">
        <f>Data!BM17/Data!$C17</f>
        <v>0</v>
      </c>
      <c r="EL17" s="8">
        <f>Data!BN17/Data!$C17</f>
        <v>0</v>
      </c>
      <c r="EM17" s="8">
        <f>Data!BO17/Data!$C17</f>
        <v>0</v>
      </c>
      <c r="EN17" s="8">
        <f>Data!BP17/Data!$C17</f>
        <v>0</v>
      </c>
      <c r="EO17" s="8">
        <f>Data!BQ17/Data!$C17</f>
        <v>0</v>
      </c>
      <c r="EP17" s="8">
        <f>Data!BR17/Data!$C17</f>
        <v>0</v>
      </c>
      <c r="EQ17" s="8">
        <f>Data!BS17/Data!$C17</f>
        <v>0</v>
      </c>
      <c r="ER17" s="8">
        <f>Data!BT17/Data!$C17</f>
        <v>0</v>
      </c>
      <c r="ES17" s="8">
        <f>Data!BU17/Data!$C17</f>
        <v>0</v>
      </c>
      <c r="ET17" s="8">
        <f>Data!BV17/Data!$C17</f>
        <v>65445.783132530116</v>
      </c>
      <c r="EU17" s="8">
        <f>Data!BW17/Data!$C17</f>
        <v>62530.120481927705</v>
      </c>
      <c r="EV17" s="8">
        <f>Data!BX17/Data!$C17</f>
        <v>27734.939759036144</v>
      </c>
      <c r="EW17" s="8">
        <f>Data!BY17/Data!$C17</f>
        <v>4650.6024096385536</v>
      </c>
      <c r="EX17" s="8">
        <f>Data!BZ17/Data!$C17</f>
        <v>1493.9759036144578</v>
      </c>
      <c r="EY17" s="8">
        <f>Data!CA17/Data!$C17</f>
        <v>746.98795180722891</v>
      </c>
      <c r="EZ17" s="8">
        <f>Data!CB17/Data!$C17</f>
        <v>96.385542168674689</v>
      </c>
      <c r="FA17" s="8">
        <f>Data!CC17/Data!$C17</f>
        <v>48.192771084337345</v>
      </c>
      <c r="FB17" s="8">
        <f>Data!CD17/Data!$C17</f>
        <v>96.385542168674689</v>
      </c>
      <c r="FC17" s="8">
        <f>Data!CE17/Data!$C17</f>
        <v>72.289156626506013</v>
      </c>
      <c r="FD17" s="8">
        <f>Data!CF17/Data!$C17</f>
        <v>48.192771084337345</v>
      </c>
      <c r="FE17" s="8">
        <f>Data!CG17/Data!$C17</f>
        <v>0</v>
      </c>
      <c r="FF17" s="8">
        <f>Data!CH17/Data!$C17</f>
        <v>0</v>
      </c>
      <c r="FG17" s="8">
        <f>Data!CI17/Data!$C17</f>
        <v>48.192771084337345</v>
      </c>
      <c r="FH17" s="8">
        <f>Data!CJ17/Data!$C17</f>
        <v>0</v>
      </c>
      <c r="FI17" s="8">
        <f>Data!CK17/Data!$C17</f>
        <v>0</v>
      </c>
      <c r="FJ17" s="8">
        <f>Data!CL17/Data!$C17</f>
        <v>0</v>
      </c>
      <c r="FK17" s="8">
        <f>Data!CM17/Data!$C17</f>
        <v>0</v>
      </c>
      <c r="FL17" s="8">
        <f>Data!CN17/Data!$C17</f>
        <v>72.289156626506013</v>
      </c>
      <c r="FM17" s="8">
        <f>Data!CO17/Data!$C17</f>
        <v>0</v>
      </c>
      <c r="FN17" s="8">
        <f>Data!CP17/Data!$C17</f>
        <v>24.096385542168672</v>
      </c>
      <c r="FO17" s="8">
        <f>Data!CQ17/Data!$C17</f>
        <v>24.096385542168672</v>
      </c>
      <c r="FP17" s="8">
        <f t="shared" si="36"/>
        <v>55.045871559633028</v>
      </c>
      <c r="FQ17" s="8">
        <f t="shared" si="37"/>
        <v>33.944954128440372</v>
      </c>
      <c r="FR17" s="8">
        <f t="shared" si="38"/>
        <v>9.1743119266055047</v>
      </c>
      <c r="FS17" s="8">
        <f t="shared" si="39"/>
        <v>1.834862385321101</v>
      </c>
      <c r="FT17" s="8">
        <f t="shared" si="40"/>
        <v>0</v>
      </c>
      <c r="FU17" s="8">
        <f t="shared" si="41"/>
        <v>0</v>
      </c>
      <c r="FV17" s="8">
        <f t="shared" si="42"/>
        <v>0</v>
      </c>
      <c r="FW17" s="8">
        <f t="shared" si="43"/>
        <v>0</v>
      </c>
      <c r="FX17" s="8">
        <f t="shared" si="44"/>
        <v>0</v>
      </c>
      <c r="FY17" s="8">
        <f t="shared" si="45"/>
        <v>0</v>
      </c>
      <c r="FZ17" s="8">
        <f t="shared" si="46"/>
        <v>0</v>
      </c>
      <c r="GA17" s="8">
        <f t="shared" si="47"/>
        <v>0</v>
      </c>
      <c r="GB17" s="8">
        <f t="shared" si="48"/>
        <v>0</v>
      </c>
      <c r="GC17" s="8">
        <f t="shared" si="49"/>
        <v>0</v>
      </c>
      <c r="GD17" s="8">
        <f t="shared" si="50"/>
        <v>0</v>
      </c>
      <c r="GE17" s="8">
        <f t="shared" si="51"/>
        <v>0</v>
      </c>
      <c r="GF17" s="8">
        <f t="shared" si="52"/>
        <v>0</v>
      </c>
      <c r="GG17" s="8">
        <f t="shared" si="53"/>
        <v>0</v>
      </c>
      <c r="GH17" s="8">
        <f t="shared" si="54"/>
        <v>0</v>
      </c>
      <c r="GI17" s="8">
        <f t="shared" si="55"/>
        <v>0</v>
      </c>
      <c r="GJ17" s="8">
        <f t="shared" si="56"/>
        <v>0</v>
      </c>
      <c r="GK17" s="8">
        <f t="shared" si="57"/>
        <v>0</v>
      </c>
      <c r="GL17" s="8">
        <f t="shared" si="5"/>
        <v>40.118168389955692</v>
      </c>
      <c r="GM17" s="8">
        <f t="shared" si="6"/>
        <v>38.330871491875925</v>
      </c>
      <c r="GN17" s="8">
        <f t="shared" si="7"/>
        <v>17.001477104874446</v>
      </c>
      <c r="GO17" s="8">
        <f t="shared" si="8"/>
        <v>2.8508124076809453</v>
      </c>
      <c r="GP17" s="8">
        <f t="shared" si="9"/>
        <v>0.91580502215657322</v>
      </c>
      <c r="GQ17" s="8">
        <f t="shared" si="10"/>
        <v>0.45790251107828661</v>
      </c>
      <c r="GR17" s="8">
        <f t="shared" si="11"/>
        <v>5.9084194977843424E-2</v>
      </c>
      <c r="GS17" s="8">
        <f t="shared" si="12"/>
        <v>2.9542097488921712E-2</v>
      </c>
      <c r="GT17" s="8">
        <f t="shared" si="13"/>
        <v>5.9084194977843424E-2</v>
      </c>
      <c r="GU17" s="8">
        <f t="shared" si="14"/>
        <v>4.4313146233382568E-2</v>
      </c>
      <c r="GV17" s="8">
        <f t="shared" si="15"/>
        <v>2.9542097488921712E-2</v>
      </c>
      <c r="GW17" s="8">
        <f t="shared" si="16"/>
        <v>0</v>
      </c>
      <c r="GX17" s="8">
        <f t="shared" si="17"/>
        <v>0</v>
      </c>
      <c r="GY17" s="8">
        <f t="shared" si="18"/>
        <v>2.9542097488921712E-2</v>
      </c>
      <c r="GZ17" s="8">
        <f t="shared" si="19"/>
        <v>0</v>
      </c>
      <c r="HA17" s="8">
        <f t="shared" si="20"/>
        <v>0</v>
      </c>
      <c r="HB17" s="8">
        <f t="shared" si="21"/>
        <v>0</v>
      </c>
      <c r="HC17" s="8">
        <f t="shared" si="22"/>
        <v>0</v>
      </c>
      <c r="HD17" s="8">
        <f t="shared" si="23"/>
        <v>4.4313146233382568E-2</v>
      </c>
      <c r="HE17" s="8">
        <f t="shared" si="24"/>
        <v>0</v>
      </c>
      <c r="HF17" s="8">
        <f t="shared" si="25"/>
        <v>1.4771048744460856E-2</v>
      </c>
      <c r="HG17" s="8">
        <f t="shared" si="26"/>
        <v>1.4771048744460856E-2</v>
      </c>
      <c r="HH17" s="8"/>
      <c r="HI17" s="8" t="s">
        <v>39</v>
      </c>
      <c r="HJ17" s="8" t="s">
        <v>253</v>
      </c>
      <c r="HK17" s="8" t="s">
        <v>46</v>
      </c>
      <c r="HL17" s="8" t="s">
        <v>98</v>
      </c>
      <c r="HM17" s="8" t="s">
        <v>71</v>
      </c>
      <c r="HN17" s="14">
        <v>43178</v>
      </c>
      <c r="HO17" s="8" t="s">
        <v>72</v>
      </c>
      <c r="HP17" s="40" t="s">
        <v>229</v>
      </c>
      <c r="HQ17" s="40" t="s">
        <v>219</v>
      </c>
      <c r="HR17" s="8">
        <v>47.650543499999998</v>
      </c>
      <c r="HS17" s="8">
        <v>11.433505</v>
      </c>
      <c r="HT17" s="8" t="s">
        <v>71</v>
      </c>
      <c r="HU17" s="8" t="s">
        <v>99</v>
      </c>
      <c r="HV17" s="8" t="s">
        <v>100</v>
      </c>
      <c r="HW17" s="8" t="s">
        <v>101</v>
      </c>
      <c r="HX17" s="8" t="s">
        <v>73</v>
      </c>
      <c r="HY17" s="8" t="s">
        <v>170</v>
      </c>
      <c r="HZ17" s="8">
        <v>2</v>
      </c>
      <c r="IA17" s="27">
        <v>859</v>
      </c>
      <c r="IB17" s="8" t="s">
        <v>103</v>
      </c>
      <c r="IC17" s="30">
        <v>500</v>
      </c>
      <c r="ID17" s="31">
        <v>5.2539999999999996</v>
      </c>
      <c r="IE17" s="31">
        <v>0.42</v>
      </c>
    </row>
    <row r="18" spans="1:239" ht="16.5" customHeight="1" x14ac:dyDescent="0.25">
      <c r="A18" s="10" t="s">
        <v>125</v>
      </c>
      <c r="B18" s="6">
        <v>16</v>
      </c>
      <c r="C18" s="8">
        <v>3.8300000000000001E-2</v>
      </c>
      <c r="D18" s="8">
        <f t="shared" si="27"/>
        <v>8873.0069999999978</v>
      </c>
      <c r="E18" s="8">
        <f t="shared" si="28"/>
        <v>5903.4599999999973</v>
      </c>
      <c r="F18" s="36">
        <f t="shared" si="29"/>
        <v>154137.33681462135</v>
      </c>
      <c r="G18" s="9">
        <f t="shared" si="30"/>
        <v>154137336.81462136</v>
      </c>
      <c r="H18" s="9">
        <v>5</v>
      </c>
      <c r="I18" s="8">
        <f t="shared" si="35"/>
        <v>296</v>
      </c>
      <c r="J18" s="8">
        <v>1E-4</v>
      </c>
      <c r="K18" s="13">
        <f t="shared" si="31"/>
        <v>7869.3054325515468</v>
      </c>
      <c r="L18" s="13">
        <f t="shared" si="32"/>
        <v>5.105385622443861</v>
      </c>
      <c r="M18" s="13">
        <f>Data!D18/Data!$C18</f>
        <v>231671.20104438637</v>
      </c>
      <c r="N18" s="13">
        <f t="shared" si="0"/>
        <v>66.532799985393893</v>
      </c>
      <c r="O18" s="8">
        <v>61</v>
      </c>
      <c r="P18" s="8">
        <f t="shared" si="33"/>
        <v>83</v>
      </c>
      <c r="Q18" s="8">
        <v>1.5</v>
      </c>
      <c r="R18" s="9">
        <f t="shared" si="1"/>
        <v>1592.6892950391646</v>
      </c>
      <c r="S18" s="36">
        <f t="shared" si="34"/>
        <v>1537.3559617058313</v>
      </c>
      <c r="T18" s="8">
        <v>428.67999999999995</v>
      </c>
      <c r="U18" s="8">
        <v>51.624000000000002</v>
      </c>
      <c r="V18" s="8">
        <v>69.572999999999993</v>
      </c>
      <c r="W18" s="8">
        <v>1.4529999999999998</v>
      </c>
      <c r="X18" s="8">
        <v>0</v>
      </c>
      <c r="Y18" s="8">
        <v>0</v>
      </c>
      <c r="Z18" s="8">
        <v>826.1640000000001</v>
      </c>
      <c r="AA18" s="8">
        <v>0</v>
      </c>
      <c r="AB18" s="8">
        <v>16.452999999999999</v>
      </c>
      <c r="AC18" s="8">
        <v>44.905999999999999</v>
      </c>
      <c r="AD18" s="8">
        <v>2.359</v>
      </c>
      <c r="AE18" s="8">
        <v>129.81200000000001</v>
      </c>
      <c r="AF18" s="8">
        <v>85.36099999999999</v>
      </c>
      <c r="AG18" s="8">
        <v>2567.9209999999994</v>
      </c>
      <c r="AH18" s="8">
        <v>104</v>
      </c>
      <c r="AI18" s="8">
        <v>0</v>
      </c>
      <c r="AJ18" s="8">
        <v>0</v>
      </c>
      <c r="AK18" s="8">
        <v>0</v>
      </c>
      <c r="AL18" s="8">
        <v>15.265000000000001</v>
      </c>
      <c r="AM18" s="8">
        <v>0</v>
      </c>
      <c r="AN18" s="8">
        <v>0</v>
      </c>
      <c r="AO18" s="8">
        <v>0</v>
      </c>
      <c r="AP18" s="8">
        <v>15.888999999999999</v>
      </c>
      <c r="AQ18" s="8">
        <v>0</v>
      </c>
      <c r="AR18" s="8">
        <v>0</v>
      </c>
      <c r="AS18" s="8">
        <v>0</v>
      </c>
      <c r="AT18" s="8">
        <v>0</v>
      </c>
      <c r="AU18" s="8">
        <v>1191.0289999999998</v>
      </c>
      <c r="AV18" s="8">
        <v>0</v>
      </c>
      <c r="AW18" s="8">
        <v>197</v>
      </c>
      <c r="AX18" s="8">
        <v>0</v>
      </c>
      <c r="AY18" s="8">
        <v>3125.518</v>
      </c>
      <c r="AZ18" s="8">
        <v>3321.0350000000003</v>
      </c>
      <c r="BA18" s="8">
        <v>1655.4570000000001</v>
      </c>
      <c r="BB18" s="8">
        <v>674.22400000000005</v>
      </c>
      <c r="BC18" s="8">
        <v>174.83800000000002</v>
      </c>
      <c r="BD18" s="8">
        <v>47.905999999999992</v>
      </c>
      <c r="BE18" s="8">
        <v>18</v>
      </c>
      <c r="BF18" s="8">
        <v>7</v>
      </c>
      <c r="BG18" s="8">
        <v>4</v>
      </c>
      <c r="BH18" s="8">
        <v>0</v>
      </c>
      <c r="BI18" s="8">
        <v>1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4351.3890000000001</v>
      </c>
      <c r="BW18" s="8">
        <v>2393.3230000000003</v>
      </c>
      <c r="BX18" s="8">
        <v>1236.9690000000001</v>
      </c>
      <c r="BY18" s="8">
        <v>411.39400000000001</v>
      </c>
      <c r="BZ18" s="8">
        <v>155.154</v>
      </c>
      <c r="CA18" s="8">
        <v>92.171000000000006</v>
      </c>
      <c r="CB18" s="8">
        <v>52.811999999999998</v>
      </c>
      <c r="CC18" s="8">
        <v>39.624000000000002</v>
      </c>
      <c r="CD18" s="8">
        <v>30.452999999999999</v>
      </c>
      <c r="CE18" s="8">
        <v>23.452999999999999</v>
      </c>
      <c r="CF18" s="8">
        <v>14</v>
      </c>
      <c r="CG18" s="8">
        <v>19</v>
      </c>
      <c r="CH18" s="8">
        <v>4.4530000000000003</v>
      </c>
      <c r="CI18" s="8">
        <v>7.4530000000000003</v>
      </c>
      <c r="CJ18" s="8">
        <v>5.4530000000000003</v>
      </c>
      <c r="CK18" s="8">
        <v>4</v>
      </c>
      <c r="CL18" s="8">
        <v>7.4530000000000003</v>
      </c>
      <c r="CM18" s="8">
        <v>3</v>
      </c>
      <c r="CN18" s="8">
        <v>0</v>
      </c>
      <c r="CO18" s="8">
        <v>6</v>
      </c>
      <c r="CP18" s="8">
        <v>2</v>
      </c>
      <c r="CQ18" s="8">
        <v>13.452999999999999</v>
      </c>
      <c r="CR18" s="8">
        <f>Data!T18/Data!$C18</f>
        <v>11192.689295039163</v>
      </c>
      <c r="CS18" s="8">
        <f>Data!U18/Data!$C18</f>
        <v>1347.8851174934725</v>
      </c>
      <c r="CT18" s="8">
        <f>Data!V18/Data!$C18</f>
        <v>1816.5274151436029</v>
      </c>
      <c r="CU18" s="8">
        <f>Data!W18/Data!$C18</f>
        <v>37.937336814621403</v>
      </c>
      <c r="CV18" s="8">
        <f>Data!X18/Data!$C18</f>
        <v>0</v>
      </c>
      <c r="CW18" s="8">
        <f>Data!Y18/Data!$C18</f>
        <v>0</v>
      </c>
      <c r="CX18" s="8">
        <f>Data!Z18/Data!$C18</f>
        <v>21570.861618798957</v>
      </c>
      <c r="CY18" s="8">
        <f>Data!AA18/Data!$C18</f>
        <v>0</v>
      </c>
      <c r="CZ18" s="8">
        <f>Data!AB18/Data!$C18</f>
        <v>429.58224543080939</v>
      </c>
      <c r="DA18" s="8">
        <f>Data!AC18/Data!$C18</f>
        <v>1172.4804177545691</v>
      </c>
      <c r="DB18" s="8">
        <f>Data!AD18/Data!$C18</f>
        <v>61.592689295039165</v>
      </c>
      <c r="DC18" s="8">
        <f>Data!AE18/Data!$C18</f>
        <v>3389.3472584856399</v>
      </c>
      <c r="DD18" s="8">
        <f>Data!AF18/Data!$C18</f>
        <v>2228.7467362924281</v>
      </c>
      <c r="DE18" s="8">
        <f>Data!AG18/Data!$C18</f>
        <v>67047.545691905994</v>
      </c>
      <c r="DF18" s="8">
        <f>Data!AH18/Data!$C18</f>
        <v>2715.4046997389032</v>
      </c>
      <c r="DG18" s="8">
        <f>Data!AI18/Data!$C18</f>
        <v>0</v>
      </c>
      <c r="DH18" s="8">
        <f>Data!AJ18/Data!$C18</f>
        <v>0</v>
      </c>
      <c r="DI18" s="8">
        <f>Data!AK18/Data!$C18</f>
        <v>0</v>
      </c>
      <c r="DJ18" s="8">
        <f>Data!AL18/Data!$C18</f>
        <v>398.56396866840731</v>
      </c>
      <c r="DK18" s="8">
        <f>Data!AM18/Data!$C18</f>
        <v>0</v>
      </c>
      <c r="DL18" s="8">
        <f>Data!AN18/Data!$C18</f>
        <v>0</v>
      </c>
      <c r="DM18" s="8">
        <f>Data!AO18/Data!$C18</f>
        <v>0</v>
      </c>
      <c r="DN18" s="8">
        <f>Data!AP18/Data!$C18</f>
        <v>414.85639686684073</v>
      </c>
      <c r="DO18" s="8">
        <f>Data!AQ18/Data!$C18</f>
        <v>0</v>
      </c>
      <c r="DP18" s="8">
        <f>Data!AR18/Data!$C18</f>
        <v>0</v>
      </c>
      <c r="DQ18" s="8">
        <f>Data!AS18/Data!$C18</f>
        <v>0</v>
      </c>
      <c r="DR18" s="8">
        <f>Data!AT18/Data!$C18</f>
        <v>0</v>
      </c>
      <c r="DS18" s="8">
        <f>Data!AU18/Data!$C18</f>
        <v>31097.362924281977</v>
      </c>
      <c r="DT18" s="8">
        <f>Data!AV18/Data!$C18</f>
        <v>0</v>
      </c>
      <c r="DU18" s="8">
        <f>Data!AW18/Data!$C18</f>
        <v>5143.6031331592685</v>
      </c>
      <c r="DV18" s="8">
        <f>Data!AX18/Data!$C18</f>
        <v>0</v>
      </c>
      <c r="DW18" s="8">
        <f>Data!AY18/Data!$C18</f>
        <v>81606.214099216711</v>
      </c>
      <c r="DX18" s="8">
        <f>Data!AZ18/Data!$C18</f>
        <v>86711.096605744126</v>
      </c>
      <c r="DY18" s="8">
        <f>Data!BA18/Data!$C18</f>
        <v>43223.420365535247</v>
      </c>
      <c r="DZ18" s="8">
        <f>Data!BB18/Data!$C18</f>
        <v>17603.759791122717</v>
      </c>
      <c r="EA18" s="8">
        <f>Data!BC18/Data!$C18</f>
        <v>4564.9608355091386</v>
      </c>
      <c r="EB18" s="8">
        <f>Data!BD18/Data!$C18</f>
        <v>1250.8093994778064</v>
      </c>
      <c r="EC18" s="8">
        <f>Data!BE18/Data!$C18</f>
        <v>469.97389033942557</v>
      </c>
      <c r="ED18" s="8">
        <f>Data!BF18/Data!$C18</f>
        <v>182.76762402088772</v>
      </c>
      <c r="EE18" s="8">
        <f>Data!BG18/Data!$C18</f>
        <v>104.43864229765013</v>
      </c>
      <c r="EF18" s="8">
        <f>Data!BH18/Data!$C18</f>
        <v>0</v>
      </c>
      <c r="EG18" s="8">
        <f>Data!BI18/Data!$C18</f>
        <v>26.109660574412533</v>
      </c>
      <c r="EH18" s="8">
        <f>Data!BJ18/Data!$C18</f>
        <v>0</v>
      </c>
      <c r="EI18" s="8">
        <f>Data!BK18/Data!$C18</f>
        <v>0</v>
      </c>
      <c r="EJ18" s="8">
        <f>Data!BL18/Data!$C18</f>
        <v>0</v>
      </c>
      <c r="EK18" s="8">
        <f>Data!BM18/Data!$C18</f>
        <v>0</v>
      </c>
      <c r="EL18" s="8">
        <f>Data!BN18/Data!$C18</f>
        <v>0</v>
      </c>
      <c r="EM18" s="8">
        <f>Data!BO18/Data!$C18</f>
        <v>0</v>
      </c>
      <c r="EN18" s="8">
        <f>Data!BP18/Data!$C18</f>
        <v>0</v>
      </c>
      <c r="EO18" s="8">
        <f>Data!BQ18/Data!$C18</f>
        <v>0</v>
      </c>
      <c r="EP18" s="8">
        <f>Data!BR18/Data!$C18</f>
        <v>0</v>
      </c>
      <c r="EQ18" s="8">
        <f>Data!BS18/Data!$C18</f>
        <v>0</v>
      </c>
      <c r="ER18" s="8">
        <f>Data!BT18/Data!$C18</f>
        <v>0</v>
      </c>
      <c r="ES18" s="8">
        <f>Data!BU18/Data!$C18</f>
        <v>0</v>
      </c>
      <c r="ET18" s="8">
        <f>Data!BV18/Data!$C18</f>
        <v>113613.28981723238</v>
      </c>
      <c r="EU18" s="8">
        <f>Data!BW18/Data!$C18</f>
        <v>62488.851174934731</v>
      </c>
      <c r="EV18" s="8">
        <f>Data!BX18/Data!$C18</f>
        <v>32296.840731070497</v>
      </c>
      <c r="EW18" s="8">
        <f>Data!BY18/Data!$C18</f>
        <v>10741.357702349869</v>
      </c>
      <c r="EX18" s="8">
        <f>Data!BZ18/Data!$C18</f>
        <v>4051.0182767624019</v>
      </c>
      <c r="EY18" s="8">
        <f>Data!CA18/Data!$C18</f>
        <v>2406.5535248041779</v>
      </c>
      <c r="EZ18" s="8">
        <f>Data!CB18/Data!$C18</f>
        <v>1378.9033942558747</v>
      </c>
      <c r="FA18" s="8">
        <f>Data!CC18/Data!$C18</f>
        <v>1034.5691906005222</v>
      </c>
      <c r="FB18" s="8">
        <f>Data!CD18/Data!$C18</f>
        <v>795.11749347258478</v>
      </c>
      <c r="FC18" s="8">
        <f>Data!CE18/Data!$C18</f>
        <v>612.34986945169715</v>
      </c>
      <c r="FD18" s="8">
        <f>Data!CF18/Data!$C18</f>
        <v>365.53524804177545</v>
      </c>
      <c r="FE18" s="8">
        <f>Data!CG18/Data!$C18</f>
        <v>496.08355091383811</v>
      </c>
      <c r="FF18" s="8">
        <f>Data!CH18/Data!$C18</f>
        <v>116.26631853785901</v>
      </c>
      <c r="FG18" s="8">
        <f>Data!CI18/Data!$C18</f>
        <v>194.59530026109661</v>
      </c>
      <c r="FH18" s="8">
        <f>Data!CJ18/Data!$C18</f>
        <v>142.37597911227155</v>
      </c>
      <c r="FI18" s="8">
        <f>Data!CK18/Data!$C18</f>
        <v>104.43864229765013</v>
      </c>
      <c r="FJ18" s="8">
        <f>Data!CL18/Data!$C18</f>
        <v>194.59530026109661</v>
      </c>
      <c r="FK18" s="8">
        <f>Data!CM18/Data!$C18</f>
        <v>78.32898172323759</v>
      </c>
      <c r="FL18" s="8">
        <f>Data!CN18/Data!$C18</f>
        <v>0</v>
      </c>
      <c r="FM18" s="8">
        <f>Data!CO18/Data!$C18</f>
        <v>156.65796344647518</v>
      </c>
      <c r="FN18" s="8">
        <f>Data!CP18/Data!$C18</f>
        <v>52.219321148825067</v>
      </c>
      <c r="FO18" s="8">
        <f>Data!CQ18/Data!$C18</f>
        <v>351.25326370757176</v>
      </c>
      <c r="FP18" s="8">
        <f t="shared" si="36"/>
        <v>56.255738160333109</v>
      </c>
      <c r="FQ18" s="8">
        <f t="shared" si="37"/>
        <v>28.042148163958096</v>
      </c>
      <c r="FR18" s="8">
        <f t="shared" si="38"/>
        <v>11.420827785739215</v>
      </c>
      <c r="FS18" s="8">
        <f t="shared" si="39"/>
        <v>2.9616191182797897</v>
      </c>
      <c r="FT18" s="8">
        <f t="shared" si="40"/>
        <v>0.81149021082551598</v>
      </c>
      <c r="FU18" s="8">
        <f t="shared" si="41"/>
        <v>0.30490593651858416</v>
      </c>
      <c r="FV18" s="8">
        <f t="shared" si="42"/>
        <v>0.11857453086833826</v>
      </c>
      <c r="FW18" s="8">
        <f t="shared" si="43"/>
        <v>6.7756874781907589E-2</v>
      </c>
      <c r="FX18" s="8">
        <f t="shared" si="44"/>
        <v>0</v>
      </c>
      <c r="FY18" s="8">
        <f t="shared" si="45"/>
        <v>1.6939218695476897E-2</v>
      </c>
      <c r="FZ18" s="8">
        <f t="shared" si="46"/>
        <v>0</v>
      </c>
      <c r="GA18" s="8">
        <f t="shared" si="47"/>
        <v>0</v>
      </c>
      <c r="GB18" s="8">
        <f t="shared" si="48"/>
        <v>0</v>
      </c>
      <c r="GC18" s="8">
        <f t="shared" si="49"/>
        <v>0</v>
      </c>
      <c r="GD18" s="8">
        <f t="shared" si="50"/>
        <v>0</v>
      </c>
      <c r="GE18" s="8">
        <f t="shared" si="51"/>
        <v>0</v>
      </c>
      <c r="GF18" s="8">
        <f t="shared" si="52"/>
        <v>0</v>
      </c>
      <c r="GG18" s="8">
        <f t="shared" si="53"/>
        <v>0</v>
      </c>
      <c r="GH18" s="8">
        <f t="shared" si="54"/>
        <v>0</v>
      </c>
      <c r="GI18" s="8">
        <f t="shared" si="55"/>
        <v>0</v>
      </c>
      <c r="GJ18" s="8">
        <f t="shared" si="56"/>
        <v>0</v>
      </c>
      <c r="GK18" s="8">
        <f t="shared" si="57"/>
        <v>0</v>
      </c>
      <c r="GL18" s="8">
        <f t="shared" si="5"/>
        <v>49.040747967402723</v>
      </c>
      <c r="GM18" s="8">
        <f t="shared" si="6"/>
        <v>26.973076883631453</v>
      </c>
      <c r="GN18" s="8">
        <f t="shared" si="7"/>
        <v>13.940809468537557</v>
      </c>
      <c r="GO18" s="8">
        <f t="shared" si="8"/>
        <v>4.6364665327098251</v>
      </c>
      <c r="GP18" s="8">
        <f t="shared" si="9"/>
        <v>1.7486067575513016</v>
      </c>
      <c r="GQ18" s="8">
        <f t="shared" si="10"/>
        <v>1.0387797507654399</v>
      </c>
      <c r="GR18" s="8">
        <f t="shared" si="11"/>
        <v>0.5951984485079298</v>
      </c>
      <c r="GS18" s="8">
        <f t="shared" si="12"/>
        <v>0.44656788842835371</v>
      </c>
      <c r="GT18" s="8">
        <f t="shared" si="13"/>
        <v>0.34320946664417151</v>
      </c>
      <c r="GU18" s="8">
        <f t="shared" si="14"/>
        <v>0.26431851118792093</v>
      </c>
      <c r="GV18" s="8">
        <f t="shared" si="15"/>
        <v>0.15778191091250129</v>
      </c>
      <c r="GW18" s="8">
        <f t="shared" si="16"/>
        <v>0.21413259338125173</v>
      </c>
      <c r="GX18" s="8">
        <f t="shared" si="17"/>
        <v>5.0185917806669159E-2</v>
      </c>
      <c r="GY18" s="8">
        <f t="shared" si="18"/>
        <v>8.3996327287919434E-2</v>
      </c>
      <c r="GZ18" s="8">
        <f t="shared" si="19"/>
        <v>6.1456054300419262E-2</v>
      </c>
      <c r="HA18" s="8">
        <f t="shared" si="20"/>
        <v>4.5080545975000365E-2</v>
      </c>
      <c r="HB18" s="8">
        <f t="shared" si="21"/>
        <v>8.3996327287919434E-2</v>
      </c>
      <c r="HC18" s="8">
        <f t="shared" si="22"/>
        <v>3.3810409481250275E-2</v>
      </c>
      <c r="HD18" s="8">
        <f t="shared" si="23"/>
        <v>0</v>
      </c>
      <c r="HE18" s="8">
        <f t="shared" si="24"/>
        <v>6.7620818962500551E-2</v>
      </c>
      <c r="HF18" s="8">
        <f t="shared" si="25"/>
        <v>2.2540272987500182E-2</v>
      </c>
      <c r="HG18" s="8">
        <f t="shared" si="26"/>
        <v>0.15161714625041997</v>
      </c>
      <c r="HH18" s="8"/>
      <c r="HI18" s="8" t="s">
        <v>40</v>
      </c>
      <c r="HJ18" s="8" t="s">
        <v>253</v>
      </c>
      <c r="HK18" s="8" t="s">
        <v>47</v>
      </c>
      <c r="HL18" s="8" t="s">
        <v>98</v>
      </c>
      <c r="HM18" s="8" t="s">
        <v>71</v>
      </c>
      <c r="HN18" s="14">
        <v>43178</v>
      </c>
      <c r="HO18" s="8" t="s">
        <v>72</v>
      </c>
      <c r="HP18" s="40" t="s">
        <v>230</v>
      </c>
      <c r="HQ18" s="40" t="s">
        <v>220</v>
      </c>
      <c r="HR18" s="8">
        <v>47.583728999999998</v>
      </c>
      <c r="HS18" s="8">
        <v>11.392135</v>
      </c>
      <c r="HT18" s="8" t="s">
        <v>71</v>
      </c>
      <c r="HU18" s="8" t="s">
        <v>99</v>
      </c>
      <c r="HV18" s="8" t="s">
        <v>102</v>
      </c>
      <c r="HW18" s="8" t="s">
        <v>101</v>
      </c>
      <c r="HX18" s="8" t="s">
        <v>73</v>
      </c>
      <c r="HY18" s="8" t="s">
        <v>170</v>
      </c>
      <c r="HZ18" s="8">
        <v>2</v>
      </c>
      <c r="IA18" s="27">
        <v>4106</v>
      </c>
      <c r="IB18" s="8" t="s">
        <v>103</v>
      </c>
      <c r="IC18" s="30">
        <v>500</v>
      </c>
      <c r="ID18" s="31">
        <v>308.274</v>
      </c>
      <c r="IE18" s="31">
        <v>3.0739999999999998</v>
      </c>
    </row>
    <row r="19" spans="1:239" ht="16.5" customHeight="1" x14ac:dyDescent="0.25">
      <c r="A19" s="10" t="s">
        <v>126</v>
      </c>
      <c r="B19" s="6">
        <v>17</v>
      </c>
      <c r="C19" s="8">
        <v>1.7500000000000002E-2</v>
      </c>
      <c r="D19" s="8">
        <f t="shared" si="27"/>
        <v>5498</v>
      </c>
      <c r="E19" s="8">
        <f t="shared" si="28"/>
        <v>107</v>
      </c>
      <c r="F19" s="36">
        <f t="shared" si="29"/>
        <v>6114.2857142857138</v>
      </c>
      <c r="G19" s="9">
        <f t="shared" si="30"/>
        <v>6114285.7142857136</v>
      </c>
      <c r="H19" s="9">
        <v>5</v>
      </c>
      <c r="I19" s="8">
        <f t="shared" si="35"/>
        <v>6</v>
      </c>
      <c r="J19" s="8">
        <v>1E-4</v>
      </c>
      <c r="K19" s="13">
        <f t="shared" si="31"/>
        <v>629.54170540995847</v>
      </c>
      <c r="L19" s="13">
        <f t="shared" si="32"/>
        <v>10.296242845489974</v>
      </c>
      <c r="M19" s="13">
        <f>Data!D19/Data!$C19</f>
        <v>314171.42857142852</v>
      </c>
      <c r="N19" s="13">
        <f t="shared" si="0"/>
        <v>1.946162240814842</v>
      </c>
      <c r="O19" s="8">
        <v>46</v>
      </c>
      <c r="P19" s="8">
        <f t="shared" si="33"/>
        <v>83</v>
      </c>
      <c r="Q19" s="8">
        <v>1.5</v>
      </c>
      <c r="R19" s="9">
        <f t="shared" si="1"/>
        <v>2628.5714285714284</v>
      </c>
      <c r="S19" s="36">
        <f t="shared" si="34"/>
        <v>2573.238095238095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26</v>
      </c>
      <c r="AA19" s="8">
        <v>0</v>
      </c>
      <c r="AB19" s="8">
        <v>1</v>
      </c>
      <c r="AC19" s="8">
        <v>1</v>
      </c>
      <c r="AD19" s="8">
        <v>1</v>
      </c>
      <c r="AE19" s="8">
        <v>77</v>
      </c>
      <c r="AF19" s="8">
        <v>2172</v>
      </c>
      <c r="AG19" s="8">
        <v>3187</v>
      </c>
      <c r="AH19" s="8">
        <v>7</v>
      </c>
      <c r="AI19" s="8">
        <v>0</v>
      </c>
      <c r="AJ19" s="8">
        <v>0</v>
      </c>
      <c r="AK19" s="8">
        <v>0</v>
      </c>
      <c r="AL19" s="8">
        <v>20</v>
      </c>
      <c r="AM19" s="8">
        <v>0</v>
      </c>
      <c r="AN19" s="8">
        <v>0</v>
      </c>
      <c r="AO19" s="8">
        <v>0</v>
      </c>
      <c r="AP19" s="8">
        <v>1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5</v>
      </c>
      <c r="AX19" s="8">
        <v>0</v>
      </c>
      <c r="AY19" s="8">
        <v>0</v>
      </c>
      <c r="AZ19" s="8">
        <v>98</v>
      </c>
      <c r="BA19" s="8">
        <v>9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2784</v>
      </c>
      <c r="BW19" s="8">
        <v>1726</v>
      </c>
      <c r="BX19" s="8">
        <v>681</v>
      </c>
      <c r="BY19" s="8">
        <v>170</v>
      </c>
      <c r="BZ19" s="8">
        <v>56</v>
      </c>
      <c r="CA19" s="8">
        <v>30</v>
      </c>
      <c r="CB19" s="8">
        <v>18</v>
      </c>
      <c r="CC19" s="8">
        <v>12</v>
      </c>
      <c r="CD19" s="8">
        <v>5</v>
      </c>
      <c r="CE19" s="8">
        <v>4</v>
      </c>
      <c r="CF19" s="8">
        <v>4</v>
      </c>
      <c r="CG19" s="8">
        <v>2</v>
      </c>
      <c r="CH19" s="8">
        <v>1</v>
      </c>
      <c r="CI19" s="8">
        <v>1</v>
      </c>
      <c r="CJ19" s="8">
        <v>1</v>
      </c>
      <c r="CK19" s="8">
        <v>1</v>
      </c>
      <c r="CL19" s="8">
        <v>1</v>
      </c>
      <c r="CM19" s="8">
        <v>1</v>
      </c>
      <c r="CN19" s="8">
        <v>0</v>
      </c>
      <c r="CO19" s="8">
        <v>0</v>
      </c>
      <c r="CP19" s="8">
        <v>0</v>
      </c>
      <c r="CQ19" s="8">
        <v>0</v>
      </c>
      <c r="CR19" s="8">
        <f>Data!T19/Data!$C19</f>
        <v>0</v>
      </c>
      <c r="CS19" s="8">
        <f>Data!U19/Data!$C19</f>
        <v>0</v>
      </c>
      <c r="CT19" s="8">
        <f>Data!V19/Data!$C19</f>
        <v>0</v>
      </c>
      <c r="CU19" s="8">
        <f>Data!W19/Data!$C19</f>
        <v>0</v>
      </c>
      <c r="CV19" s="8">
        <f>Data!X19/Data!$C19</f>
        <v>0</v>
      </c>
      <c r="CW19" s="8">
        <f>Data!Y19/Data!$C19</f>
        <v>0</v>
      </c>
      <c r="CX19" s="8">
        <f>Data!Z19/Data!$C19</f>
        <v>1485.7142857142856</v>
      </c>
      <c r="CY19" s="8">
        <f>Data!AA19/Data!$C19</f>
        <v>0</v>
      </c>
      <c r="CZ19" s="8">
        <f>Data!AB19/Data!$C19</f>
        <v>57.142857142857139</v>
      </c>
      <c r="DA19" s="8">
        <f>Data!AC19/Data!$C19</f>
        <v>57.142857142857139</v>
      </c>
      <c r="DB19" s="8">
        <f>Data!AD19/Data!$C19</f>
        <v>57.142857142857139</v>
      </c>
      <c r="DC19" s="8">
        <f>Data!AE19/Data!$C19</f>
        <v>4400</v>
      </c>
      <c r="DD19" s="8">
        <f>Data!AF19/Data!$C19</f>
        <v>124114.2857142857</v>
      </c>
      <c r="DE19" s="8">
        <f>Data!AG19/Data!$C19</f>
        <v>182114.28571428571</v>
      </c>
      <c r="DF19" s="8">
        <f>Data!AH19/Data!$C19</f>
        <v>399.99999999999994</v>
      </c>
      <c r="DG19" s="8">
        <f>Data!AI19/Data!$C19</f>
        <v>0</v>
      </c>
      <c r="DH19" s="8">
        <f>Data!AJ19/Data!$C19</f>
        <v>0</v>
      </c>
      <c r="DI19" s="8">
        <f>Data!AK19/Data!$C19</f>
        <v>0</v>
      </c>
      <c r="DJ19" s="8">
        <f>Data!AL19/Data!$C19</f>
        <v>1142.8571428571427</v>
      </c>
      <c r="DK19" s="8">
        <f>Data!AM19/Data!$C19</f>
        <v>0</v>
      </c>
      <c r="DL19" s="8">
        <f>Data!AN19/Data!$C19</f>
        <v>0</v>
      </c>
      <c r="DM19" s="8">
        <f>Data!AO19/Data!$C19</f>
        <v>0</v>
      </c>
      <c r="DN19" s="8">
        <f>Data!AP19/Data!$C19</f>
        <v>57.142857142857139</v>
      </c>
      <c r="DO19" s="8">
        <f>Data!AQ19/Data!$C19</f>
        <v>0</v>
      </c>
      <c r="DP19" s="8">
        <f>Data!AR19/Data!$C19</f>
        <v>0</v>
      </c>
      <c r="DQ19" s="8">
        <f>Data!AS19/Data!$C19</f>
        <v>0</v>
      </c>
      <c r="DR19" s="8">
        <f>Data!AT19/Data!$C19</f>
        <v>0</v>
      </c>
      <c r="DS19" s="8">
        <f>Data!AU19/Data!$C19</f>
        <v>0</v>
      </c>
      <c r="DT19" s="8">
        <f>Data!AV19/Data!$C19</f>
        <v>0</v>
      </c>
      <c r="DU19" s="8">
        <f>Data!AW19/Data!$C19</f>
        <v>285.71428571428567</v>
      </c>
      <c r="DV19" s="8">
        <f>Data!AX19/Data!$C19</f>
        <v>0</v>
      </c>
      <c r="DW19" s="8">
        <f>Data!AY19/Data!$C19</f>
        <v>0</v>
      </c>
      <c r="DX19" s="8">
        <f>Data!AZ19/Data!$C19</f>
        <v>5599.9999999999991</v>
      </c>
      <c r="DY19" s="8">
        <f>Data!BA19/Data!$C19</f>
        <v>514.28571428571422</v>
      </c>
      <c r="DZ19" s="8">
        <f>Data!BB19/Data!$C19</f>
        <v>0</v>
      </c>
      <c r="EA19" s="8">
        <f>Data!BC19/Data!$C19</f>
        <v>0</v>
      </c>
      <c r="EB19" s="8">
        <f>Data!BD19/Data!$C19</f>
        <v>0</v>
      </c>
      <c r="EC19" s="8">
        <f>Data!BE19/Data!$C19</f>
        <v>0</v>
      </c>
      <c r="ED19" s="8">
        <f>Data!BF19/Data!$C19</f>
        <v>0</v>
      </c>
      <c r="EE19" s="8">
        <f>Data!BG19/Data!$C19</f>
        <v>0</v>
      </c>
      <c r="EF19" s="8">
        <f>Data!BH19/Data!$C19</f>
        <v>0</v>
      </c>
      <c r="EG19" s="8">
        <f>Data!BI19/Data!$C19</f>
        <v>0</v>
      </c>
      <c r="EH19" s="8">
        <f>Data!BJ19/Data!$C19</f>
        <v>0</v>
      </c>
      <c r="EI19" s="8">
        <f>Data!BK19/Data!$C19</f>
        <v>0</v>
      </c>
      <c r="EJ19" s="8">
        <f>Data!BL19/Data!$C19</f>
        <v>0</v>
      </c>
      <c r="EK19" s="8">
        <f>Data!BM19/Data!$C19</f>
        <v>0</v>
      </c>
      <c r="EL19" s="8">
        <f>Data!BN19/Data!$C19</f>
        <v>0</v>
      </c>
      <c r="EM19" s="8">
        <f>Data!BO19/Data!$C19</f>
        <v>0</v>
      </c>
      <c r="EN19" s="8">
        <f>Data!BP19/Data!$C19</f>
        <v>0</v>
      </c>
      <c r="EO19" s="8">
        <f>Data!BQ19/Data!$C19</f>
        <v>0</v>
      </c>
      <c r="EP19" s="8">
        <f>Data!BR19/Data!$C19</f>
        <v>0</v>
      </c>
      <c r="EQ19" s="8">
        <f>Data!BS19/Data!$C19</f>
        <v>0</v>
      </c>
      <c r="ER19" s="8">
        <f>Data!BT19/Data!$C19</f>
        <v>0</v>
      </c>
      <c r="ES19" s="8">
        <f>Data!BU19/Data!$C19</f>
        <v>0</v>
      </c>
      <c r="ET19" s="8">
        <f>Data!BV19/Data!$C19</f>
        <v>159085.71428571426</v>
      </c>
      <c r="EU19" s="8">
        <f>Data!BW19/Data!$C19</f>
        <v>98628.57142857142</v>
      </c>
      <c r="EV19" s="8">
        <f>Data!BX19/Data!$C19</f>
        <v>38914.28571428571</v>
      </c>
      <c r="EW19" s="8">
        <f>Data!BY19/Data!$C19</f>
        <v>9714.2857142857138</v>
      </c>
      <c r="EX19" s="8">
        <f>Data!BZ19/Data!$C19</f>
        <v>3199.9999999999995</v>
      </c>
      <c r="EY19" s="8">
        <f>Data!CA19/Data!$C19</f>
        <v>1714.2857142857142</v>
      </c>
      <c r="EZ19" s="8">
        <f>Data!CB19/Data!$C19</f>
        <v>1028.5714285714284</v>
      </c>
      <c r="FA19" s="8">
        <f>Data!CC19/Data!$C19</f>
        <v>685.71428571428567</v>
      </c>
      <c r="FB19" s="8">
        <f>Data!CD19/Data!$C19</f>
        <v>285.71428571428567</v>
      </c>
      <c r="FC19" s="8">
        <f>Data!CE19/Data!$C19</f>
        <v>228.57142857142856</v>
      </c>
      <c r="FD19" s="8">
        <f>Data!CF19/Data!$C19</f>
        <v>228.57142857142856</v>
      </c>
      <c r="FE19" s="8">
        <f>Data!CG19/Data!$C19</f>
        <v>114.28571428571428</v>
      </c>
      <c r="FF19" s="8">
        <f>Data!CH19/Data!$C19</f>
        <v>57.142857142857139</v>
      </c>
      <c r="FG19" s="8">
        <f>Data!CI19/Data!$C19</f>
        <v>57.142857142857139</v>
      </c>
      <c r="FH19" s="8">
        <f>Data!CJ19/Data!$C19</f>
        <v>57.142857142857139</v>
      </c>
      <c r="FI19" s="8">
        <f>Data!CK19/Data!$C19</f>
        <v>57.142857142857139</v>
      </c>
      <c r="FJ19" s="8">
        <f>Data!CL19/Data!$C19</f>
        <v>57.142857142857139</v>
      </c>
      <c r="FK19" s="8">
        <f>Data!CM19/Data!$C19</f>
        <v>57.142857142857139</v>
      </c>
      <c r="FL19" s="8">
        <f>Data!CN19/Data!$C19</f>
        <v>0</v>
      </c>
      <c r="FM19" s="8">
        <f>Data!CO19/Data!$C19</f>
        <v>0</v>
      </c>
      <c r="FN19" s="8">
        <f>Data!CP19/Data!$C19</f>
        <v>0</v>
      </c>
      <c r="FO19" s="8">
        <f>Data!CQ19/Data!$C19</f>
        <v>0</v>
      </c>
      <c r="FP19" s="8">
        <f t="shared" si="36"/>
        <v>91.588785046728958</v>
      </c>
      <c r="FQ19" s="8">
        <f t="shared" si="37"/>
        <v>8.4112149532710276</v>
      </c>
      <c r="FR19" s="8">
        <f t="shared" si="38"/>
        <v>0</v>
      </c>
      <c r="FS19" s="8">
        <f t="shared" si="39"/>
        <v>0</v>
      </c>
      <c r="FT19" s="8">
        <f t="shared" si="40"/>
        <v>0</v>
      </c>
      <c r="FU19" s="8">
        <f t="shared" si="41"/>
        <v>0</v>
      </c>
      <c r="FV19" s="8">
        <f t="shared" si="42"/>
        <v>0</v>
      </c>
      <c r="FW19" s="8">
        <f t="shared" si="43"/>
        <v>0</v>
      </c>
      <c r="FX19" s="8">
        <f t="shared" si="44"/>
        <v>0</v>
      </c>
      <c r="FY19" s="8">
        <f t="shared" si="45"/>
        <v>0</v>
      </c>
      <c r="FZ19" s="8">
        <f t="shared" si="46"/>
        <v>0</v>
      </c>
      <c r="GA19" s="8">
        <f t="shared" si="47"/>
        <v>0</v>
      </c>
      <c r="GB19" s="8">
        <f t="shared" si="48"/>
        <v>0</v>
      </c>
      <c r="GC19" s="8">
        <f t="shared" si="49"/>
        <v>0</v>
      </c>
      <c r="GD19" s="8">
        <f t="shared" si="50"/>
        <v>0</v>
      </c>
      <c r="GE19" s="8">
        <f t="shared" si="51"/>
        <v>0</v>
      </c>
      <c r="GF19" s="8">
        <f t="shared" si="52"/>
        <v>0</v>
      </c>
      <c r="GG19" s="8">
        <f t="shared" si="53"/>
        <v>0</v>
      </c>
      <c r="GH19" s="8">
        <f t="shared" si="54"/>
        <v>0</v>
      </c>
      <c r="GI19" s="8">
        <f t="shared" si="55"/>
        <v>0</v>
      </c>
      <c r="GJ19" s="8">
        <f t="shared" si="56"/>
        <v>0</v>
      </c>
      <c r="GK19" s="8">
        <f t="shared" si="57"/>
        <v>0</v>
      </c>
      <c r="GL19" s="8">
        <f t="shared" si="5"/>
        <v>50.636595125500186</v>
      </c>
      <c r="GM19" s="8">
        <f t="shared" si="6"/>
        <v>31.393233903237544</v>
      </c>
      <c r="GN19" s="8">
        <f t="shared" si="7"/>
        <v>12.386322299017825</v>
      </c>
      <c r="GO19" s="8">
        <f t="shared" si="8"/>
        <v>3.0920334667151694</v>
      </c>
      <c r="GP19" s="8">
        <f t="shared" si="9"/>
        <v>1.018552200800291</v>
      </c>
      <c r="GQ19" s="8">
        <f t="shared" si="10"/>
        <v>0.54565296471444169</v>
      </c>
      <c r="GR19" s="8">
        <f t="shared" si="11"/>
        <v>0.32739177882866499</v>
      </c>
      <c r="GS19" s="8">
        <f t="shared" si="12"/>
        <v>0.21826118588577667</v>
      </c>
      <c r="GT19" s="8">
        <f t="shared" si="13"/>
        <v>9.0942160785740259E-2</v>
      </c>
      <c r="GU19" s="8">
        <f t="shared" si="14"/>
        <v>7.2753728628592224E-2</v>
      </c>
      <c r="GV19" s="8">
        <f t="shared" si="15"/>
        <v>7.2753728628592224E-2</v>
      </c>
      <c r="GW19" s="8">
        <f t="shared" si="16"/>
        <v>3.6376864314296112E-2</v>
      </c>
      <c r="GX19" s="8">
        <f t="shared" si="17"/>
        <v>1.8188432157148056E-2</v>
      </c>
      <c r="GY19" s="8">
        <f t="shared" si="18"/>
        <v>1.8188432157148056E-2</v>
      </c>
      <c r="GZ19" s="8">
        <f t="shared" si="19"/>
        <v>1.8188432157148056E-2</v>
      </c>
      <c r="HA19" s="8">
        <f t="shared" si="20"/>
        <v>1.8188432157148056E-2</v>
      </c>
      <c r="HB19" s="8">
        <f t="shared" si="21"/>
        <v>1.8188432157148056E-2</v>
      </c>
      <c r="HC19" s="8">
        <f t="shared" si="22"/>
        <v>1.8188432157148056E-2</v>
      </c>
      <c r="HD19" s="8">
        <f t="shared" si="23"/>
        <v>0</v>
      </c>
      <c r="HE19" s="8">
        <f t="shared" si="24"/>
        <v>0</v>
      </c>
      <c r="HF19" s="8">
        <f t="shared" si="25"/>
        <v>0</v>
      </c>
      <c r="HG19" s="8">
        <f t="shared" si="26"/>
        <v>0</v>
      </c>
      <c r="HH19" s="8"/>
      <c r="HI19" s="8" t="s">
        <v>41</v>
      </c>
      <c r="HJ19" s="8" t="s">
        <v>253</v>
      </c>
      <c r="HK19" s="8" t="s">
        <v>46</v>
      </c>
      <c r="HL19" s="8" t="s">
        <v>98</v>
      </c>
      <c r="HM19" s="8" t="s">
        <v>71</v>
      </c>
      <c r="HN19" s="14">
        <v>43178</v>
      </c>
      <c r="HO19" s="8" t="s">
        <v>72</v>
      </c>
      <c r="HP19" s="40" t="s">
        <v>231</v>
      </c>
      <c r="HQ19" s="40" t="s">
        <v>221</v>
      </c>
      <c r="HR19" s="8">
        <v>47.436684</v>
      </c>
      <c r="HS19" s="8">
        <v>11.258654</v>
      </c>
      <c r="HT19" s="8" t="s">
        <v>71</v>
      </c>
      <c r="HU19" s="8" t="s">
        <v>99</v>
      </c>
      <c r="HV19" s="8" t="s">
        <v>102</v>
      </c>
      <c r="HW19" s="8" t="s">
        <v>101</v>
      </c>
      <c r="HX19" s="8" t="s">
        <v>73</v>
      </c>
      <c r="HY19" s="8" t="s">
        <v>170</v>
      </c>
      <c r="HZ19" s="8">
        <v>2</v>
      </c>
      <c r="IA19" s="27">
        <v>7410</v>
      </c>
      <c r="IB19" s="8" t="s">
        <v>103</v>
      </c>
      <c r="IC19" s="30">
        <v>500</v>
      </c>
      <c r="ID19" s="31">
        <v>12.228</v>
      </c>
      <c r="IE19" s="31">
        <v>5.1459999999999999</v>
      </c>
    </row>
    <row r="20" spans="1:239" ht="16.5" customHeight="1" x14ac:dyDescent="0.25">
      <c r="A20" s="10" t="s">
        <v>127</v>
      </c>
      <c r="B20" s="6">
        <v>18</v>
      </c>
      <c r="C20" s="8">
        <v>0.1057</v>
      </c>
      <c r="D20" s="8">
        <f t="shared" si="27"/>
        <v>763</v>
      </c>
      <c r="E20" s="8">
        <f t="shared" si="28"/>
        <v>39</v>
      </c>
      <c r="F20" s="36">
        <f t="shared" si="29"/>
        <v>368.96877956480603</v>
      </c>
      <c r="G20" s="9">
        <f t="shared" si="30"/>
        <v>368968.77956480603</v>
      </c>
      <c r="H20" s="9">
        <v>5</v>
      </c>
      <c r="I20" s="8">
        <f t="shared" si="35"/>
        <v>2</v>
      </c>
      <c r="J20" s="8">
        <v>1E-4</v>
      </c>
      <c r="K20" s="13">
        <f t="shared" si="31"/>
        <v>66.226085531928078</v>
      </c>
      <c r="L20" s="13">
        <f t="shared" si="32"/>
        <v>17.948967283909738</v>
      </c>
      <c r="M20" s="13">
        <f>Data!D20/Data!$C20</f>
        <v>7218.5430463576158</v>
      </c>
      <c r="N20" s="13">
        <f t="shared" si="0"/>
        <v>5.1114023591087809</v>
      </c>
      <c r="O20" s="8">
        <v>67</v>
      </c>
      <c r="P20" s="8">
        <f t="shared" si="33"/>
        <v>83</v>
      </c>
      <c r="Q20" s="8">
        <v>1.5</v>
      </c>
      <c r="R20" s="9">
        <f t="shared" si="1"/>
        <v>633.86944181646163</v>
      </c>
      <c r="S20" s="36">
        <f t="shared" si="34"/>
        <v>578.53610848312826</v>
      </c>
      <c r="T20" s="8">
        <v>1</v>
      </c>
      <c r="U20" s="8">
        <v>0</v>
      </c>
      <c r="V20" s="8">
        <v>0</v>
      </c>
      <c r="W20" s="8">
        <v>2</v>
      </c>
      <c r="X20" s="8">
        <v>0</v>
      </c>
      <c r="Y20" s="8">
        <v>0</v>
      </c>
      <c r="Z20" s="8">
        <v>1</v>
      </c>
      <c r="AA20" s="8">
        <v>0</v>
      </c>
      <c r="AB20" s="8">
        <v>2</v>
      </c>
      <c r="AC20" s="8">
        <v>23</v>
      </c>
      <c r="AD20" s="8">
        <v>1</v>
      </c>
      <c r="AE20" s="8">
        <v>5</v>
      </c>
      <c r="AF20" s="8">
        <v>30</v>
      </c>
      <c r="AG20" s="8">
        <v>575</v>
      </c>
      <c r="AH20" s="8">
        <v>104</v>
      </c>
      <c r="AI20" s="8">
        <v>0</v>
      </c>
      <c r="AJ20" s="8">
        <v>0</v>
      </c>
      <c r="AK20" s="8">
        <v>0</v>
      </c>
      <c r="AL20" s="8">
        <v>13</v>
      </c>
      <c r="AM20" s="8">
        <v>0</v>
      </c>
      <c r="AN20" s="8">
        <v>1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1</v>
      </c>
      <c r="AX20" s="8">
        <v>1</v>
      </c>
      <c r="AY20" s="8">
        <v>3</v>
      </c>
      <c r="AZ20" s="8">
        <v>25</v>
      </c>
      <c r="BA20" s="8">
        <v>11</v>
      </c>
      <c r="BB20" s="8">
        <v>2</v>
      </c>
      <c r="BC20" s="8">
        <v>0</v>
      </c>
      <c r="BD20" s="8">
        <v>1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411</v>
      </c>
      <c r="BW20" s="8">
        <v>210</v>
      </c>
      <c r="BX20" s="8">
        <v>106</v>
      </c>
      <c r="BY20" s="8">
        <v>26</v>
      </c>
      <c r="BZ20" s="8">
        <v>5</v>
      </c>
      <c r="CA20" s="8">
        <v>4</v>
      </c>
      <c r="CB20" s="8">
        <v>0</v>
      </c>
      <c r="CC20" s="8">
        <v>1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f>Data!T20/Data!$C20</f>
        <v>9.460737937559129</v>
      </c>
      <c r="CS20" s="8">
        <f>Data!U20/Data!$C20</f>
        <v>0</v>
      </c>
      <c r="CT20" s="8">
        <f>Data!V20/Data!$C20</f>
        <v>0</v>
      </c>
      <c r="CU20" s="8">
        <f>Data!W20/Data!$C20</f>
        <v>18.921475875118258</v>
      </c>
      <c r="CV20" s="8">
        <f>Data!X20/Data!$C20</f>
        <v>0</v>
      </c>
      <c r="CW20" s="8">
        <f>Data!Y20/Data!$C20</f>
        <v>0</v>
      </c>
      <c r="CX20" s="8">
        <f>Data!Z20/Data!$C20</f>
        <v>9.460737937559129</v>
      </c>
      <c r="CY20" s="8">
        <f>Data!AA20/Data!$C20</f>
        <v>0</v>
      </c>
      <c r="CZ20" s="8">
        <f>Data!AB20/Data!$C20</f>
        <v>18.921475875118258</v>
      </c>
      <c r="DA20" s="8">
        <f>Data!AC20/Data!$C20</f>
        <v>217.59697256385996</v>
      </c>
      <c r="DB20" s="8">
        <f>Data!AD20/Data!$C20</f>
        <v>9.460737937559129</v>
      </c>
      <c r="DC20" s="8">
        <f>Data!AE20/Data!$C20</f>
        <v>47.303689687795647</v>
      </c>
      <c r="DD20" s="8">
        <f>Data!AF20/Data!$C20</f>
        <v>283.82213812677389</v>
      </c>
      <c r="DE20" s="8">
        <f>Data!AG20/Data!$C20</f>
        <v>5439.9243140964991</v>
      </c>
      <c r="DF20" s="8">
        <f>Data!AH20/Data!$C20</f>
        <v>983.91674550614948</v>
      </c>
      <c r="DG20" s="8">
        <f>Data!AI20/Data!$C20</f>
        <v>0</v>
      </c>
      <c r="DH20" s="8">
        <f>Data!AJ20/Data!$C20</f>
        <v>0</v>
      </c>
      <c r="DI20" s="8">
        <f>Data!AK20/Data!$C20</f>
        <v>0</v>
      </c>
      <c r="DJ20" s="8">
        <f>Data!AL20/Data!$C20</f>
        <v>122.98959318826869</v>
      </c>
      <c r="DK20" s="8">
        <f>Data!AM20/Data!$C20</f>
        <v>0</v>
      </c>
      <c r="DL20" s="8">
        <f>Data!AN20/Data!$C20</f>
        <v>9.460737937559129</v>
      </c>
      <c r="DM20" s="8">
        <f>Data!AO20/Data!$C20</f>
        <v>0</v>
      </c>
      <c r="DN20" s="8">
        <f>Data!AP20/Data!$C20</f>
        <v>0</v>
      </c>
      <c r="DO20" s="8">
        <f>Data!AQ20/Data!$C20</f>
        <v>0</v>
      </c>
      <c r="DP20" s="8">
        <f>Data!AR20/Data!$C20</f>
        <v>0</v>
      </c>
      <c r="DQ20" s="8">
        <f>Data!AS20/Data!$C20</f>
        <v>0</v>
      </c>
      <c r="DR20" s="8">
        <f>Data!AT20/Data!$C20</f>
        <v>0</v>
      </c>
      <c r="DS20" s="8">
        <f>Data!AU20/Data!$C20</f>
        <v>0</v>
      </c>
      <c r="DT20" s="8">
        <f>Data!AV20/Data!$C20</f>
        <v>0</v>
      </c>
      <c r="DU20" s="8">
        <f>Data!AW20/Data!$C20</f>
        <v>9.460737937559129</v>
      </c>
      <c r="DV20" s="8">
        <f>Data!AX20/Data!$C20</f>
        <v>9.460737937559129</v>
      </c>
      <c r="DW20" s="8">
        <f>Data!AY20/Data!$C20</f>
        <v>28.382213812677389</v>
      </c>
      <c r="DX20" s="8">
        <f>Data!AZ20/Data!$C20</f>
        <v>236.51844843897823</v>
      </c>
      <c r="DY20" s="8">
        <f>Data!BA20/Data!$C20</f>
        <v>104.06811731315042</v>
      </c>
      <c r="DZ20" s="8">
        <f>Data!BB20/Data!$C20</f>
        <v>18.921475875118258</v>
      </c>
      <c r="EA20" s="8">
        <f>Data!BC20/Data!$C20</f>
        <v>0</v>
      </c>
      <c r="EB20" s="8">
        <f>Data!BD20/Data!$C20</f>
        <v>9.460737937559129</v>
      </c>
      <c r="EC20" s="8">
        <f>Data!BE20/Data!$C20</f>
        <v>0</v>
      </c>
      <c r="ED20" s="8">
        <f>Data!BF20/Data!$C20</f>
        <v>0</v>
      </c>
      <c r="EE20" s="8">
        <f>Data!BG20/Data!$C20</f>
        <v>0</v>
      </c>
      <c r="EF20" s="8">
        <f>Data!BH20/Data!$C20</f>
        <v>0</v>
      </c>
      <c r="EG20" s="8">
        <f>Data!BI20/Data!$C20</f>
        <v>0</v>
      </c>
      <c r="EH20" s="8">
        <f>Data!BJ20/Data!$C20</f>
        <v>0</v>
      </c>
      <c r="EI20" s="8">
        <f>Data!BK20/Data!$C20</f>
        <v>0</v>
      </c>
      <c r="EJ20" s="8">
        <f>Data!BL20/Data!$C20</f>
        <v>0</v>
      </c>
      <c r="EK20" s="8">
        <f>Data!BM20/Data!$C20</f>
        <v>0</v>
      </c>
      <c r="EL20" s="8">
        <f>Data!BN20/Data!$C20</f>
        <v>0</v>
      </c>
      <c r="EM20" s="8">
        <f>Data!BO20/Data!$C20</f>
        <v>0</v>
      </c>
      <c r="EN20" s="8">
        <f>Data!BP20/Data!$C20</f>
        <v>0</v>
      </c>
      <c r="EO20" s="8">
        <f>Data!BQ20/Data!$C20</f>
        <v>0</v>
      </c>
      <c r="EP20" s="8">
        <f>Data!BR20/Data!$C20</f>
        <v>0</v>
      </c>
      <c r="EQ20" s="8">
        <f>Data!BS20/Data!$C20</f>
        <v>0</v>
      </c>
      <c r="ER20" s="8">
        <f>Data!BT20/Data!$C20</f>
        <v>0</v>
      </c>
      <c r="ES20" s="8">
        <f>Data!BU20/Data!$C20</f>
        <v>0</v>
      </c>
      <c r="ET20" s="8">
        <f>Data!BV20/Data!$C20</f>
        <v>3888.3632923368023</v>
      </c>
      <c r="EU20" s="8">
        <f>Data!BW20/Data!$C20</f>
        <v>1986.7549668874171</v>
      </c>
      <c r="EV20" s="8">
        <f>Data!BX20/Data!$C20</f>
        <v>1002.8382213812678</v>
      </c>
      <c r="EW20" s="8">
        <f>Data!BY20/Data!$C20</f>
        <v>245.97918637653737</v>
      </c>
      <c r="EX20" s="8">
        <f>Data!BZ20/Data!$C20</f>
        <v>47.303689687795647</v>
      </c>
      <c r="EY20" s="8">
        <f>Data!CA20/Data!$C20</f>
        <v>37.842951750236516</v>
      </c>
      <c r="EZ20" s="8">
        <f>Data!CB20/Data!$C20</f>
        <v>0</v>
      </c>
      <c r="FA20" s="8">
        <f>Data!CC20/Data!$C20</f>
        <v>9.460737937559129</v>
      </c>
      <c r="FB20" s="8">
        <f>Data!CD20/Data!$C20</f>
        <v>0</v>
      </c>
      <c r="FC20" s="8">
        <f>Data!CE20/Data!$C20</f>
        <v>0</v>
      </c>
      <c r="FD20" s="8">
        <f>Data!CF20/Data!$C20</f>
        <v>0</v>
      </c>
      <c r="FE20" s="8">
        <f>Data!CG20/Data!$C20</f>
        <v>0</v>
      </c>
      <c r="FF20" s="8">
        <f>Data!CH20/Data!$C20</f>
        <v>0</v>
      </c>
      <c r="FG20" s="8">
        <f>Data!CI20/Data!$C20</f>
        <v>0</v>
      </c>
      <c r="FH20" s="8">
        <f>Data!CJ20/Data!$C20</f>
        <v>0</v>
      </c>
      <c r="FI20" s="8">
        <f>Data!CK20/Data!$C20</f>
        <v>0</v>
      </c>
      <c r="FJ20" s="8">
        <f>Data!CL20/Data!$C20</f>
        <v>0</v>
      </c>
      <c r="FK20" s="8">
        <f>Data!CM20/Data!$C20</f>
        <v>0</v>
      </c>
      <c r="FL20" s="8">
        <f>Data!CN20/Data!$C20</f>
        <v>0</v>
      </c>
      <c r="FM20" s="8">
        <f>Data!CO20/Data!$C20</f>
        <v>0</v>
      </c>
      <c r="FN20" s="8">
        <f>Data!CP20/Data!$C20</f>
        <v>0</v>
      </c>
      <c r="FO20" s="8">
        <f>Data!CQ20/Data!$C20</f>
        <v>0</v>
      </c>
      <c r="FP20" s="8">
        <f t="shared" si="36"/>
        <v>64.102564102564102</v>
      </c>
      <c r="FQ20" s="8">
        <f t="shared" si="37"/>
        <v>28.205128205128204</v>
      </c>
      <c r="FR20" s="8">
        <f t="shared" si="38"/>
        <v>5.1282051282051277</v>
      </c>
      <c r="FS20" s="8">
        <f t="shared" si="39"/>
        <v>0</v>
      </c>
      <c r="FT20" s="8">
        <f t="shared" si="40"/>
        <v>2.5641025641025639</v>
      </c>
      <c r="FU20" s="8">
        <f t="shared" si="41"/>
        <v>0</v>
      </c>
      <c r="FV20" s="8">
        <f t="shared" si="42"/>
        <v>0</v>
      </c>
      <c r="FW20" s="8">
        <f t="shared" si="43"/>
        <v>0</v>
      </c>
      <c r="FX20" s="8">
        <f t="shared" si="44"/>
        <v>0</v>
      </c>
      <c r="FY20" s="8">
        <f t="shared" si="45"/>
        <v>0</v>
      </c>
      <c r="FZ20" s="8">
        <f t="shared" si="46"/>
        <v>0</v>
      </c>
      <c r="GA20" s="8">
        <f t="shared" si="47"/>
        <v>0</v>
      </c>
      <c r="GB20" s="8">
        <f t="shared" si="48"/>
        <v>0</v>
      </c>
      <c r="GC20" s="8">
        <f t="shared" si="49"/>
        <v>0</v>
      </c>
      <c r="GD20" s="8">
        <f t="shared" si="50"/>
        <v>0</v>
      </c>
      <c r="GE20" s="8">
        <f t="shared" si="51"/>
        <v>0</v>
      </c>
      <c r="GF20" s="8">
        <f t="shared" si="52"/>
        <v>0</v>
      </c>
      <c r="GG20" s="8">
        <f t="shared" si="53"/>
        <v>0</v>
      </c>
      <c r="GH20" s="8">
        <f t="shared" si="54"/>
        <v>0</v>
      </c>
      <c r="GI20" s="8">
        <f t="shared" si="55"/>
        <v>0</v>
      </c>
      <c r="GJ20" s="8">
        <f t="shared" si="56"/>
        <v>0</v>
      </c>
      <c r="GK20" s="8">
        <f t="shared" si="57"/>
        <v>0</v>
      </c>
      <c r="GL20" s="8">
        <f t="shared" si="5"/>
        <v>53.866317169069468</v>
      </c>
      <c r="GM20" s="8">
        <f t="shared" si="6"/>
        <v>27.522935779816514</v>
      </c>
      <c r="GN20" s="8">
        <f t="shared" si="7"/>
        <v>13.892529488859765</v>
      </c>
      <c r="GO20" s="8">
        <f t="shared" si="8"/>
        <v>3.4076015727391877</v>
      </c>
      <c r="GP20" s="8">
        <f t="shared" si="9"/>
        <v>0.65530799475753598</v>
      </c>
      <c r="GQ20" s="8">
        <f t="shared" si="10"/>
        <v>0.52424639580602883</v>
      </c>
      <c r="GR20" s="8">
        <f t="shared" si="11"/>
        <v>0</v>
      </c>
      <c r="GS20" s="8">
        <f t="shared" si="12"/>
        <v>0.13106159895150721</v>
      </c>
      <c r="GT20" s="8">
        <f t="shared" si="13"/>
        <v>0</v>
      </c>
      <c r="GU20" s="8">
        <f t="shared" si="14"/>
        <v>0</v>
      </c>
      <c r="GV20" s="8">
        <f t="shared" si="15"/>
        <v>0</v>
      </c>
      <c r="GW20" s="8">
        <f t="shared" si="16"/>
        <v>0</v>
      </c>
      <c r="GX20" s="8">
        <f t="shared" si="17"/>
        <v>0</v>
      </c>
      <c r="GY20" s="8">
        <f t="shared" si="18"/>
        <v>0</v>
      </c>
      <c r="GZ20" s="8">
        <f t="shared" si="19"/>
        <v>0</v>
      </c>
      <c r="HA20" s="8">
        <f t="shared" si="20"/>
        <v>0</v>
      </c>
      <c r="HB20" s="8">
        <f t="shared" si="21"/>
        <v>0</v>
      </c>
      <c r="HC20" s="8">
        <f t="shared" si="22"/>
        <v>0</v>
      </c>
      <c r="HD20" s="8">
        <f t="shared" si="23"/>
        <v>0</v>
      </c>
      <c r="HE20" s="8">
        <f t="shared" si="24"/>
        <v>0</v>
      </c>
      <c r="HF20" s="8">
        <f t="shared" si="25"/>
        <v>0</v>
      </c>
      <c r="HG20" s="8">
        <f t="shared" si="26"/>
        <v>0</v>
      </c>
      <c r="HH20" s="8"/>
      <c r="HI20" s="8" t="s">
        <v>42</v>
      </c>
      <c r="HJ20" s="8" t="s">
        <v>254</v>
      </c>
      <c r="HK20" s="8" t="s">
        <v>46</v>
      </c>
      <c r="HL20" s="8" t="s">
        <v>83</v>
      </c>
      <c r="HM20" s="8" t="s">
        <v>71</v>
      </c>
      <c r="HN20" s="14">
        <v>43169</v>
      </c>
      <c r="HO20" s="8" t="s">
        <v>84</v>
      </c>
      <c r="HP20" s="40" t="s">
        <v>232</v>
      </c>
      <c r="HQ20" s="40" t="s">
        <v>224</v>
      </c>
      <c r="HR20" s="8">
        <v>78.211839999999995</v>
      </c>
      <c r="HS20" s="8">
        <v>16.551089999999999</v>
      </c>
      <c r="HT20" s="8" t="s">
        <v>187</v>
      </c>
      <c r="HU20" s="8" t="s">
        <v>71</v>
      </c>
      <c r="HV20" s="8" t="s">
        <v>167</v>
      </c>
      <c r="HW20" s="8" t="s">
        <v>77</v>
      </c>
      <c r="HX20" s="8" t="s">
        <v>85</v>
      </c>
      <c r="HY20" s="8" t="s">
        <v>169</v>
      </c>
      <c r="HZ20" s="8">
        <v>3</v>
      </c>
      <c r="IA20" s="27" t="s">
        <v>171</v>
      </c>
      <c r="IB20" s="8" t="s">
        <v>86</v>
      </c>
      <c r="IC20" s="30">
        <v>450</v>
      </c>
      <c r="ID20" s="31">
        <v>0.82</v>
      </c>
      <c r="IE20" s="31">
        <v>1.2866666666666666</v>
      </c>
    </row>
    <row r="21" spans="1:239" ht="16.5" customHeight="1" x14ac:dyDescent="0.25">
      <c r="A21" s="10" t="s">
        <v>128</v>
      </c>
      <c r="B21" s="6">
        <v>19</v>
      </c>
      <c r="C21" s="8">
        <v>1.03E-2</v>
      </c>
      <c r="D21" s="8">
        <f t="shared" si="27"/>
        <v>194</v>
      </c>
      <c r="E21" s="8">
        <f t="shared" si="28"/>
        <v>7</v>
      </c>
      <c r="F21" s="36">
        <f t="shared" si="29"/>
        <v>679.61165048543694</v>
      </c>
      <c r="G21" s="9">
        <f t="shared" si="30"/>
        <v>679611.6504854369</v>
      </c>
      <c r="H21" s="9">
        <v>5</v>
      </c>
      <c r="I21" s="8">
        <f t="shared" si="35"/>
        <v>1</v>
      </c>
      <c r="J21" s="8">
        <v>1E-4</v>
      </c>
      <c r="K21" s="13">
        <f t="shared" si="31"/>
        <v>582.56163893059363</v>
      </c>
      <c r="L21" s="13">
        <f t="shared" si="32"/>
        <v>85.719784014073056</v>
      </c>
      <c r="M21" s="13">
        <f>Data!D21/Data!$C21</f>
        <v>18834.951456310679</v>
      </c>
      <c r="N21" s="13">
        <f t="shared" si="0"/>
        <v>3.6082474226804129</v>
      </c>
      <c r="O21" s="8">
        <v>16</v>
      </c>
      <c r="P21" s="8">
        <f t="shared" si="33"/>
        <v>83</v>
      </c>
      <c r="Q21" s="8">
        <v>1.5</v>
      </c>
      <c r="R21" s="9">
        <f t="shared" si="1"/>
        <v>1553.3980582524271</v>
      </c>
      <c r="S21" s="36">
        <f t="shared" si="34"/>
        <v>1498.0647249190938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1</v>
      </c>
      <c r="AC21" s="8">
        <v>5</v>
      </c>
      <c r="AD21" s="8">
        <v>0</v>
      </c>
      <c r="AE21" s="8">
        <v>1</v>
      </c>
      <c r="AF21" s="8">
        <v>14</v>
      </c>
      <c r="AG21" s="8">
        <v>93</v>
      </c>
      <c r="AH21" s="8">
        <v>78</v>
      </c>
      <c r="AI21" s="8">
        <v>0</v>
      </c>
      <c r="AJ21" s="8">
        <v>0</v>
      </c>
      <c r="AK21" s="8">
        <v>0</v>
      </c>
      <c r="AL21" s="8">
        <v>2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5</v>
      </c>
      <c r="BA21" s="8">
        <v>2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105</v>
      </c>
      <c r="BW21" s="8">
        <v>67</v>
      </c>
      <c r="BX21" s="8">
        <v>14</v>
      </c>
      <c r="BY21" s="8">
        <v>4</v>
      </c>
      <c r="BZ21" s="8">
        <v>1</v>
      </c>
      <c r="CA21" s="8">
        <v>1</v>
      </c>
      <c r="CB21" s="8">
        <v>0</v>
      </c>
      <c r="CC21" s="8">
        <v>0</v>
      </c>
      <c r="CD21" s="8">
        <v>0</v>
      </c>
      <c r="CE21" s="8">
        <v>1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1</v>
      </c>
      <c r="CR21" s="8">
        <f>Data!T21/Data!$C21</f>
        <v>0</v>
      </c>
      <c r="CS21" s="8">
        <f>Data!U21/Data!$C21</f>
        <v>0</v>
      </c>
      <c r="CT21" s="8">
        <f>Data!V21/Data!$C21</f>
        <v>0</v>
      </c>
      <c r="CU21" s="8">
        <f>Data!W21/Data!$C21</f>
        <v>0</v>
      </c>
      <c r="CV21" s="8">
        <f>Data!X21/Data!$C21</f>
        <v>0</v>
      </c>
      <c r="CW21" s="8">
        <f>Data!Y21/Data!$C21</f>
        <v>0</v>
      </c>
      <c r="CX21" s="8">
        <f>Data!Z21/Data!$C21</f>
        <v>0</v>
      </c>
      <c r="CY21" s="8">
        <f>Data!AA21/Data!$C21</f>
        <v>0</v>
      </c>
      <c r="CZ21" s="8">
        <f>Data!AB21/Data!$C21</f>
        <v>97.087378640776691</v>
      </c>
      <c r="DA21" s="8">
        <f>Data!AC21/Data!$C21</f>
        <v>485.43689320388347</v>
      </c>
      <c r="DB21" s="8">
        <f>Data!AD21/Data!$C21</f>
        <v>0</v>
      </c>
      <c r="DC21" s="8">
        <f>Data!AE21/Data!$C21</f>
        <v>97.087378640776691</v>
      </c>
      <c r="DD21" s="8">
        <f>Data!AF21/Data!$C21</f>
        <v>1359.2233009708739</v>
      </c>
      <c r="DE21" s="8">
        <f>Data!AG21/Data!$C21</f>
        <v>9029.1262135922334</v>
      </c>
      <c r="DF21" s="8">
        <f>Data!AH21/Data!$C21</f>
        <v>7572.8155339805826</v>
      </c>
      <c r="DG21" s="8">
        <f>Data!AI21/Data!$C21</f>
        <v>0</v>
      </c>
      <c r="DH21" s="8">
        <f>Data!AJ21/Data!$C21</f>
        <v>0</v>
      </c>
      <c r="DI21" s="8">
        <f>Data!AK21/Data!$C21</f>
        <v>0</v>
      </c>
      <c r="DJ21" s="8">
        <f>Data!AL21/Data!$C21</f>
        <v>194.17475728155338</v>
      </c>
      <c r="DK21" s="8">
        <f>Data!AM21/Data!$C21</f>
        <v>0</v>
      </c>
      <c r="DL21" s="8">
        <f>Data!AN21/Data!$C21</f>
        <v>0</v>
      </c>
      <c r="DM21" s="8">
        <f>Data!AO21/Data!$C21</f>
        <v>0</v>
      </c>
      <c r="DN21" s="8">
        <f>Data!AP21/Data!$C21</f>
        <v>0</v>
      </c>
      <c r="DO21" s="8">
        <f>Data!AQ21/Data!$C21</f>
        <v>0</v>
      </c>
      <c r="DP21" s="8">
        <f>Data!AR21/Data!$C21</f>
        <v>0</v>
      </c>
      <c r="DQ21" s="8">
        <f>Data!AS21/Data!$C21</f>
        <v>0</v>
      </c>
      <c r="DR21" s="8">
        <f>Data!AT21/Data!$C21</f>
        <v>0</v>
      </c>
      <c r="DS21" s="8">
        <f>Data!AU21/Data!$C21</f>
        <v>0</v>
      </c>
      <c r="DT21" s="8">
        <f>Data!AV21/Data!$C21</f>
        <v>0</v>
      </c>
      <c r="DU21" s="8">
        <f>Data!AW21/Data!$C21</f>
        <v>0</v>
      </c>
      <c r="DV21" s="8">
        <f>Data!AX21/Data!$C21</f>
        <v>0</v>
      </c>
      <c r="DW21" s="8">
        <f>Data!AY21/Data!$C21</f>
        <v>0</v>
      </c>
      <c r="DX21" s="8">
        <f>Data!AZ21/Data!$C21</f>
        <v>485.43689320388347</v>
      </c>
      <c r="DY21" s="8">
        <f>Data!BA21/Data!$C21</f>
        <v>194.17475728155338</v>
      </c>
      <c r="DZ21" s="8">
        <f>Data!BB21/Data!$C21</f>
        <v>0</v>
      </c>
      <c r="EA21" s="8">
        <f>Data!BC21/Data!$C21</f>
        <v>0</v>
      </c>
      <c r="EB21" s="8">
        <f>Data!BD21/Data!$C21</f>
        <v>0</v>
      </c>
      <c r="EC21" s="8">
        <f>Data!BE21/Data!$C21</f>
        <v>0</v>
      </c>
      <c r="ED21" s="8">
        <f>Data!BF21/Data!$C21</f>
        <v>0</v>
      </c>
      <c r="EE21" s="8">
        <f>Data!BG21/Data!$C21</f>
        <v>0</v>
      </c>
      <c r="EF21" s="8">
        <f>Data!BH21/Data!$C21</f>
        <v>0</v>
      </c>
      <c r="EG21" s="8">
        <f>Data!BI21/Data!$C21</f>
        <v>0</v>
      </c>
      <c r="EH21" s="8">
        <f>Data!BJ21/Data!$C21</f>
        <v>0</v>
      </c>
      <c r="EI21" s="8">
        <f>Data!BK21/Data!$C21</f>
        <v>0</v>
      </c>
      <c r="EJ21" s="8">
        <f>Data!BL21/Data!$C21</f>
        <v>0</v>
      </c>
      <c r="EK21" s="8">
        <f>Data!BM21/Data!$C21</f>
        <v>0</v>
      </c>
      <c r="EL21" s="8">
        <f>Data!BN21/Data!$C21</f>
        <v>0</v>
      </c>
      <c r="EM21" s="8">
        <f>Data!BO21/Data!$C21</f>
        <v>0</v>
      </c>
      <c r="EN21" s="8">
        <f>Data!BP21/Data!$C21</f>
        <v>0</v>
      </c>
      <c r="EO21" s="8">
        <f>Data!BQ21/Data!$C21</f>
        <v>0</v>
      </c>
      <c r="EP21" s="8">
        <f>Data!BR21/Data!$C21</f>
        <v>0</v>
      </c>
      <c r="EQ21" s="8">
        <f>Data!BS21/Data!$C21</f>
        <v>0</v>
      </c>
      <c r="ER21" s="8">
        <f>Data!BT21/Data!$C21</f>
        <v>0</v>
      </c>
      <c r="ES21" s="8">
        <f>Data!BU21/Data!$C21</f>
        <v>0</v>
      </c>
      <c r="ET21" s="8">
        <f>Data!BV21/Data!$C21</f>
        <v>10194.174757281553</v>
      </c>
      <c r="EU21" s="8">
        <f>Data!BW21/Data!$C21</f>
        <v>6504.8543689320386</v>
      </c>
      <c r="EV21" s="8">
        <f>Data!BX21/Data!$C21</f>
        <v>1359.2233009708739</v>
      </c>
      <c r="EW21" s="8">
        <f>Data!BY21/Data!$C21</f>
        <v>388.34951456310677</v>
      </c>
      <c r="EX21" s="8">
        <f>Data!BZ21/Data!$C21</f>
        <v>97.087378640776691</v>
      </c>
      <c r="EY21" s="8">
        <f>Data!CA21/Data!$C21</f>
        <v>97.087378640776691</v>
      </c>
      <c r="EZ21" s="8">
        <f>Data!CB21/Data!$C21</f>
        <v>0</v>
      </c>
      <c r="FA21" s="8">
        <f>Data!CC21/Data!$C21</f>
        <v>0</v>
      </c>
      <c r="FB21" s="8">
        <f>Data!CD21/Data!$C21</f>
        <v>0</v>
      </c>
      <c r="FC21" s="8">
        <f>Data!CE21/Data!$C21</f>
        <v>97.087378640776691</v>
      </c>
      <c r="FD21" s="8">
        <f>Data!CF21/Data!$C21</f>
        <v>0</v>
      </c>
      <c r="FE21" s="8">
        <f>Data!CG21/Data!$C21</f>
        <v>0</v>
      </c>
      <c r="FF21" s="8">
        <f>Data!CH21/Data!$C21</f>
        <v>0</v>
      </c>
      <c r="FG21" s="8">
        <f>Data!CI21/Data!$C21</f>
        <v>0</v>
      </c>
      <c r="FH21" s="8">
        <f>Data!CJ21/Data!$C21</f>
        <v>0</v>
      </c>
      <c r="FI21" s="8">
        <f>Data!CK21/Data!$C21</f>
        <v>0</v>
      </c>
      <c r="FJ21" s="8">
        <f>Data!CL21/Data!$C21</f>
        <v>0</v>
      </c>
      <c r="FK21" s="8">
        <f>Data!CM21/Data!$C21</f>
        <v>0</v>
      </c>
      <c r="FL21" s="8">
        <f>Data!CN21/Data!$C21</f>
        <v>0</v>
      </c>
      <c r="FM21" s="8">
        <f>Data!CO21/Data!$C21</f>
        <v>0</v>
      </c>
      <c r="FN21" s="8">
        <f>Data!CP21/Data!$C21</f>
        <v>0</v>
      </c>
      <c r="FO21" s="8">
        <f>Data!CQ21/Data!$C21</f>
        <v>97.087378640776691</v>
      </c>
      <c r="FP21" s="8">
        <f t="shared" si="36"/>
        <v>71.428571428571416</v>
      </c>
      <c r="FQ21" s="8">
        <f t="shared" si="37"/>
        <v>28.571428571428569</v>
      </c>
      <c r="FR21" s="8">
        <f t="shared" si="38"/>
        <v>0</v>
      </c>
      <c r="FS21" s="8">
        <f t="shared" si="39"/>
        <v>0</v>
      </c>
      <c r="FT21" s="8">
        <f t="shared" si="40"/>
        <v>0</v>
      </c>
      <c r="FU21" s="8">
        <f t="shared" si="41"/>
        <v>0</v>
      </c>
      <c r="FV21" s="8">
        <f t="shared" si="42"/>
        <v>0</v>
      </c>
      <c r="FW21" s="8">
        <f t="shared" si="43"/>
        <v>0</v>
      </c>
      <c r="FX21" s="8">
        <f t="shared" si="44"/>
        <v>0</v>
      </c>
      <c r="FY21" s="8">
        <f t="shared" si="45"/>
        <v>0</v>
      </c>
      <c r="FZ21" s="8">
        <f t="shared" si="46"/>
        <v>0</v>
      </c>
      <c r="GA21" s="8">
        <f t="shared" si="47"/>
        <v>0</v>
      </c>
      <c r="GB21" s="8">
        <f t="shared" si="48"/>
        <v>0</v>
      </c>
      <c r="GC21" s="8">
        <f t="shared" si="49"/>
        <v>0</v>
      </c>
      <c r="GD21" s="8">
        <f t="shared" si="50"/>
        <v>0</v>
      </c>
      <c r="GE21" s="8">
        <f t="shared" si="51"/>
        <v>0</v>
      </c>
      <c r="GF21" s="8">
        <f t="shared" si="52"/>
        <v>0</v>
      </c>
      <c r="GG21" s="8">
        <f t="shared" si="53"/>
        <v>0</v>
      </c>
      <c r="GH21" s="8">
        <f t="shared" si="54"/>
        <v>0</v>
      </c>
      <c r="GI21" s="8">
        <f t="shared" si="55"/>
        <v>0</v>
      </c>
      <c r="GJ21" s="8">
        <f t="shared" si="56"/>
        <v>0</v>
      </c>
      <c r="GK21" s="8">
        <f t="shared" si="57"/>
        <v>0</v>
      </c>
      <c r="GL21" s="8">
        <f t="shared" si="5"/>
        <v>54.123711340206185</v>
      </c>
      <c r="GM21" s="8">
        <f t="shared" si="6"/>
        <v>34.536082474226802</v>
      </c>
      <c r="GN21" s="8">
        <f t="shared" si="7"/>
        <v>7.2164948453608257</v>
      </c>
      <c r="GO21" s="8">
        <f t="shared" si="8"/>
        <v>2.0618556701030926</v>
      </c>
      <c r="GP21" s="8">
        <f t="shared" si="9"/>
        <v>0.51546391752577314</v>
      </c>
      <c r="GQ21" s="8">
        <f t="shared" si="10"/>
        <v>0.51546391752577314</v>
      </c>
      <c r="GR21" s="8">
        <f t="shared" si="11"/>
        <v>0</v>
      </c>
      <c r="GS21" s="8">
        <f t="shared" si="12"/>
        <v>0</v>
      </c>
      <c r="GT21" s="8">
        <f t="shared" si="13"/>
        <v>0</v>
      </c>
      <c r="GU21" s="8">
        <f t="shared" si="14"/>
        <v>0.51546391752577314</v>
      </c>
      <c r="GV21" s="8">
        <f t="shared" si="15"/>
        <v>0</v>
      </c>
      <c r="GW21" s="8">
        <f t="shared" si="16"/>
        <v>0</v>
      </c>
      <c r="GX21" s="8">
        <f t="shared" si="17"/>
        <v>0</v>
      </c>
      <c r="GY21" s="8">
        <f t="shared" si="18"/>
        <v>0</v>
      </c>
      <c r="GZ21" s="8">
        <f t="shared" si="19"/>
        <v>0</v>
      </c>
      <c r="HA21" s="8">
        <f t="shared" si="20"/>
        <v>0</v>
      </c>
      <c r="HB21" s="8">
        <f t="shared" si="21"/>
        <v>0</v>
      </c>
      <c r="HC21" s="8">
        <f t="shared" si="22"/>
        <v>0</v>
      </c>
      <c r="HD21" s="8">
        <f t="shared" si="23"/>
        <v>0</v>
      </c>
      <c r="HE21" s="8">
        <f t="shared" si="24"/>
        <v>0</v>
      </c>
      <c r="HF21" s="8">
        <f t="shared" si="25"/>
        <v>0</v>
      </c>
      <c r="HG21" s="8">
        <f t="shared" si="26"/>
        <v>0.51546391752577314</v>
      </c>
      <c r="HH21" s="8"/>
      <c r="HI21" t="s">
        <v>244</v>
      </c>
      <c r="HJ21" s="8" t="s">
        <v>254</v>
      </c>
      <c r="HK21" s="8" t="s">
        <v>46</v>
      </c>
      <c r="HL21" s="8" t="s">
        <v>83</v>
      </c>
      <c r="HM21" s="8" t="s">
        <v>71</v>
      </c>
      <c r="HN21" s="14">
        <v>43173</v>
      </c>
      <c r="HO21" s="8" t="s">
        <v>84</v>
      </c>
      <c r="HP21" s="40" t="s">
        <v>233</v>
      </c>
      <c r="HQ21" s="40" t="s">
        <v>222</v>
      </c>
      <c r="HR21" s="8">
        <v>77.510710000000003</v>
      </c>
      <c r="HS21" s="8">
        <v>16.256699999999999</v>
      </c>
      <c r="HT21" s="8" t="s">
        <v>190</v>
      </c>
      <c r="HU21" s="8" t="s">
        <v>71</v>
      </c>
      <c r="HV21" s="8" t="s">
        <v>167</v>
      </c>
      <c r="HW21" s="8" t="s">
        <v>77</v>
      </c>
      <c r="HX21" s="8" t="s">
        <v>85</v>
      </c>
      <c r="HY21" s="8" t="s">
        <v>169</v>
      </c>
      <c r="HZ21" s="8">
        <v>3</v>
      </c>
      <c r="IA21" s="27" t="s">
        <v>172</v>
      </c>
      <c r="IB21" s="8" t="s">
        <v>86</v>
      </c>
      <c r="IC21" s="30">
        <v>450</v>
      </c>
      <c r="ID21" s="31">
        <v>1.5111111111111111</v>
      </c>
      <c r="IE21" s="31">
        <v>3.3288888888888888</v>
      </c>
    </row>
    <row r="22" spans="1:239" ht="16.5" customHeight="1" x14ac:dyDescent="0.25">
      <c r="A22" s="10" t="s">
        <v>129</v>
      </c>
      <c r="B22" s="6">
        <v>20</v>
      </c>
      <c r="C22" s="8">
        <v>0.19500000000000001</v>
      </c>
      <c r="D22" s="8">
        <f t="shared" si="27"/>
        <v>1303</v>
      </c>
      <c r="E22" s="8">
        <f t="shared" si="28"/>
        <v>165</v>
      </c>
      <c r="F22" s="36">
        <f t="shared" si="29"/>
        <v>846.15384615384608</v>
      </c>
      <c r="G22" s="9">
        <f t="shared" si="30"/>
        <v>846153.84615384613</v>
      </c>
      <c r="H22" s="9">
        <v>5</v>
      </c>
      <c r="I22" s="8">
        <f t="shared" si="35"/>
        <v>9</v>
      </c>
      <c r="J22" s="8">
        <v>1E-4</v>
      </c>
      <c r="K22" s="13">
        <f t="shared" si="31"/>
        <v>71.796183094858847</v>
      </c>
      <c r="L22" s="13">
        <f t="shared" si="32"/>
        <v>8.4850034566651367</v>
      </c>
      <c r="M22" s="13">
        <f>Data!D22/Data!$C22</f>
        <v>6682.0512820512822</v>
      </c>
      <c r="N22" s="13">
        <f t="shared" si="0"/>
        <v>12.663085188027626</v>
      </c>
      <c r="O22" s="8">
        <v>46</v>
      </c>
      <c r="P22" s="8">
        <f t="shared" si="33"/>
        <v>83</v>
      </c>
      <c r="Q22" s="8">
        <v>1.5</v>
      </c>
      <c r="R22" s="9">
        <f t="shared" si="1"/>
        <v>235.89743589743588</v>
      </c>
      <c r="S22" s="36">
        <f t="shared" si="34"/>
        <v>180.56410256410254</v>
      </c>
      <c r="T22" s="8">
        <v>22</v>
      </c>
      <c r="U22" s="8">
        <v>0</v>
      </c>
      <c r="V22" s="8">
        <v>3</v>
      </c>
      <c r="W22" s="8">
        <v>1</v>
      </c>
      <c r="X22" s="8">
        <v>2</v>
      </c>
      <c r="Y22" s="8">
        <v>0</v>
      </c>
      <c r="Z22" s="8">
        <v>16</v>
      </c>
      <c r="AA22" s="8">
        <v>0</v>
      </c>
      <c r="AB22" s="8">
        <v>5</v>
      </c>
      <c r="AC22" s="8">
        <v>28</v>
      </c>
      <c r="AD22" s="8">
        <v>12</v>
      </c>
      <c r="AE22" s="8">
        <v>15</v>
      </c>
      <c r="AF22" s="8">
        <v>379</v>
      </c>
      <c r="AG22" s="8">
        <v>570</v>
      </c>
      <c r="AH22" s="8">
        <v>139</v>
      </c>
      <c r="AI22" s="8">
        <v>0</v>
      </c>
      <c r="AJ22" s="8">
        <v>0</v>
      </c>
      <c r="AK22" s="8">
        <v>0</v>
      </c>
      <c r="AL22" s="8">
        <v>35</v>
      </c>
      <c r="AM22" s="8">
        <v>0</v>
      </c>
      <c r="AN22" s="8">
        <v>0</v>
      </c>
      <c r="AO22" s="8">
        <v>0</v>
      </c>
      <c r="AP22" s="8">
        <v>16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1</v>
      </c>
      <c r="AX22" s="8">
        <v>14</v>
      </c>
      <c r="AY22" s="8">
        <v>45</v>
      </c>
      <c r="AZ22" s="8">
        <v>104</v>
      </c>
      <c r="BA22" s="8">
        <v>42</v>
      </c>
      <c r="BB22" s="8">
        <v>14</v>
      </c>
      <c r="BC22" s="8">
        <v>4</v>
      </c>
      <c r="BD22" s="8">
        <v>0</v>
      </c>
      <c r="BE22" s="8">
        <v>0</v>
      </c>
      <c r="BF22" s="8">
        <v>0</v>
      </c>
      <c r="BG22" s="8">
        <v>0</v>
      </c>
      <c r="BH22" s="8">
        <v>1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692</v>
      </c>
      <c r="BW22" s="8">
        <v>400</v>
      </c>
      <c r="BX22" s="8">
        <v>147</v>
      </c>
      <c r="BY22" s="8">
        <v>45</v>
      </c>
      <c r="BZ22" s="8">
        <v>11</v>
      </c>
      <c r="CA22" s="8">
        <v>4</v>
      </c>
      <c r="CB22" s="8">
        <v>1</v>
      </c>
      <c r="CC22" s="8">
        <v>1</v>
      </c>
      <c r="CD22" s="8">
        <v>2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f>Data!T22/Data!$C22</f>
        <v>112.82051282051282</v>
      </c>
      <c r="CS22" s="8">
        <f>Data!U22/Data!$C22</f>
        <v>0</v>
      </c>
      <c r="CT22" s="8">
        <f>Data!V22/Data!$C22</f>
        <v>15.384615384615383</v>
      </c>
      <c r="CU22" s="8">
        <f>Data!W22/Data!$C22</f>
        <v>5.1282051282051277</v>
      </c>
      <c r="CV22" s="8">
        <f>Data!X22/Data!$C22</f>
        <v>10.256410256410255</v>
      </c>
      <c r="CW22" s="8">
        <f>Data!Y22/Data!$C22</f>
        <v>0</v>
      </c>
      <c r="CX22" s="8">
        <f>Data!Z22/Data!$C22</f>
        <v>82.051282051282044</v>
      </c>
      <c r="CY22" s="8">
        <f>Data!AA22/Data!$C22</f>
        <v>0</v>
      </c>
      <c r="CZ22" s="8">
        <f>Data!AB22/Data!$C22</f>
        <v>25.641025641025639</v>
      </c>
      <c r="DA22" s="8">
        <f>Data!AC22/Data!$C22</f>
        <v>143.58974358974359</v>
      </c>
      <c r="DB22" s="8">
        <f>Data!AD22/Data!$C22</f>
        <v>61.538461538461533</v>
      </c>
      <c r="DC22" s="8">
        <f>Data!AE22/Data!$C22</f>
        <v>76.92307692307692</v>
      </c>
      <c r="DD22" s="8">
        <f>Data!AF22/Data!$C22</f>
        <v>1943.5897435897434</v>
      </c>
      <c r="DE22" s="8">
        <f>Data!AG22/Data!$C22</f>
        <v>2923.0769230769229</v>
      </c>
      <c r="DF22" s="8">
        <f>Data!AH22/Data!$C22</f>
        <v>712.82051282051282</v>
      </c>
      <c r="DG22" s="8">
        <f>Data!AI22/Data!$C22</f>
        <v>0</v>
      </c>
      <c r="DH22" s="8">
        <f>Data!AJ22/Data!$C22</f>
        <v>0</v>
      </c>
      <c r="DI22" s="8">
        <f>Data!AK22/Data!$C22</f>
        <v>0</v>
      </c>
      <c r="DJ22" s="8">
        <f>Data!AL22/Data!$C22</f>
        <v>179.48717948717947</v>
      </c>
      <c r="DK22" s="8">
        <f>Data!AM22/Data!$C22</f>
        <v>0</v>
      </c>
      <c r="DL22" s="8">
        <f>Data!AN22/Data!$C22</f>
        <v>0</v>
      </c>
      <c r="DM22" s="8">
        <f>Data!AO22/Data!$C22</f>
        <v>0</v>
      </c>
      <c r="DN22" s="8">
        <f>Data!AP22/Data!$C22</f>
        <v>82.051282051282044</v>
      </c>
      <c r="DO22" s="8">
        <f>Data!AQ22/Data!$C22</f>
        <v>0</v>
      </c>
      <c r="DP22" s="8">
        <f>Data!AR22/Data!$C22</f>
        <v>0</v>
      </c>
      <c r="DQ22" s="8">
        <f>Data!AS22/Data!$C22</f>
        <v>0</v>
      </c>
      <c r="DR22" s="8">
        <f>Data!AT22/Data!$C22</f>
        <v>0</v>
      </c>
      <c r="DS22" s="8">
        <f>Data!AU22/Data!$C22</f>
        <v>0</v>
      </c>
      <c r="DT22" s="8">
        <f>Data!AV22/Data!$C22</f>
        <v>0</v>
      </c>
      <c r="DU22" s="8">
        <f>Data!AW22/Data!$C22</f>
        <v>5.1282051282051277</v>
      </c>
      <c r="DV22" s="8">
        <f>Data!AX22/Data!$C22</f>
        <v>71.794871794871796</v>
      </c>
      <c r="DW22" s="8">
        <f>Data!AY22/Data!$C22</f>
        <v>230.76923076923077</v>
      </c>
      <c r="DX22" s="8">
        <f>Data!AZ22/Data!$C22</f>
        <v>533.33333333333337</v>
      </c>
      <c r="DY22" s="8">
        <f>Data!BA22/Data!$C22</f>
        <v>215.38461538461539</v>
      </c>
      <c r="DZ22" s="8">
        <f>Data!BB22/Data!$C22</f>
        <v>71.794871794871796</v>
      </c>
      <c r="EA22" s="8">
        <f>Data!BC22/Data!$C22</f>
        <v>20.512820512820511</v>
      </c>
      <c r="EB22" s="8">
        <f>Data!BD22/Data!$C22</f>
        <v>0</v>
      </c>
      <c r="EC22" s="8">
        <f>Data!BE22/Data!$C22</f>
        <v>0</v>
      </c>
      <c r="ED22" s="8">
        <f>Data!BF22/Data!$C22</f>
        <v>0</v>
      </c>
      <c r="EE22" s="8">
        <f>Data!BG22/Data!$C22</f>
        <v>0</v>
      </c>
      <c r="EF22" s="8">
        <f>Data!BH22/Data!$C22</f>
        <v>5.1282051282051277</v>
      </c>
      <c r="EG22" s="8">
        <f>Data!BI22/Data!$C22</f>
        <v>0</v>
      </c>
      <c r="EH22" s="8">
        <f>Data!BJ22/Data!$C22</f>
        <v>0</v>
      </c>
      <c r="EI22" s="8">
        <f>Data!BK22/Data!$C22</f>
        <v>0</v>
      </c>
      <c r="EJ22" s="8">
        <f>Data!BL22/Data!$C22</f>
        <v>0</v>
      </c>
      <c r="EK22" s="8">
        <f>Data!BM22/Data!$C22</f>
        <v>0</v>
      </c>
      <c r="EL22" s="8">
        <f>Data!BN22/Data!$C22</f>
        <v>0</v>
      </c>
      <c r="EM22" s="8">
        <f>Data!BO22/Data!$C22</f>
        <v>0</v>
      </c>
      <c r="EN22" s="8">
        <f>Data!BP22/Data!$C22</f>
        <v>0</v>
      </c>
      <c r="EO22" s="8">
        <f>Data!BQ22/Data!$C22</f>
        <v>0</v>
      </c>
      <c r="EP22" s="8">
        <f>Data!BR22/Data!$C22</f>
        <v>0</v>
      </c>
      <c r="EQ22" s="8">
        <f>Data!BS22/Data!$C22</f>
        <v>0</v>
      </c>
      <c r="ER22" s="8">
        <f>Data!BT22/Data!$C22</f>
        <v>0</v>
      </c>
      <c r="ES22" s="8">
        <f>Data!BU22/Data!$C22</f>
        <v>0</v>
      </c>
      <c r="ET22" s="8">
        <f>Data!BV22/Data!$C22</f>
        <v>3548.7179487179487</v>
      </c>
      <c r="EU22" s="8">
        <f>Data!BW22/Data!$C22</f>
        <v>2051.2820512820513</v>
      </c>
      <c r="EV22" s="8">
        <f>Data!BX22/Data!$C22</f>
        <v>753.84615384615381</v>
      </c>
      <c r="EW22" s="8">
        <f>Data!BY22/Data!$C22</f>
        <v>230.76923076923077</v>
      </c>
      <c r="EX22" s="8">
        <f>Data!BZ22/Data!$C22</f>
        <v>56.410256410256409</v>
      </c>
      <c r="EY22" s="8">
        <f>Data!CA22/Data!$C22</f>
        <v>20.512820512820511</v>
      </c>
      <c r="EZ22" s="8">
        <f>Data!CB22/Data!$C22</f>
        <v>5.1282051282051277</v>
      </c>
      <c r="FA22" s="8">
        <f>Data!CC22/Data!$C22</f>
        <v>5.1282051282051277</v>
      </c>
      <c r="FB22" s="8">
        <f>Data!CD22/Data!$C22</f>
        <v>10.256410256410255</v>
      </c>
      <c r="FC22" s="8">
        <f>Data!CE22/Data!$C22</f>
        <v>0</v>
      </c>
      <c r="FD22" s="8">
        <f>Data!CF22/Data!$C22</f>
        <v>0</v>
      </c>
      <c r="FE22" s="8">
        <f>Data!CG22/Data!$C22</f>
        <v>0</v>
      </c>
      <c r="FF22" s="8">
        <f>Data!CH22/Data!$C22</f>
        <v>0</v>
      </c>
      <c r="FG22" s="8">
        <f>Data!CI22/Data!$C22</f>
        <v>0</v>
      </c>
      <c r="FH22" s="8">
        <f>Data!CJ22/Data!$C22</f>
        <v>0</v>
      </c>
      <c r="FI22" s="8">
        <f>Data!CK22/Data!$C22</f>
        <v>0</v>
      </c>
      <c r="FJ22" s="8">
        <f>Data!CL22/Data!$C22</f>
        <v>0</v>
      </c>
      <c r="FK22" s="8">
        <f>Data!CM22/Data!$C22</f>
        <v>0</v>
      </c>
      <c r="FL22" s="8">
        <f>Data!CN22/Data!$C22</f>
        <v>0</v>
      </c>
      <c r="FM22" s="8">
        <f>Data!CO22/Data!$C22</f>
        <v>0</v>
      </c>
      <c r="FN22" s="8">
        <f>Data!CP22/Data!$C22</f>
        <v>0</v>
      </c>
      <c r="FO22" s="8">
        <f>Data!CQ22/Data!$C22</f>
        <v>0</v>
      </c>
      <c r="FP22" s="8">
        <f t="shared" si="36"/>
        <v>63.030303030303038</v>
      </c>
      <c r="FQ22" s="8">
        <f t="shared" si="37"/>
        <v>25.454545454545457</v>
      </c>
      <c r="FR22" s="8">
        <f t="shared" si="38"/>
        <v>8.4848484848484862</v>
      </c>
      <c r="FS22" s="8">
        <f t="shared" si="39"/>
        <v>2.4242424242424243</v>
      </c>
      <c r="FT22" s="8">
        <f t="shared" si="40"/>
        <v>0</v>
      </c>
      <c r="FU22" s="8">
        <f t="shared" si="41"/>
        <v>0</v>
      </c>
      <c r="FV22" s="8">
        <f t="shared" si="42"/>
        <v>0</v>
      </c>
      <c r="FW22" s="8">
        <f t="shared" si="43"/>
        <v>0</v>
      </c>
      <c r="FX22" s="8">
        <f t="shared" si="44"/>
        <v>0.60606060606060608</v>
      </c>
      <c r="FY22" s="8">
        <f t="shared" si="45"/>
        <v>0</v>
      </c>
      <c r="FZ22" s="8">
        <f t="shared" si="46"/>
        <v>0</v>
      </c>
      <c r="GA22" s="8">
        <f t="shared" si="47"/>
        <v>0</v>
      </c>
      <c r="GB22" s="8">
        <f t="shared" si="48"/>
        <v>0</v>
      </c>
      <c r="GC22" s="8">
        <f t="shared" si="49"/>
        <v>0</v>
      </c>
      <c r="GD22" s="8">
        <f t="shared" si="50"/>
        <v>0</v>
      </c>
      <c r="GE22" s="8">
        <f t="shared" si="51"/>
        <v>0</v>
      </c>
      <c r="GF22" s="8">
        <f t="shared" si="52"/>
        <v>0</v>
      </c>
      <c r="GG22" s="8">
        <f t="shared" si="53"/>
        <v>0</v>
      </c>
      <c r="GH22" s="8">
        <f t="shared" si="54"/>
        <v>0</v>
      </c>
      <c r="GI22" s="8">
        <f t="shared" si="55"/>
        <v>0</v>
      </c>
      <c r="GJ22" s="8">
        <f t="shared" si="56"/>
        <v>0</v>
      </c>
      <c r="GK22" s="8">
        <f t="shared" si="57"/>
        <v>0</v>
      </c>
      <c r="GL22" s="8">
        <f t="shared" si="5"/>
        <v>53.108211818879504</v>
      </c>
      <c r="GM22" s="8">
        <f t="shared" si="6"/>
        <v>30.698388334612432</v>
      </c>
      <c r="GN22" s="8">
        <f t="shared" si="7"/>
        <v>11.281657712970068</v>
      </c>
      <c r="GO22" s="8">
        <f t="shared" si="8"/>
        <v>3.4535686876438989</v>
      </c>
      <c r="GP22" s="8">
        <f t="shared" si="9"/>
        <v>0.84420567920184197</v>
      </c>
      <c r="GQ22" s="8">
        <f t="shared" si="10"/>
        <v>0.30698388334612425</v>
      </c>
      <c r="GR22" s="8">
        <f t="shared" si="11"/>
        <v>7.6745970836531063E-2</v>
      </c>
      <c r="GS22" s="8">
        <f t="shared" si="12"/>
        <v>7.6745970836531063E-2</v>
      </c>
      <c r="GT22" s="8">
        <f t="shared" si="13"/>
        <v>0.15349194167306213</v>
      </c>
      <c r="GU22" s="8">
        <f t="shared" si="14"/>
        <v>0</v>
      </c>
      <c r="GV22" s="8">
        <f t="shared" si="15"/>
        <v>0</v>
      </c>
      <c r="GW22" s="8">
        <f t="shared" si="16"/>
        <v>0</v>
      </c>
      <c r="GX22" s="8">
        <f t="shared" si="17"/>
        <v>0</v>
      </c>
      <c r="GY22" s="8">
        <f t="shared" si="18"/>
        <v>0</v>
      </c>
      <c r="GZ22" s="8">
        <f t="shared" si="19"/>
        <v>0</v>
      </c>
      <c r="HA22" s="8">
        <f t="shared" si="20"/>
        <v>0</v>
      </c>
      <c r="HB22" s="8">
        <f t="shared" si="21"/>
        <v>0</v>
      </c>
      <c r="HC22" s="8">
        <f t="shared" si="22"/>
        <v>0</v>
      </c>
      <c r="HD22" s="8">
        <f t="shared" si="23"/>
        <v>0</v>
      </c>
      <c r="HE22" s="8">
        <f t="shared" si="24"/>
        <v>0</v>
      </c>
      <c r="HF22" s="8">
        <f t="shared" si="25"/>
        <v>0</v>
      </c>
      <c r="HG22" s="8">
        <f t="shared" si="26"/>
        <v>0</v>
      </c>
      <c r="HH22" s="8"/>
      <c r="HI22" s="8" t="s">
        <v>43</v>
      </c>
      <c r="HJ22" s="8" t="s">
        <v>254</v>
      </c>
      <c r="HK22" s="8" t="s">
        <v>46</v>
      </c>
      <c r="HL22" s="8" t="s">
        <v>83</v>
      </c>
      <c r="HM22" s="8" t="s">
        <v>71</v>
      </c>
      <c r="HN22" s="14">
        <v>43173</v>
      </c>
      <c r="HO22" s="8" t="s">
        <v>87</v>
      </c>
      <c r="HP22" s="40" t="s">
        <v>234</v>
      </c>
      <c r="HQ22" s="40" t="s">
        <v>223</v>
      </c>
      <c r="HR22" s="8">
        <v>78.143270000000001</v>
      </c>
      <c r="HS22" s="8">
        <v>15.42151</v>
      </c>
      <c r="HT22" s="8" t="s">
        <v>191</v>
      </c>
      <c r="HU22" s="8" t="s">
        <v>71</v>
      </c>
      <c r="HV22" s="8" t="s">
        <v>167</v>
      </c>
      <c r="HW22" s="8" t="s">
        <v>77</v>
      </c>
      <c r="HX22" s="8" t="s">
        <v>85</v>
      </c>
      <c r="HY22" s="8" t="s">
        <v>169</v>
      </c>
      <c r="HZ22" s="8">
        <v>3</v>
      </c>
      <c r="IA22" s="27" t="s">
        <v>171</v>
      </c>
      <c r="IB22" s="8" t="s">
        <v>86</v>
      </c>
      <c r="IC22" s="30">
        <v>450</v>
      </c>
      <c r="ID22" s="31">
        <v>1.88</v>
      </c>
      <c r="IE22" s="31">
        <v>0.4022222222222222</v>
      </c>
    </row>
    <row r="23" spans="1:239" ht="16.5" customHeight="1" x14ac:dyDescent="0.25">
      <c r="A23" s="10" t="s">
        <v>130</v>
      </c>
      <c r="B23" s="6">
        <v>21</v>
      </c>
      <c r="C23" s="8">
        <v>0.2457</v>
      </c>
      <c r="D23" s="8">
        <f t="shared" si="27"/>
        <v>3953</v>
      </c>
      <c r="E23" s="8">
        <f t="shared" si="28"/>
        <v>30</v>
      </c>
      <c r="F23" s="36">
        <f t="shared" si="29"/>
        <v>122.10012210012209</v>
      </c>
      <c r="G23" s="9">
        <f t="shared" si="30"/>
        <v>122100.1221001221</v>
      </c>
      <c r="H23" s="9">
        <v>5</v>
      </c>
      <c r="I23" s="8">
        <f t="shared" si="35"/>
        <v>2</v>
      </c>
      <c r="J23" s="8">
        <v>1E-4</v>
      </c>
      <c r="K23" s="13">
        <f t="shared" si="31"/>
        <v>28.490071831003188</v>
      </c>
      <c r="L23" s="13">
        <f t="shared" si="32"/>
        <v>23.333368829591613</v>
      </c>
      <c r="M23" s="13">
        <f>Data!D23/Data!$C23</f>
        <v>16088.726088726089</v>
      </c>
      <c r="N23" s="13">
        <f t="shared" si="0"/>
        <v>0.75891727801669617</v>
      </c>
      <c r="O23" s="8">
        <v>39</v>
      </c>
      <c r="P23" s="8">
        <f t="shared" si="33"/>
        <v>83</v>
      </c>
      <c r="Q23" s="8">
        <v>1.5</v>
      </c>
      <c r="R23" s="9">
        <f t="shared" si="1"/>
        <v>158.73015873015873</v>
      </c>
      <c r="S23" s="36">
        <f t="shared" si="34"/>
        <v>103.39682539682539</v>
      </c>
      <c r="T23" s="8">
        <v>1</v>
      </c>
      <c r="U23" s="8">
        <v>0</v>
      </c>
      <c r="V23" s="8">
        <v>0</v>
      </c>
      <c r="W23" s="8">
        <v>1</v>
      </c>
      <c r="X23" s="8">
        <v>10</v>
      </c>
      <c r="Y23" s="8">
        <v>0</v>
      </c>
      <c r="Z23" s="8">
        <v>7</v>
      </c>
      <c r="AA23" s="8">
        <v>0</v>
      </c>
      <c r="AB23" s="8">
        <v>0</v>
      </c>
      <c r="AC23" s="8">
        <v>0</v>
      </c>
      <c r="AD23" s="8">
        <v>5</v>
      </c>
      <c r="AE23" s="8">
        <v>3</v>
      </c>
      <c r="AF23" s="8">
        <v>3555</v>
      </c>
      <c r="AG23" s="8">
        <v>303</v>
      </c>
      <c r="AH23" s="8">
        <v>1</v>
      </c>
      <c r="AI23" s="8">
        <v>0</v>
      </c>
      <c r="AJ23" s="8">
        <v>0</v>
      </c>
      <c r="AK23" s="8">
        <v>0</v>
      </c>
      <c r="AL23" s="8">
        <v>63</v>
      </c>
      <c r="AM23" s="8">
        <v>0</v>
      </c>
      <c r="AN23" s="8">
        <v>0</v>
      </c>
      <c r="AO23" s="8">
        <v>0</v>
      </c>
      <c r="AP23" s="8">
        <v>0</v>
      </c>
      <c r="AQ23" s="8">
        <v>1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1</v>
      </c>
      <c r="AY23" s="8">
        <v>2</v>
      </c>
      <c r="AZ23" s="8">
        <v>18</v>
      </c>
      <c r="BA23" s="8">
        <v>6</v>
      </c>
      <c r="BB23" s="8">
        <v>3</v>
      </c>
      <c r="BC23" s="8">
        <v>1</v>
      </c>
      <c r="BD23" s="8">
        <v>1</v>
      </c>
      <c r="BE23" s="8">
        <v>0</v>
      </c>
      <c r="BF23" s="8">
        <v>0</v>
      </c>
      <c r="BG23" s="8">
        <v>1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1353</v>
      </c>
      <c r="BW23" s="8">
        <v>1211</v>
      </c>
      <c r="BX23" s="8">
        <v>879</v>
      </c>
      <c r="BY23" s="8">
        <v>306</v>
      </c>
      <c r="BZ23" s="8">
        <v>103</v>
      </c>
      <c r="CA23" s="8">
        <v>61</v>
      </c>
      <c r="CB23" s="8">
        <v>19</v>
      </c>
      <c r="CC23" s="8">
        <v>11</v>
      </c>
      <c r="CD23" s="8">
        <v>7</v>
      </c>
      <c r="CE23" s="8">
        <v>1</v>
      </c>
      <c r="CF23" s="8">
        <v>1</v>
      </c>
      <c r="CG23" s="8">
        <v>0</v>
      </c>
      <c r="CH23" s="8">
        <v>1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f>Data!T23/Data!$C23</f>
        <v>4.0700040700040701</v>
      </c>
      <c r="CS23" s="8">
        <f>Data!U23/Data!$C23</f>
        <v>0</v>
      </c>
      <c r="CT23" s="8">
        <f>Data!V23/Data!$C23</f>
        <v>0</v>
      </c>
      <c r="CU23" s="8">
        <f>Data!W23/Data!$C23</f>
        <v>4.0700040700040701</v>
      </c>
      <c r="CV23" s="8">
        <f>Data!X23/Data!$C23</f>
        <v>40.700040700040702</v>
      </c>
      <c r="CW23" s="8">
        <f>Data!Y23/Data!$C23</f>
        <v>0</v>
      </c>
      <c r="CX23" s="8">
        <f>Data!Z23/Data!$C23</f>
        <v>28.490028490028489</v>
      </c>
      <c r="CY23" s="8">
        <f>Data!AA23/Data!$C23</f>
        <v>0</v>
      </c>
      <c r="CZ23" s="8">
        <f>Data!AB23/Data!$C23</f>
        <v>0</v>
      </c>
      <c r="DA23" s="8">
        <f>Data!AC23/Data!$C23</f>
        <v>0</v>
      </c>
      <c r="DB23" s="8">
        <f>Data!AD23/Data!$C23</f>
        <v>20.350020350020351</v>
      </c>
      <c r="DC23" s="8">
        <f>Data!AE23/Data!$C23</f>
        <v>12.210012210012209</v>
      </c>
      <c r="DD23" s="8">
        <f>Data!AF23/Data!$C23</f>
        <v>14468.864468864469</v>
      </c>
      <c r="DE23" s="8">
        <f>Data!AG23/Data!$C23</f>
        <v>1233.2112332112331</v>
      </c>
      <c r="DF23" s="8">
        <f>Data!AH23/Data!$C23</f>
        <v>4.0700040700040701</v>
      </c>
      <c r="DG23" s="8">
        <f>Data!AI23/Data!$C23</f>
        <v>0</v>
      </c>
      <c r="DH23" s="8">
        <f>Data!AJ23/Data!$C23</f>
        <v>0</v>
      </c>
      <c r="DI23" s="8">
        <f>Data!AK23/Data!$C23</f>
        <v>0</v>
      </c>
      <c r="DJ23" s="8">
        <f>Data!AL23/Data!$C23</f>
        <v>256.41025641025641</v>
      </c>
      <c r="DK23" s="8">
        <f>Data!AM23/Data!$C23</f>
        <v>0</v>
      </c>
      <c r="DL23" s="8">
        <f>Data!AN23/Data!$C23</f>
        <v>0</v>
      </c>
      <c r="DM23" s="8">
        <f>Data!AO23/Data!$C23</f>
        <v>0</v>
      </c>
      <c r="DN23" s="8">
        <f>Data!AP23/Data!$C23</f>
        <v>0</v>
      </c>
      <c r="DO23" s="8">
        <f>Data!AQ23/Data!$C23</f>
        <v>4.0700040700040701</v>
      </c>
      <c r="DP23" s="8">
        <f>Data!AR23/Data!$C23</f>
        <v>0</v>
      </c>
      <c r="DQ23" s="8">
        <f>Data!AS23/Data!$C23</f>
        <v>0</v>
      </c>
      <c r="DR23" s="8">
        <f>Data!AT23/Data!$C23</f>
        <v>0</v>
      </c>
      <c r="DS23" s="8">
        <f>Data!AU23/Data!$C23</f>
        <v>0</v>
      </c>
      <c r="DT23" s="8">
        <f>Data!AV23/Data!$C23</f>
        <v>0</v>
      </c>
      <c r="DU23" s="8">
        <f>Data!AW23/Data!$C23</f>
        <v>0</v>
      </c>
      <c r="DV23" s="8">
        <f>Data!AX23/Data!$C23</f>
        <v>4.0700040700040701</v>
      </c>
      <c r="DW23" s="8">
        <f>Data!AY23/Data!$C23</f>
        <v>8.1400081400081401</v>
      </c>
      <c r="DX23" s="8">
        <f>Data!AZ23/Data!$C23</f>
        <v>73.260073260073256</v>
      </c>
      <c r="DY23" s="8">
        <f>Data!BA23/Data!$C23</f>
        <v>24.420024420024419</v>
      </c>
      <c r="DZ23" s="8">
        <f>Data!BB23/Data!$C23</f>
        <v>12.210012210012209</v>
      </c>
      <c r="EA23" s="8">
        <f>Data!BC23/Data!$C23</f>
        <v>4.0700040700040701</v>
      </c>
      <c r="EB23" s="8">
        <f>Data!BD23/Data!$C23</f>
        <v>4.0700040700040701</v>
      </c>
      <c r="EC23" s="8">
        <f>Data!BE23/Data!$C23</f>
        <v>0</v>
      </c>
      <c r="ED23" s="8">
        <f>Data!BF23/Data!$C23</f>
        <v>0</v>
      </c>
      <c r="EE23" s="8">
        <f>Data!BG23/Data!$C23</f>
        <v>4.0700040700040701</v>
      </c>
      <c r="EF23" s="8">
        <f>Data!BH23/Data!$C23</f>
        <v>0</v>
      </c>
      <c r="EG23" s="8">
        <f>Data!BI23/Data!$C23</f>
        <v>0</v>
      </c>
      <c r="EH23" s="8">
        <f>Data!BJ23/Data!$C23</f>
        <v>0</v>
      </c>
      <c r="EI23" s="8">
        <f>Data!BK23/Data!$C23</f>
        <v>0</v>
      </c>
      <c r="EJ23" s="8">
        <f>Data!BL23/Data!$C23</f>
        <v>0</v>
      </c>
      <c r="EK23" s="8">
        <f>Data!BM23/Data!$C23</f>
        <v>0</v>
      </c>
      <c r="EL23" s="8">
        <f>Data!BN23/Data!$C23</f>
        <v>0</v>
      </c>
      <c r="EM23" s="8">
        <f>Data!BO23/Data!$C23</f>
        <v>0</v>
      </c>
      <c r="EN23" s="8">
        <f>Data!BP23/Data!$C23</f>
        <v>0</v>
      </c>
      <c r="EO23" s="8">
        <f>Data!BQ23/Data!$C23</f>
        <v>0</v>
      </c>
      <c r="EP23" s="8">
        <f>Data!BR23/Data!$C23</f>
        <v>0</v>
      </c>
      <c r="EQ23" s="8">
        <f>Data!BS23/Data!$C23</f>
        <v>0</v>
      </c>
      <c r="ER23" s="8">
        <f>Data!BT23/Data!$C23</f>
        <v>0</v>
      </c>
      <c r="ES23" s="8">
        <f>Data!BU23/Data!$C23</f>
        <v>0</v>
      </c>
      <c r="ET23" s="8">
        <f>Data!BV23/Data!$C23</f>
        <v>5506.7155067155063</v>
      </c>
      <c r="EU23" s="8">
        <f>Data!BW23/Data!$C23</f>
        <v>4928.7749287749284</v>
      </c>
      <c r="EV23" s="8">
        <f>Data!BX23/Data!$C23</f>
        <v>3577.5335775335775</v>
      </c>
      <c r="EW23" s="8">
        <f>Data!BY23/Data!$C23</f>
        <v>1245.4212454212454</v>
      </c>
      <c r="EX23" s="8">
        <f>Data!BZ23/Data!$C23</f>
        <v>419.21041921041922</v>
      </c>
      <c r="EY23" s="8">
        <f>Data!CA23/Data!$C23</f>
        <v>248.27024827024826</v>
      </c>
      <c r="EZ23" s="8">
        <f>Data!CB23/Data!$C23</f>
        <v>77.33007733007733</v>
      </c>
      <c r="FA23" s="8">
        <f>Data!CC23/Data!$C23</f>
        <v>44.77004477004477</v>
      </c>
      <c r="FB23" s="8">
        <f>Data!CD23/Data!$C23</f>
        <v>28.490028490028489</v>
      </c>
      <c r="FC23" s="8">
        <f>Data!CE23/Data!$C23</f>
        <v>4.0700040700040701</v>
      </c>
      <c r="FD23" s="8">
        <f>Data!CF23/Data!$C23</f>
        <v>4.0700040700040701</v>
      </c>
      <c r="FE23" s="8">
        <f>Data!CG23/Data!$C23</f>
        <v>0</v>
      </c>
      <c r="FF23" s="8">
        <f>Data!CH23/Data!$C23</f>
        <v>4.0700040700040701</v>
      </c>
      <c r="FG23" s="8">
        <f>Data!CI23/Data!$C23</f>
        <v>0</v>
      </c>
      <c r="FH23" s="8">
        <f>Data!CJ23/Data!$C23</f>
        <v>0</v>
      </c>
      <c r="FI23" s="8">
        <f>Data!CK23/Data!$C23</f>
        <v>0</v>
      </c>
      <c r="FJ23" s="8">
        <f>Data!CL23/Data!$C23</f>
        <v>0</v>
      </c>
      <c r="FK23" s="8">
        <f>Data!CM23/Data!$C23</f>
        <v>0</v>
      </c>
      <c r="FL23" s="8">
        <f>Data!CN23/Data!$C23</f>
        <v>0</v>
      </c>
      <c r="FM23" s="8">
        <f>Data!CO23/Data!$C23</f>
        <v>0</v>
      </c>
      <c r="FN23" s="8">
        <f>Data!CP23/Data!$C23</f>
        <v>0</v>
      </c>
      <c r="FO23" s="8">
        <f>Data!CQ23/Data!$C23</f>
        <v>0</v>
      </c>
      <c r="FP23" s="8">
        <f t="shared" si="36"/>
        <v>60</v>
      </c>
      <c r="FQ23" s="8">
        <f t="shared" si="37"/>
        <v>20</v>
      </c>
      <c r="FR23" s="8">
        <f t="shared" si="38"/>
        <v>10</v>
      </c>
      <c r="FS23" s="8">
        <f t="shared" si="39"/>
        <v>3.3333333333333335</v>
      </c>
      <c r="FT23" s="8">
        <f t="shared" si="40"/>
        <v>3.3333333333333335</v>
      </c>
      <c r="FU23" s="8">
        <f t="shared" si="41"/>
        <v>0</v>
      </c>
      <c r="FV23" s="8">
        <f t="shared" si="42"/>
        <v>0</v>
      </c>
      <c r="FW23" s="8">
        <f t="shared" si="43"/>
        <v>3.3333333333333335</v>
      </c>
      <c r="FX23" s="8">
        <f t="shared" si="44"/>
        <v>0</v>
      </c>
      <c r="FY23" s="8">
        <f t="shared" si="45"/>
        <v>0</v>
      </c>
      <c r="FZ23" s="8">
        <f t="shared" si="46"/>
        <v>0</v>
      </c>
      <c r="GA23" s="8">
        <f t="shared" si="47"/>
        <v>0</v>
      </c>
      <c r="GB23" s="8">
        <f t="shared" si="48"/>
        <v>0</v>
      </c>
      <c r="GC23" s="8">
        <f t="shared" si="49"/>
        <v>0</v>
      </c>
      <c r="GD23" s="8">
        <f t="shared" si="50"/>
        <v>0</v>
      </c>
      <c r="GE23" s="8">
        <f t="shared" si="51"/>
        <v>0</v>
      </c>
      <c r="GF23" s="8">
        <f t="shared" si="52"/>
        <v>0</v>
      </c>
      <c r="GG23" s="8">
        <f t="shared" si="53"/>
        <v>0</v>
      </c>
      <c r="GH23" s="8">
        <f t="shared" si="54"/>
        <v>0</v>
      </c>
      <c r="GI23" s="8">
        <f t="shared" si="55"/>
        <v>0</v>
      </c>
      <c r="GJ23" s="8">
        <f t="shared" si="56"/>
        <v>0</v>
      </c>
      <c r="GK23" s="8">
        <f t="shared" si="57"/>
        <v>0</v>
      </c>
      <c r="GL23" s="8">
        <f t="shared" si="5"/>
        <v>34.227169238552996</v>
      </c>
      <c r="GM23" s="8">
        <f t="shared" si="6"/>
        <v>30.634960789273968</v>
      </c>
      <c r="GN23" s="8">
        <f t="shared" si="7"/>
        <v>22.236276245889197</v>
      </c>
      <c r="GO23" s="8">
        <f t="shared" si="8"/>
        <v>7.7409562357703008</v>
      </c>
      <c r="GP23" s="8">
        <f t="shared" si="9"/>
        <v>2.6056159878573233</v>
      </c>
      <c r="GQ23" s="8">
        <f t="shared" si="10"/>
        <v>1.5431317986339488</v>
      </c>
      <c r="GR23" s="8">
        <f t="shared" si="11"/>
        <v>0.48064760941057427</v>
      </c>
      <c r="GS23" s="8">
        <f t="shared" si="12"/>
        <v>0.27826966860612196</v>
      </c>
      <c r="GT23" s="8">
        <f t="shared" si="13"/>
        <v>0.17708069820389577</v>
      </c>
      <c r="GU23" s="8">
        <f t="shared" si="14"/>
        <v>2.5297242600556536E-2</v>
      </c>
      <c r="GV23" s="8">
        <f t="shared" si="15"/>
        <v>2.5297242600556536E-2</v>
      </c>
      <c r="GW23" s="8">
        <f t="shared" si="16"/>
        <v>0</v>
      </c>
      <c r="GX23" s="8">
        <f t="shared" si="17"/>
        <v>2.5297242600556536E-2</v>
      </c>
      <c r="GY23" s="8">
        <f t="shared" si="18"/>
        <v>0</v>
      </c>
      <c r="GZ23" s="8">
        <f t="shared" si="19"/>
        <v>0</v>
      </c>
      <c r="HA23" s="8">
        <f t="shared" si="20"/>
        <v>0</v>
      </c>
      <c r="HB23" s="8">
        <f t="shared" si="21"/>
        <v>0</v>
      </c>
      <c r="HC23" s="8">
        <f t="shared" si="22"/>
        <v>0</v>
      </c>
      <c r="HD23" s="8">
        <f t="shared" si="23"/>
        <v>0</v>
      </c>
      <c r="HE23" s="8">
        <f t="shared" si="24"/>
        <v>0</v>
      </c>
      <c r="HF23" s="8">
        <f t="shared" si="25"/>
        <v>0</v>
      </c>
      <c r="HG23" s="8">
        <f t="shared" si="26"/>
        <v>0</v>
      </c>
      <c r="HH23" s="8"/>
      <c r="HI23" s="8" t="s">
        <v>44</v>
      </c>
      <c r="HJ23" s="8" t="s">
        <v>254</v>
      </c>
      <c r="HK23" s="8" t="s">
        <v>46</v>
      </c>
      <c r="HL23" s="8" t="s">
        <v>83</v>
      </c>
      <c r="HM23" s="8" t="s">
        <v>71</v>
      </c>
      <c r="HN23" s="14">
        <v>43175</v>
      </c>
      <c r="HO23" s="8" t="s">
        <v>88</v>
      </c>
      <c r="HP23" s="40" t="s">
        <v>234</v>
      </c>
      <c r="HQ23" s="40" t="s">
        <v>222</v>
      </c>
      <c r="HR23" s="8">
        <v>78.209069999999997</v>
      </c>
      <c r="HS23" s="8">
        <v>18.451650000000001</v>
      </c>
      <c r="HT23" s="8" t="s">
        <v>192</v>
      </c>
      <c r="HU23" s="8" t="s">
        <v>71</v>
      </c>
      <c r="HV23" s="8" t="s">
        <v>167</v>
      </c>
      <c r="HW23" s="8" t="s">
        <v>77</v>
      </c>
      <c r="HX23" s="8" t="s">
        <v>85</v>
      </c>
      <c r="HY23" s="8" t="s">
        <v>169</v>
      </c>
      <c r="HZ23" s="8">
        <v>3</v>
      </c>
      <c r="IA23" s="27">
        <v>0</v>
      </c>
      <c r="IB23" s="8" t="s">
        <v>86</v>
      </c>
      <c r="IC23" s="30">
        <v>450</v>
      </c>
      <c r="ID23" s="31">
        <v>0.27111111111111114</v>
      </c>
      <c r="IE23" s="31">
        <v>0.22888888888888889</v>
      </c>
    </row>
    <row r="24" spans="1:239" ht="16.5" customHeight="1" x14ac:dyDescent="0.25">
      <c r="A24" s="21" t="s">
        <v>131</v>
      </c>
      <c r="B24" s="22">
        <v>22</v>
      </c>
      <c r="C24" s="23">
        <v>1.6199999999999999E-2</v>
      </c>
      <c r="D24" s="23">
        <f t="shared" si="27"/>
        <v>120</v>
      </c>
      <c r="E24" s="23">
        <f t="shared" si="28"/>
        <v>18</v>
      </c>
      <c r="F24" s="38">
        <f t="shared" si="29"/>
        <v>1111.1111111111111</v>
      </c>
      <c r="G24" s="24">
        <f t="shared" si="30"/>
        <v>1111111.111111111</v>
      </c>
      <c r="H24" s="24">
        <v>5</v>
      </c>
      <c r="I24" s="23">
        <f t="shared" si="35"/>
        <v>1</v>
      </c>
      <c r="J24" s="23">
        <v>1E-4</v>
      </c>
      <c r="K24" s="25">
        <f t="shared" si="31"/>
        <v>370.4338715059198</v>
      </c>
      <c r="L24" s="25">
        <f t="shared" si="32"/>
        <v>33.339048435532781</v>
      </c>
      <c r="M24" s="25">
        <f>Data!D24/Data!$C24</f>
        <v>7407.4074074074078</v>
      </c>
      <c r="N24" s="25">
        <f t="shared" si="0"/>
        <v>15</v>
      </c>
      <c r="O24" s="23">
        <v>3</v>
      </c>
      <c r="P24" s="23">
        <f t="shared" si="33"/>
        <v>83</v>
      </c>
      <c r="Q24" s="23">
        <v>1.5</v>
      </c>
      <c r="R24" s="24">
        <f t="shared" si="1"/>
        <v>185.18518518518519</v>
      </c>
      <c r="S24" s="38">
        <f t="shared" si="34"/>
        <v>129.85185185185185</v>
      </c>
      <c r="T24" s="23">
        <v>1</v>
      </c>
      <c r="U24" s="23">
        <v>0</v>
      </c>
      <c r="V24" s="23">
        <v>0</v>
      </c>
      <c r="W24" s="23">
        <v>0</v>
      </c>
      <c r="X24" s="23">
        <v>1</v>
      </c>
      <c r="Y24" s="23">
        <v>0</v>
      </c>
      <c r="Z24" s="23">
        <v>0</v>
      </c>
      <c r="AA24" s="23">
        <v>0</v>
      </c>
      <c r="AB24" s="23">
        <v>0</v>
      </c>
      <c r="AC24" s="23">
        <v>12</v>
      </c>
      <c r="AD24" s="23">
        <v>3</v>
      </c>
      <c r="AE24" s="23">
        <v>0</v>
      </c>
      <c r="AF24" s="23">
        <v>27</v>
      </c>
      <c r="AG24" s="23">
        <v>40</v>
      </c>
      <c r="AH24" s="23">
        <v>32</v>
      </c>
      <c r="AI24" s="23">
        <v>0</v>
      </c>
      <c r="AJ24" s="23">
        <v>0</v>
      </c>
      <c r="AK24" s="23">
        <v>0</v>
      </c>
      <c r="AL24" s="23">
        <v>1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2</v>
      </c>
      <c r="AY24" s="23">
        <v>1</v>
      </c>
      <c r="AZ24" s="23">
        <v>9</v>
      </c>
      <c r="BA24" s="23">
        <v>9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23">
        <v>0</v>
      </c>
      <c r="BH24" s="23">
        <v>0</v>
      </c>
      <c r="BI24" s="23">
        <v>0</v>
      </c>
      <c r="BJ24" s="23">
        <v>0</v>
      </c>
      <c r="BK24" s="23">
        <v>0</v>
      </c>
      <c r="BL24" s="23">
        <v>0</v>
      </c>
      <c r="BM24" s="23">
        <v>0</v>
      </c>
      <c r="BN24" s="23">
        <v>0</v>
      </c>
      <c r="BO24" s="23">
        <v>0</v>
      </c>
      <c r="BP24" s="23">
        <v>0</v>
      </c>
      <c r="BQ24" s="23">
        <v>0</v>
      </c>
      <c r="BR24" s="23">
        <v>0</v>
      </c>
      <c r="BS24" s="23">
        <v>0</v>
      </c>
      <c r="BT24" s="23">
        <v>0</v>
      </c>
      <c r="BU24" s="23">
        <v>0</v>
      </c>
      <c r="BV24" s="23">
        <v>58</v>
      </c>
      <c r="BW24" s="23">
        <v>41</v>
      </c>
      <c r="BX24" s="23">
        <v>12</v>
      </c>
      <c r="BY24" s="23">
        <v>4</v>
      </c>
      <c r="BZ24" s="23">
        <v>4</v>
      </c>
      <c r="CA24" s="23">
        <v>0</v>
      </c>
      <c r="CB24" s="23">
        <v>1</v>
      </c>
      <c r="CC24" s="23">
        <v>0</v>
      </c>
      <c r="CD24" s="23">
        <v>0</v>
      </c>
      <c r="CE24" s="23">
        <v>0</v>
      </c>
      <c r="CF24" s="23">
        <v>0</v>
      </c>
      <c r="CG24" s="23">
        <v>0</v>
      </c>
      <c r="CH24" s="23">
        <v>0</v>
      </c>
      <c r="CI24" s="23">
        <v>0</v>
      </c>
      <c r="CJ24" s="23">
        <v>0</v>
      </c>
      <c r="CK24" s="23">
        <v>0</v>
      </c>
      <c r="CL24" s="23">
        <v>0</v>
      </c>
      <c r="CM24" s="23">
        <v>0</v>
      </c>
      <c r="CN24" s="23">
        <v>0</v>
      </c>
      <c r="CO24" s="23">
        <v>0</v>
      </c>
      <c r="CP24" s="23">
        <v>0</v>
      </c>
      <c r="CQ24" s="23">
        <v>0</v>
      </c>
      <c r="CR24" s="23">
        <f>Data!T24/Data!$C24</f>
        <v>61.728395061728399</v>
      </c>
      <c r="CS24" s="23">
        <f>Data!U24/Data!$C24</f>
        <v>0</v>
      </c>
      <c r="CT24" s="23">
        <f>Data!V24/Data!$C24</f>
        <v>0</v>
      </c>
      <c r="CU24" s="23">
        <f>Data!W24/Data!$C24</f>
        <v>0</v>
      </c>
      <c r="CV24" s="23">
        <f>Data!X24/Data!$C24</f>
        <v>61.728395061728399</v>
      </c>
      <c r="CW24" s="23">
        <f>Data!Y24/Data!$C24</f>
        <v>0</v>
      </c>
      <c r="CX24" s="23">
        <f>Data!Z24/Data!$C24</f>
        <v>0</v>
      </c>
      <c r="CY24" s="23">
        <f>Data!AA24/Data!$C24</f>
        <v>0</v>
      </c>
      <c r="CZ24" s="23">
        <f>Data!AB24/Data!$C24</f>
        <v>0</v>
      </c>
      <c r="DA24" s="23">
        <f>Data!AC24/Data!$C24</f>
        <v>740.74074074074076</v>
      </c>
      <c r="DB24" s="23">
        <f>Data!AD24/Data!$C24</f>
        <v>185.18518518518519</v>
      </c>
      <c r="DC24" s="23">
        <f>Data!AE24/Data!$C24</f>
        <v>0</v>
      </c>
      <c r="DD24" s="23">
        <f>Data!AF24/Data!$C24</f>
        <v>1666.6666666666667</v>
      </c>
      <c r="DE24" s="23">
        <f>Data!AG24/Data!$C24</f>
        <v>2469.1358024691358</v>
      </c>
      <c r="DF24" s="23">
        <f>Data!AH24/Data!$C24</f>
        <v>1975.3086419753088</v>
      </c>
      <c r="DG24" s="23">
        <f>Data!AI24/Data!$C24</f>
        <v>0</v>
      </c>
      <c r="DH24" s="23">
        <f>Data!AJ24/Data!$C24</f>
        <v>0</v>
      </c>
      <c r="DI24" s="23">
        <f>Data!AK24/Data!$C24</f>
        <v>0</v>
      </c>
      <c r="DJ24" s="23">
        <f>Data!AL24/Data!$C24</f>
        <v>61.728395061728399</v>
      </c>
      <c r="DK24" s="23">
        <f>Data!AM24/Data!$C24</f>
        <v>0</v>
      </c>
      <c r="DL24" s="23">
        <f>Data!AN24/Data!$C24</f>
        <v>0</v>
      </c>
      <c r="DM24" s="23">
        <f>Data!AO24/Data!$C24</f>
        <v>0</v>
      </c>
      <c r="DN24" s="23">
        <f>Data!AP24/Data!$C24</f>
        <v>0</v>
      </c>
      <c r="DO24" s="23">
        <f>Data!AQ24/Data!$C24</f>
        <v>0</v>
      </c>
      <c r="DP24" s="23">
        <f>Data!AR24/Data!$C24</f>
        <v>0</v>
      </c>
      <c r="DQ24" s="23">
        <f>Data!AS24/Data!$C24</f>
        <v>0</v>
      </c>
      <c r="DR24" s="23">
        <f>Data!AT24/Data!$C24</f>
        <v>0</v>
      </c>
      <c r="DS24" s="23">
        <f>Data!AU24/Data!$C24</f>
        <v>0</v>
      </c>
      <c r="DT24" s="23">
        <f>Data!AV24/Data!$C24</f>
        <v>0</v>
      </c>
      <c r="DU24" s="23">
        <f>Data!AW24/Data!$C24</f>
        <v>0</v>
      </c>
      <c r="DV24" s="23">
        <f>Data!AX24/Data!$C24</f>
        <v>123.4567901234568</v>
      </c>
      <c r="DW24" s="23">
        <f>Data!AY24/Data!$C24</f>
        <v>61.728395061728399</v>
      </c>
      <c r="DX24" s="23">
        <f>Data!AZ24/Data!$C24</f>
        <v>555.55555555555554</v>
      </c>
      <c r="DY24" s="23">
        <f>Data!BA24/Data!$C24</f>
        <v>555.55555555555554</v>
      </c>
      <c r="DZ24" s="23">
        <f>Data!BB24/Data!$C24</f>
        <v>0</v>
      </c>
      <c r="EA24" s="23">
        <f>Data!BC24/Data!$C24</f>
        <v>0</v>
      </c>
      <c r="EB24" s="23">
        <f>Data!BD24/Data!$C24</f>
        <v>0</v>
      </c>
      <c r="EC24" s="23">
        <f>Data!BE24/Data!$C24</f>
        <v>0</v>
      </c>
      <c r="ED24" s="23">
        <f>Data!BF24/Data!$C24</f>
        <v>0</v>
      </c>
      <c r="EE24" s="23">
        <f>Data!BG24/Data!$C24</f>
        <v>0</v>
      </c>
      <c r="EF24" s="23">
        <f>Data!BH24/Data!$C24</f>
        <v>0</v>
      </c>
      <c r="EG24" s="23">
        <f>Data!BI24/Data!$C24</f>
        <v>0</v>
      </c>
      <c r="EH24" s="23">
        <f>Data!BJ24/Data!$C24</f>
        <v>0</v>
      </c>
      <c r="EI24" s="23">
        <f>Data!BK24/Data!$C24</f>
        <v>0</v>
      </c>
      <c r="EJ24" s="23">
        <f>Data!BL24/Data!$C24</f>
        <v>0</v>
      </c>
      <c r="EK24" s="23">
        <f>Data!BM24/Data!$C24</f>
        <v>0</v>
      </c>
      <c r="EL24" s="23">
        <f>Data!BN24/Data!$C24</f>
        <v>0</v>
      </c>
      <c r="EM24" s="23">
        <f>Data!BO24/Data!$C24</f>
        <v>0</v>
      </c>
      <c r="EN24" s="23">
        <f>Data!BP24/Data!$C24</f>
        <v>0</v>
      </c>
      <c r="EO24" s="23">
        <f>Data!BQ24/Data!$C24</f>
        <v>0</v>
      </c>
      <c r="EP24" s="23">
        <f>Data!BR24/Data!$C24</f>
        <v>0</v>
      </c>
      <c r="EQ24" s="23">
        <f>Data!BS24/Data!$C24</f>
        <v>0</v>
      </c>
      <c r="ER24" s="23">
        <f>Data!BT24/Data!$C24</f>
        <v>0</v>
      </c>
      <c r="ES24" s="23">
        <f>Data!BU24/Data!$C24</f>
        <v>0</v>
      </c>
      <c r="ET24" s="23">
        <f>Data!BV24/Data!$C24</f>
        <v>3580.2469135802471</v>
      </c>
      <c r="EU24" s="23">
        <f>Data!BW24/Data!$C24</f>
        <v>2530.8641975308642</v>
      </c>
      <c r="EV24" s="23">
        <f>Data!BX24/Data!$C24</f>
        <v>740.74074074074076</v>
      </c>
      <c r="EW24" s="23">
        <f>Data!BY24/Data!$C24</f>
        <v>246.9135802469136</v>
      </c>
      <c r="EX24" s="23">
        <f>Data!BZ24/Data!$C24</f>
        <v>246.9135802469136</v>
      </c>
      <c r="EY24" s="23">
        <f>Data!CA24/Data!$C24</f>
        <v>0</v>
      </c>
      <c r="EZ24" s="23">
        <f>Data!CB24/Data!$C24</f>
        <v>61.728395061728399</v>
      </c>
      <c r="FA24" s="23">
        <f>Data!CC24/Data!$C24</f>
        <v>0</v>
      </c>
      <c r="FB24" s="23">
        <f>Data!CD24/Data!$C24</f>
        <v>0</v>
      </c>
      <c r="FC24" s="23">
        <f>Data!CE24/Data!$C24</f>
        <v>0</v>
      </c>
      <c r="FD24" s="23">
        <f>Data!CF24/Data!$C24</f>
        <v>0</v>
      </c>
      <c r="FE24" s="23">
        <f>Data!CG24/Data!$C24</f>
        <v>0</v>
      </c>
      <c r="FF24" s="23">
        <f>Data!CH24/Data!$C24</f>
        <v>0</v>
      </c>
      <c r="FG24" s="23">
        <f>Data!CI24/Data!$C24</f>
        <v>0</v>
      </c>
      <c r="FH24" s="23">
        <f>Data!CJ24/Data!$C24</f>
        <v>0</v>
      </c>
      <c r="FI24" s="23">
        <f>Data!CK24/Data!$C24</f>
        <v>0</v>
      </c>
      <c r="FJ24" s="23">
        <f>Data!CL24/Data!$C24</f>
        <v>0</v>
      </c>
      <c r="FK24" s="23">
        <f>Data!CM24/Data!$C24</f>
        <v>0</v>
      </c>
      <c r="FL24" s="23">
        <f>Data!CN24/Data!$C24</f>
        <v>0</v>
      </c>
      <c r="FM24" s="23">
        <f>Data!CO24/Data!$C24</f>
        <v>0</v>
      </c>
      <c r="FN24" s="23">
        <f>Data!CP24/Data!$C24</f>
        <v>0</v>
      </c>
      <c r="FO24" s="23">
        <f>Data!CQ24/Data!$C24</f>
        <v>0</v>
      </c>
      <c r="FP24" s="23">
        <f t="shared" si="36"/>
        <v>50</v>
      </c>
      <c r="FQ24" s="23">
        <f t="shared" si="37"/>
        <v>50</v>
      </c>
      <c r="FR24" s="23">
        <f t="shared" si="38"/>
        <v>0</v>
      </c>
      <c r="FS24" s="23">
        <f t="shared" si="39"/>
        <v>0</v>
      </c>
      <c r="FT24" s="23">
        <f t="shared" si="40"/>
        <v>0</v>
      </c>
      <c r="FU24" s="23">
        <f t="shared" si="41"/>
        <v>0</v>
      </c>
      <c r="FV24" s="23">
        <f t="shared" si="42"/>
        <v>0</v>
      </c>
      <c r="FW24" s="23">
        <f t="shared" si="43"/>
        <v>0</v>
      </c>
      <c r="FX24" s="23">
        <f t="shared" si="44"/>
        <v>0</v>
      </c>
      <c r="FY24" s="23">
        <f t="shared" si="45"/>
        <v>0</v>
      </c>
      <c r="FZ24" s="23">
        <f t="shared" si="46"/>
        <v>0</v>
      </c>
      <c r="GA24" s="23">
        <f t="shared" si="47"/>
        <v>0</v>
      </c>
      <c r="GB24" s="23">
        <f t="shared" si="48"/>
        <v>0</v>
      </c>
      <c r="GC24" s="23">
        <f t="shared" si="49"/>
        <v>0</v>
      </c>
      <c r="GD24" s="23">
        <f t="shared" si="50"/>
        <v>0</v>
      </c>
      <c r="GE24" s="23">
        <f t="shared" si="51"/>
        <v>0</v>
      </c>
      <c r="GF24" s="23">
        <f t="shared" si="52"/>
        <v>0</v>
      </c>
      <c r="GG24" s="23">
        <f t="shared" si="53"/>
        <v>0</v>
      </c>
      <c r="GH24" s="23">
        <f t="shared" si="54"/>
        <v>0</v>
      </c>
      <c r="GI24" s="23">
        <f t="shared" si="55"/>
        <v>0</v>
      </c>
      <c r="GJ24" s="23">
        <f t="shared" si="56"/>
        <v>0</v>
      </c>
      <c r="GK24" s="23">
        <f t="shared" si="57"/>
        <v>0</v>
      </c>
      <c r="GL24" s="23">
        <f t="shared" si="5"/>
        <v>48.333333333333336</v>
      </c>
      <c r="GM24" s="23">
        <f t="shared" si="6"/>
        <v>34.166666666666664</v>
      </c>
      <c r="GN24" s="23">
        <f t="shared" si="7"/>
        <v>10</v>
      </c>
      <c r="GO24" s="23">
        <f t="shared" si="8"/>
        <v>3.3333333333333335</v>
      </c>
      <c r="GP24" s="23">
        <f t="shared" si="9"/>
        <v>3.3333333333333335</v>
      </c>
      <c r="GQ24" s="23">
        <f t="shared" si="10"/>
        <v>0</v>
      </c>
      <c r="GR24" s="23">
        <f t="shared" si="11"/>
        <v>0.83333333333333337</v>
      </c>
      <c r="GS24" s="23">
        <f t="shared" si="12"/>
        <v>0</v>
      </c>
      <c r="GT24" s="23">
        <f t="shared" si="13"/>
        <v>0</v>
      </c>
      <c r="GU24" s="23">
        <f t="shared" si="14"/>
        <v>0</v>
      </c>
      <c r="GV24" s="23">
        <f t="shared" si="15"/>
        <v>0</v>
      </c>
      <c r="GW24" s="23">
        <f t="shared" si="16"/>
        <v>0</v>
      </c>
      <c r="GX24" s="23">
        <f t="shared" si="17"/>
        <v>0</v>
      </c>
      <c r="GY24" s="23">
        <f t="shared" si="18"/>
        <v>0</v>
      </c>
      <c r="GZ24" s="23">
        <f t="shared" si="19"/>
        <v>0</v>
      </c>
      <c r="HA24" s="23">
        <f t="shared" si="20"/>
        <v>0</v>
      </c>
      <c r="HB24" s="23">
        <f t="shared" si="21"/>
        <v>0</v>
      </c>
      <c r="HC24" s="23">
        <f t="shared" si="22"/>
        <v>0</v>
      </c>
      <c r="HD24" s="23">
        <f t="shared" si="23"/>
        <v>0</v>
      </c>
      <c r="HE24" s="23">
        <f t="shared" si="24"/>
        <v>0</v>
      </c>
      <c r="HF24" s="23">
        <f t="shared" si="25"/>
        <v>0</v>
      </c>
      <c r="HG24" s="23">
        <f t="shared" si="26"/>
        <v>0</v>
      </c>
      <c r="HH24" s="23"/>
      <c r="HI24" s="23" t="s">
        <v>45</v>
      </c>
      <c r="HJ24" s="23" t="s">
        <v>254</v>
      </c>
      <c r="HK24" s="23" t="s">
        <v>46</v>
      </c>
      <c r="HL24" s="23" t="s">
        <v>83</v>
      </c>
      <c r="HM24" s="23" t="s">
        <v>71</v>
      </c>
      <c r="HN24" s="26">
        <v>43187</v>
      </c>
      <c r="HO24" s="23" t="s">
        <v>243</v>
      </c>
      <c r="HP24" s="42" t="s">
        <v>235</v>
      </c>
      <c r="HQ24" s="42" t="s">
        <v>223</v>
      </c>
      <c r="HR24" s="23">
        <v>77.458609999999993</v>
      </c>
      <c r="HS24" s="23">
        <v>17.098800000000001</v>
      </c>
      <c r="HT24" s="23" t="s">
        <v>193</v>
      </c>
      <c r="HU24" s="23" t="s">
        <v>71</v>
      </c>
      <c r="HV24" s="23" t="s">
        <v>167</v>
      </c>
      <c r="HW24" s="23" t="s">
        <v>77</v>
      </c>
      <c r="HX24" s="23" t="s">
        <v>85</v>
      </c>
      <c r="HY24" s="23" t="s">
        <v>169</v>
      </c>
      <c r="HZ24" s="23">
        <v>3</v>
      </c>
      <c r="IA24" s="29">
        <v>0</v>
      </c>
      <c r="IB24" s="23" t="s">
        <v>86</v>
      </c>
      <c r="IC24" s="34">
        <v>450</v>
      </c>
      <c r="ID24" s="35">
        <v>2.4688888888888889</v>
      </c>
      <c r="IE24" s="35">
        <v>0.28888888888888886</v>
      </c>
    </row>
    <row r="25" spans="1:239" x14ac:dyDescent="0.25">
      <c r="L25" s="3"/>
    </row>
    <row r="29" spans="1:239" x14ac:dyDescent="0.25">
      <c r="HM29"/>
    </row>
    <row r="30" spans="1:239" x14ac:dyDescent="0.25">
      <c r="HM30"/>
    </row>
    <row r="31" spans="1:239" x14ac:dyDescent="0.25">
      <c r="HM31"/>
    </row>
    <row r="32" spans="1:239" x14ac:dyDescent="0.25">
      <c r="HM32"/>
    </row>
    <row r="33" spans="5:221" x14ac:dyDescent="0.25">
      <c r="E33" s="5"/>
      <c r="HM33"/>
    </row>
    <row r="34" spans="5:221" x14ac:dyDescent="0.25">
      <c r="E34" s="5"/>
      <c r="K34" s="4"/>
    </row>
    <row r="35" spans="5:221" x14ac:dyDescent="0.25">
      <c r="E35" s="5"/>
    </row>
  </sheetData>
  <pageMargins left="0.7" right="0.7" top="0.78740157499999996" bottom="0.78740157499999996" header="0.3" footer="0.3"/>
  <pageSetup paperSize="9" orientation="portrait" r:id="rId1"/>
  <ignoredErrors>
    <ignoredError sqref="HQ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Primpke</dc:creator>
  <cp:lastModifiedBy>Sebastian Primpke</cp:lastModifiedBy>
  <dcterms:created xsi:type="dcterms:W3CDTF">2018-12-10T13:14:55Z</dcterms:created>
  <dcterms:modified xsi:type="dcterms:W3CDTF">2019-07-16T14:55:03Z</dcterms:modified>
</cp:coreProperties>
</file>