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D3947D35-1B0B-4944-92D6-CC44CC8E893D}" xr6:coauthVersionLast="47" xr6:coauthVersionMax="47" xr10:uidLastSave="{00000000-0000-0000-0000-000000000000}"/>
  <bookViews>
    <workbookView xWindow="0" yWindow="760" windowWidth="30240" windowHeight="18880" activeTab="2" xr2:uid="{7AEC5E2E-397B-8345-871E-9ED757579969}"/>
  </bookViews>
  <sheets>
    <sheet name="Buses" sheetId="7" r:id="rId1"/>
    <sheet name="LineGeometry" sheetId="1" r:id="rId2"/>
    <sheet name="Lines" sheetId="6" r:id="rId3"/>
    <sheet name="Transformers" sheetId="10" r:id="rId4"/>
    <sheet name="Meters" sheetId="12" r:id="rId5"/>
    <sheet name="Transformer Info" sheetId="9" r:id="rId6"/>
    <sheet name="Loads" sheetId="8" r:id="rId7"/>
    <sheet name="circuit" sheetId="11" r:id="rId8"/>
    <sheet name="Ref" sheetId="5" r:id="rId9"/>
    <sheet name="WireData" sheetId="2" r:id="rId10"/>
    <sheet name="CNData" sheetId="3" r:id="rId11"/>
    <sheet name="TSData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<sst xmlns="http://schemas.openxmlformats.org/spreadsheetml/2006/main" count="765" uniqueCount="235">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</sst>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1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0"/>
    <tableColumn id="2" xr3:uid="{41D4B11A-15CC-A540-9052-95C4F3006357}" name="Graph_Loc_x" dataDxfId="89"/>
    <tableColumn id="3" xr3:uid="{871540F1-C33C-6346-9F71-C67E6A5F5C63}" name="Graph_Loc_y" dataDxfId="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M1:M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H2:H7" headerRowCount="0" totalsRowShown="0" headerRowDxfId="21" dataDxfId="22" tableBorderDxfId="24">
  <tableColumns count="1">
    <tableColumn id="1" xr3:uid="{50958CF2-21D9-984F-97B5-085C4560A350}" name="Column1" headerRowDxfId="20" dataDxfId="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I2:I5" headerRowCount="0" totalsRowShown="0" headerRowDxfId="18" tableBorderDxfId="19">
  <tableColumns count="1">
    <tableColumn id="1" xr3:uid="{A3625009-C857-274F-A122-CFD46E3541C5}" name="Column1" headerRow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J2:J5" headerRowCount="0" totalsRowShown="0" headerRowDxfId="15" tableBorderDxfId="16">
  <tableColumns count="1">
    <tableColumn id="1" xr3:uid="{147B4193-B138-D749-BACA-A6E839012CE7}" name="Column1" headerRow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K2:K3" headerRowCount="0" totalsRowShown="0" headerRowDxfId="12" tableBorderDxfId="13">
  <tableColumns count="1">
    <tableColumn id="1" xr3:uid="{9713DCA2-8057-6941-AB28-861C6CAD34E9}" name="Column1" headerRow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O1:O15" headerRowCount="0" totalsRowShown="0" headerRowDxfId="9" dataDxfId="8">
  <tableColumns count="1">
    <tableColumn id="1" xr3:uid="{B57E695F-4DAF-C041-9D98-90DA0E9FCF30}" name="Column1" dataDxfId="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Q1:Q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3">
      <calculatedColumnFormula>_xlfn.CONCAT(OH[[#This Row],[Size]], "_",OH[[#This Row],[Stranding]], "_", OH[[#This Row],[Material]])</calculatedColumnFormula>
    </tableColumn>
    <tableColumn id="2" xr3:uid="{B69CA351-3694-B545-8563-7479CF50BC67}" name="Size" dataDxfId="62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1">
      <calculatedColumnFormula>"ft"</calculatedColumnFormula>
    </tableColumn>
    <tableColumn id="14" xr3:uid="{2AEFB39D-D6D8-D14D-A990-9BB4F5164639}" name="runits" dataDxfId="60">
      <calculatedColumnFormula>"mi"</calculatedColumnFormula>
    </tableColumn>
    <tableColumn id="15" xr3:uid="{21A61F38-5A94-2142-A9A8-D6E0BB77AB1E}" name="Size_Material" dataDxfId="59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58" dataDxfId="57" tableBorderDxfId="56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5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52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1"/>
    <tableColumn id="4" xr3:uid="{D154B6B5-D516-AC44-879B-B0BC6ACADF64}" name="Diameter Over Screen (in)" dataDxfId="50"/>
    <tableColumn id="5" xr3:uid="{51092775-E14C-4945-BD12-6F609313AC1A}" name="DiaCable" dataDxfId="49"/>
    <tableColumn id="6" xr3:uid="{FE25AF87-2C02-C642-B28A-81AF2224011F}" name="Copper Neutral" dataDxfId="48"/>
    <tableColumn id="7" xr3:uid="{167EFF3D-5388-5C47-9405-F0CE90C78333}" name="Ampacity in Underground Duct (A)" dataDxfId="47"/>
    <tableColumn id="8" xr3:uid="{D4CA2780-FAB4-FE44-BAA2-A16B53A68DE8}" name="Voltage Rating (kV)" dataDxfId="46"/>
    <tableColumn id="11" xr3:uid="{830817DB-B122-D444-8DFC-58C1CE7D7901}" name="Neutral Strand AWG" dataDxfId="45" dataCellStyle="Percent">
      <calculatedColumnFormula>VALUE(RIGHT(CN[[#This Row],[Copper Neutral]],2))</calculatedColumnFormula>
    </tableColumn>
    <tableColumn id="10" xr3:uid="{A0775550-BA03-5542-A01E-64482C59971C}" name="Rstrand" dataDxfId="44">
      <calculatedColumnFormula>_xlfn.XLOOKUP(CN[[#This Row],[Neutral Strand AWG]], OH[Size], OH[rac])</calculatedColumnFormula>
    </tableColumn>
    <tableColumn id="12" xr3:uid="{4B541559-291A-4941-9353-F59C621A9E18}" name="k" dataDxfId="43">
      <calculatedColumnFormula>VALUE(LEFT(CN[[#This Row],[Copper Neutral]], SEARCH(" ",CN[[#This Row],[Copper Neutral]])-1))</calculatedColumnFormula>
    </tableColumn>
    <tableColumn id="13" xr3:uid="{60128454-1EE5-9C4B-9AA2-D0CE6F9C4CF7}" name="GMRac" dataDxfId="42">
      <calculatedColumnFormula>_xlfn.XLOOKUP(CN[[#This Row],[Phase Conductor Name]], OH[Type], OH[GMRac])</calculatedColumnFormula>
    </tableColumn>
    <tableColumn id="14" xr3:uid="{AA242217-BC74-AB48-8D9A-86A3970B8399}" name="GmrStrand" dataDxfId="41">
      <calculatedColumnFormula>_xlfn.XLOOKUP(CN[[#This Row],[Neutral Strand AWG]], OH[Size], OH[GMRac])</calculatedColumnFormula>
    </tableColumn>
    <tableColumn id="15" xr3:uid="{BDF03C79-D2AE-394A-9557-0FEAE0AA392C}" name="GMRunits" dataDxfId="40"/>
    <tableColumn id="16" xr3:uid="{E6B7FA4C-2968-AE41-84BD-9EA25CF9A089}" name="Rac" dataDxfId="39">
      <calculatedColumnFormula>_xlfn.XLOOKUP(CN[[#This Row],[Phase Conductor Name]],OH[Type], OH[rac])</calculatedColumnFormula>
    </tableColumn>
    <tableColumn id="17" xr3:uid="{60CA6D09-ACAD-FA47-9A7F-D8BCB54C2191}" name="Runits" dataDxfId="38">
      <calculatedColumnFormula>_xlfn.XLOOKUP(CN[[#This Row],[Phase Conductor Name]],OH[Type], OH[runits])</calculatedColumnFormula>
    </tableColumn>
    <tableColumn id="19" xr3:uid="{A335B60A-8482-494F-9920-64B3CC7615EB}" name="diam" dataDxfId="37">
      <calculatedColumnFormula>_xlfn.XLOOKUP(CN[[#This Row],[Phase Conductor Name]],OH[Type], OH[Diam])</calculatedColumnFormula>
    </tableColumn>
    <tableColumn id="20" xr3:uid="{D37687B3-1580-7845-A711-F39AB1A49147}" name="normamps" dataDxfId="36">
      <calculatedColumnFormula>_xlfn.XLOOKUP(CN[[#This Row],[Phase Conductor Name]],OH[Type], OH[normamps])</calculatedColumnFormula>
    </tableColumn>
    <tableColumn id="22" xr3:uid="{D2E6A1F4-79B9-0D45-BE31-8E41DE3A29BC}" name="DiaStrand" dataDxfId="35">
      <calculatedColumnFormula>_xlfn.XLOOKUP(CN[[#This Row],[Neutral Strand AWG]], OH[Size], OH[Diam])</calculatedColumnFormula>
    </tableColumn>
    <tableColumn id="23" xr3:uid="{E3B20767-C678-7E4D-8C37-6DA7A2305EDB}" name="Radunit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7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3" dataDxfId="32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1"/>
    <tableColumn id="2" xr3:uid="{C1A0B38B-F04B-0A4C-913A-B68BB0D6C78E}" name="Diameter Over Insulation (in)" dataDxfId="30"/>
    <tableColumn id="3" xr3:uid="{D6D141BB-2B57-4B4B-8667-6762392800DB}" name="Diameter Over Screen (in)" dataDxfId="29"/>
    <tableColumn id="4" xr3:uid="{401114E4-AC5F-DA47-A949-534E36354F8D}" name="Jacket Thickness (mils)" dataDxfId="28"/>
    <tableColumn id="5" xr3:uid="{244E8C6F-E27A-B344-A042-CF80AF18FA7C}" name="Outside Diameter" dataDxfId="27"/>
    <tableColumn id="6" xr3:uid="{D80F22EC-CB8C-E549-AC7C-4BA81E9F5164}" name="Ampacity in UG Duct (A)" dataDxfId="26"/>
    <tableColumn id="7" xr3:uid="{A989CB28-4027-F249-A88C-9A2D66CB1557}" name="Rated Voltage (kV)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6" dataDxfId="85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4"/>
    <tableColumn id="2" xr3:uid="{D2CD9147-9358-C04D-8316-3FB3A9A16CB0}" name="bus2" dataDxfId="83"/>
    <tableColumn id="3" xr3:uid="{99BA8C9D-330B-A24F-BC6C-A45D5466D8F3}" name="Length" dataDxfId="82"/>
    <tableColumn id="4" xr3:uid="{24B6C05D-6629-B248-BB9C-1AF1BAA7ADB7}" name="LineGeometry" dataDxfId="81"/>
    <tableColumn id="5" xr3:uid="{CDFF2292-878E-CE4B-BF6E-6CE7168C35B8}" name="Units" dataDxfId="80"/>
    <tableColumn id="6" xr3:uid="{A8C38B34-2B32-C444-89AA-FDCCE25A82B7}" name="phases" dataDxfId="79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78">
      <calculatedColumnFormula>_xlfn.XLOOKUP(xfmrs[[#This Row],[xfmr]],xfmr_info[name],xfmr_info[kV_hv])</calculatedColumnFormula>
    </tableColumn>
    <tableColumn id="5" xr3:uid="{8898BF2A-8518-E04A-9A6E-42AD088D8F6E}" name="kV2" dataDxfId="77">
      <calculatedColumnFormula>_xlfn.XLOOKUP(xfmrs[[#This Row],[xfmr]],xfmr_info[name],xfmr_info[kV_lv])</calculatedColumnFormula>
    </tableColumn>
    <tableColumn id="6" xr3:uid="{D42902E7-C227-5B41-97A8-6AC8DF21E53C}" name="kVA1" dataDxfId="76">
      <calculatedColumnFormula>_xlfn.XLOOKUP(xfmrs[[#This Row],[xfmr]],xfmr_info[name],xfmr_info[kVA_hv])</calculatedColumnFormula>
    </tableColumn>
    <tableColumn id="7" xr3:uid="{0BB098D2-D583-2146-8233-4EB095563D38}" name="kVA2" dataDxfId="75">
      <calculatedColumnFormula>_xlfn.XLOOKUP(xfmrs[[#This Row],[xfmr]],xfmr_info[name],xfmr_info[kVA_lv])</calculatedColumnFormula>
    </tableColumn>
    <tableColumn id="8" xr3:uid="{1CE6ACB7-BD5A-BC43-86B4-D28A657C67B3}" name="conn1" dataDxfId="74">
      <calculatedColumnFormula>_xlfn.XLOOKUP(xfmrs[[#This Row],[xfmr]],xfmr_info[name],xfmr_info[Conn_hv])</calculatedColumnFormula>
    </tableColumn>
    <tableColumn id="9" xr3:uid="{C1CD392B-A1E0-0E4D-9644-885A2CBC3563}" name="conn2" dataDxfId="73">
      <calculatedColumnFormula>_xlfn.XLOOKUP(xfmrs[[#This Row],[xfmr]],xfmr_info[name],xfmr_info[Conn_lv])</calculatedColumnFormula>
    </tableColumn>
    <tableColumn id="10" xr3:uid="{D8DF443B-AF1C-264C-B64F-7EA66CBF65CC}" name="phases" dataDxfId="72">
      <calculatedColumnFormula>_xlfn.XLOOKUP(xfmrs[[#This Row],[xfmr]],xfmr_info[name],xfmr_info[Phases])</calculatedColumnFormula>
    </tableColumn>
    <tableColumn id="17" xr3:uid="{5D9B233F-211C-BB47-9D7B-6B064811AE23}" name="windings" dataDxfId="4">
      <calculatedColumnFormula>_xlfn.XLOOKUP(xfmrs[[#This Row],[xfmr]],xfmr_info[name],xfmr_info[Windings])</calculatedColumnFormula>
    </tableColumn>
    <tableColumn id="11" xr3:uid="{2F73D725-1EF1-1646-AA1B-30806683307E}" name="R" dataDxfId="71">
      <calculatedColumnFormula>_xlfn.XLOOKUP(xfmrs[[#This Row],[xfmr]],xfmr_info[name],xfmr_info[R])</calculatedColumnFormula>
    </tableColumn>
    <tableColumn id="12" xr3:uid="{5F54EB82-97EC-3641-9FD1-9EEAA4487A8C}" name="X" dataDxfId="70">
      <calculatedColumnFormula>_xlfn.XLOOKUP(xfmrs[[#This Row],[xfmr]],xfmr_info[name],xfmr_info[X])</calculatedColumnFormula>
    </tableColumn>
    <tableColumn id="16" xr3:uid="{5282C155-D5E7-FE49-8966-957D05B4F3D9}" name="nll" dataDxfId="5">
      <calculatedColumnFormula>_xlfn.XLOOKUP(xfmrs[[#This Row],[xfmr]],xfmr_info[name],xfmr_info[nll])</calculatedColumnFormula>
    </tableColumn>
    <tableColumn id="13" xr3:uid="{E19CAE52-E835-E54E-AC02-9A56DE7EC44D}" name="wnd1_terms" dataDxfId="7"/>
    <tableColumn id="15" xr3:uid="{2AB55424-E657-6C44-A327-3B7EE71D6C9C}" name="wnd2_terms" dataDxfId="6"/>
    <tableColumn id="18" xr3:uid="{69DA4BCE-2C58-0041-8D38-B07D3A767A8F}" name="wnd3_term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69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68" dataDxfId="67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6"/>
    <tableColumn id="4" xr3:uid="{82843DB1-8D81-4741-83BB-3717AB506BFA}" name="Phases" dataDxfId="65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4"/>
    <tableColumn id="3" xr3:uid="{A5C493EA-CBB6-854A-A97A-1FDDCAB8D84F}" name="kVAr" dataDxfId="2"/>
    <tableColumn id="5" xr3:uid="{8D3CD5DC-3C01-EA41-B07F-F5CDB2FF56B0}" name="CondPos" dataDxfId="1"/>
    <tableColumn id="6" xr3:uid="{65FC770D-1F3B-D142-9FDE-8782A4D0FBBA}" name="kV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tabSelected="1" workbookViewId="0">
      <selection activeCell="E39" sqref="E39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C5" sqref="C5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195</v>
      </c>
      <c r="K1" t="s">
        <v>221</v>
      </c>
      <c r="L1" t="s">
        <v>189</v>
      </c>
      <c r="M1" t="s">
        <v>190</v>
      </c>
      <c r="N1" t="s">
        <v>220</v>
      </c>
      <c r="O1" t="s">
        <v>218</v>
      </c>
      <c r="P1" t="s">
        <v>219</v>
      </c>
      <c r="Q1" t="s">
        <v>223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208</v>
      </c>
      <c r="P2" s="1" t="s">
        <v>208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208</v>
      </c>
      <c r="P3" s="1" t="s">
        <v>208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208</v>
      </c>
      <c r="P4" s="1" t="s">
        <v>208</v>
      </c>
      <c r="Q4" s="13"/>
    </row>
    <row r="5" spans="1:17" x14ac:dyDescent="0.2">
      <c r="A5" t="s">
        <v>113</v>
      </c>
      <c r="B5" t="s">
        <v>120</v>
      </c>
      <c r="C5" t="s">
        <v>234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208</v>
      </c>
      <c r="P6" s="1" t="s">
        <v>208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208</v>
      </c>
      <c r="P8" s="1" t="s">
        <v>208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222</v>
      </c>
      <c r="I1" t="s">
        <v>189</v>
      </c>
      <c r="J1" t="s">
        <v>190</v>
      </c>
      <c r="K1" t="s">
        <v>220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H43" sqref="H43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232</v>
      </c>
      <c r="F1" s="20" t="s">
        <v>233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/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/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/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208</v>
      </c>
      <c r="F6" s="10"/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/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/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/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208</v>
      </c>
      <c r="F10" s="10"/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208</v>
      </c>
      <c r="F11" s="10"/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208</v>
      </c>
      <c r="F12" s="10"/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208</v>
      </c>
      <c r="F13" s="10"/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/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/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208</v>
      </c>
      <c r="F16" s="10"/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208</v>
      </c>
      <c r="F17" s="10"/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208</v>
      </c>
      <c r="F18" s="10"/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208</v>
      </c>
      <c r="F19" s="10"/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208</v>
      </c>
      <c r="F20" s="10"/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/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/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/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/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/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/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/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208</v>
      </c>
      <c r="F28" s="10"/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205</v>
      </c>
      <c r="B1" t="s">
        <v>206</v>
      </c>
      <c r="C1" t="s">
        <v>201</v>
      </c>
      <c r="D1" t="s">
        <v>195</v>
      </c>
      <c r="E1" t="s">
        <v>202</v>
      </c>
      <c r="F1" t="s">
        <v>203</v>
      </c>
      <c r="G1" t="s">
        <v>204</v>
      </c>
      <c r="H1" t="s">
        <v>207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Q15"/>
  <sheetViews>
    <sheetView workbookViewId="0">
      <selection activeCell="Q1" sqref="Q1:Q2"/>
    </sheetView>
  </sheetViews>
  <sheetFormatPr baseColWidth="10" defaultRowHeight="16" x14ac:dyDescent="0.2"/>
  <sheetData>
    <row r="1" spans="1:17" x14ac:dyDescent="0.2">
      <c r="A1" t="s">
        <v>70</v>
      </c>
      <c r="C1" t="s">
        <v>78</v>
      </c>
      <c r="E1" t="s">
        <v>175</v>
      </c>
      <c r="H1" s="14" t="s">
        <v>214</v>
      </c>
      <c r="I1" s="15" t="s">
        <v>215</v>
      </c>
      <c r="J1" s="14" t="s">
        <v>216</v>
      </c>
      <c r="K1" s="15" t="s">
        <v>217</v>
      </c>
      <c r="M1" t="s">
        <v>191</v>
      </c>
      <c r="O1" s="1">
        <v>1</v>
      </c>
      <c r="Q1" t="s">
        <v>230</v>
      </c>
    </row>
    <row r="2" spans="1:17" x14ac:dyDescent="0.2">
      <c r="A2" t="s">
        <v>71</v>
      </c>
      <c r="C2" t="s">
        <v>79</v>
      </c>
      <c r="E2" t="s">
        <v>178</v>
      </c>
      <c r="H2" s="16">
        <v>0</v>
      </c>
      <c r="I2" s="16">
        <v>-30</v>
      </c>
      <c r="J2" s="16">
        <v>-30</v>
      </c>
      <c r="K2" s="16">
        <v>0</v>
      </c>
      <c r="M2" t="s">
        <v>192</v>
      </c>
      <c r="O2" s="1">
        <v>2</v>
      </c>
      <c r="Q2" t="s">
        <v>231</v>
      </c>
    </row>
    <row r="3" spans="1:17" x14ac:dyDescent="0.2">
      <c r="A3" t="s">
        <v>72</v>
      </c>
      <c r="C3" t="s">
        <v>80</v>
      </c>
      <c r="E3" t="s">
        <v>174</v>
      </c>
      <c r="H3" s="17">
        <v>-60</v>
      </c>
      <c r="I3" s="17">
        <v>-150</v>
      </c>
      <c r="J3" s="17">
        <v>-150</v>
      </c>
      <c r="K3" s="17">
        <v>180</v>
      </c>
      <c r="O3" s="1">
        <v>3</v>
      </c>
    </row>
    <row r="4" spans="1:17" x14ac:dyDescent="0.2">
      <c r="C4" t="s">
        <v>78</v>
      </c>
      <c r="E4" t="s">
        <v>179</v>
      </c>
      <c r="H4" s="16">
        <v>-120</v>
      </c>
      <c r="I4" s="16">
        <v>150</v>
      </c>
      <c r="J4" s="16">
        <v>150</v>
      </c>
      <c r="K4" s="18"/>
      <c r="O4" s="1">
        <v>1.2</v>
      </c>
    </row>
    <row r="5" spans="1:17" x14ac:dyDescent="0.2">
      <c r="C5" t="s">
        <v>81</v>
      </c>
      <c r="E5" t="s">
        <v>180</v>
      </c>
      <c r="H5" s="17">
        <v>-180</v>
      </c>
      <c r="I5" s="17">
        <v>30</v>
      </c>
      <c r="J5" s="17">
        <v>30</v>
      </c>
      <c r="K5" s="19"/>
      <c r="O5" s="1">
        <v>1.3</v>
      </c>
    </row>
    <row r="6" spans="1:17" x14ac:dyDescent="0.2">
      <c r="C6" t="s">
        <v>82</v>
      </c>
      <c r="E6" t="s">
        <v>177</v>
      </c>
      <c r="H6" s="16">
        <v>120</v>
      </c>
      <c r="I6" s="18"/>
      <c r="O6" s="1">
        <v>2.2999999999999998</v>
      </c>
    </row>
    <row r="7" spans="1:17" x14ac:dyDescent="0.2">
      <c r="C7" t="s">
        <v>83</v>
      </c>
      <c r="E7" t="s">
        <v>181</v>
      </c>
      <c r="H7" s="17">
        <v>60</v>
      </c>
      <c r="I7" s="19"/>
      <c r="O7" s="1">
        <v>2.1</v>
      </c>
    </row>
    <row r="8" spans="1:17" x14ac:dyDescent="0.2">
      <c r="O8" s="1">
        <v>3.1</v>
      </c>
    </row>
    <row r="9" spans="1:17" x14ac:dyDescent="0.2">
      <c r="O9" s="1">
        <v>3.2</v>
      </c>
    </row>
    <row r="10" spans="1:17" x14ac:dyDescent="0.2">
      <c r="O10" s="1" t="s">
        <v>208</v>
      </c>
    </row>
    <row r="11" spans="1:17" x14ac:dyDescent="0.2">
      <c r="O11" s="1" t="s">
        <v>209</v>
      </c>
    </row>
    <row r="12" spans="1:17" x14ac:dyDescent="0.2">
      <c r="O12" s="1" t="s">
        <v>210</v>
      </c>
    </row>
    <row r="13" spans="1:17" x14ac:dyDescent="0.2">
      <c r="O13" s="1" t="s">
        <v>211</v>
      </c>
    </row>
    <row r="14" spans="1:17" x14ac:dyDescent="0.2">
      <c r="O14" s="1" t="s">
        <v>213</v>
      </c>
    </row>
    <row r="15" spans="1:17" x14ac:dyDescent="0.2">
      <c r="O15" s="1" t="s">
        <v>212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Buses</vt:lpstr>
      <vt:lpstr>LineGeometry</vt:lpstr>
      <vt:lpstr>Lines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2022-11-13T19:29:01Z</dcterms:modified>
</cp:coreProperties>
</file>