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tyda3998_colorado_edu/Documents/School/ECEN 5407 - Renewable &amp; Power Grid/_Homework/Project 2/GitHub/sunset_cliffs_power/Distributed Generation/"/>
    </mc:Choice>
  </mc:AlternateContent>
  <xr:revisionPtr revIDLastSave="189" documentId="13_ncr:1_{49A5684E-D9D3-4E13-AD6D-BD8D0A4CF4E9}" xr6:coauthVersionLast="47" xr6:coauthVersionMax="47" xr10:uidLastSave="{797D6600-06CC-48A1-95E1-03AF573F8001}"/>
  <bookViews>
    <workbookView xWindow="-108" yWindow="-108" windowWidth="23256" windowHeight="14856" activeTab="1" xr2:uid="{00000000-000D-0000-FFFF-FFFF00000000}"/>
  </bookViews>
  <sheets>
    <sheet name="Sheet1" sheetId="1" r:id="rId1"/>
    <sheet name="Shining Cities 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B14" i="2"/>
  <c r="D14" i="2" s="1"/>
  <c r="F14" i="2" s="1"/>
  <c r="F9" i="2"/>
  <c r="F10" i="2"/>
  <c r="F11" i="2"/>
  <c r="F12" i="2"/>
  <c r="F13" i="2"/>
  <c r="F15" i="2"/>
  <c r="D9" i="2"/>
  <c r="D10" i="2"/>
  <c r="D11" i="2"/>
  <c r="D12" i="2"/>
  <c r="D13" i="2"/>
  <c r="D15" i="2"/>
  <c r="D8" i="2"/>
  <c r="C6" i="1" l="1"/>
  <c r="C7" i="1"/>
  <c r="C8" i="1"/>
  <c r="C9" i="1"/>
  <c r="C10" i="1"/>
  <c r="C11" i="1"/>
  <c r="C12" i="1"/>
  <c r="C13" i="1"/>
  <c r="G13" i="1" s="1"/>
  <c r="C14" i="1"/>
  <c r="C15" i="1"/>
  <c r="C16" i="1"/>
  <c r="C17" i="1"/>
  <c r="C18" i="1"/>
  <c r="C5" i="1"/>
  <c r="B14" i="1" a="1"/>
  <c r="B14" i="1" s="1"/>
  <c r="F14" i="1"/>
  <c r="F17" i="1"/>
  <c r="F18" i="1"/>
  <c r="E14" i="1" a="1"/>
  <c r="E14" i="1" s="1"/>
  <c r="D14" i="1" a="1"/>
  <c r="D14" i="1" s="1"/>
  <c r="F6" i="1"/>
  <c r="F7" i="1"/>
  <c r="F8" i="1"/>
  <c r="F9" i="1"/>
  <c r="F10" i="1"/>
  <c r="F11" i="1"/>
  <c r="F12" i="1"/>
  <c r="F13" i="1"/>
  <c r="F5" i="1"/>
  <c r="G6" i="1"/>
  <c r="G12" i="1"/>
  <c r="G5" i="1"/>
  <c r="F16" i="1" l="1"/>
  <c r="F15" i="1"/>
  <c r="G11" i="1"/>
  <c r="G9" i="1"/>
  <c r="G8" i="1"/>
  <c r="G10" i="1"/>
  <c r="G7" i="1"/>
  <c r="G16" i="1"/>
  <c r="G15" i="1"/>
  <c r="G18" i="1"/>
  <c r="G17" i="1"/>
  <c r="G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<sst xmlns="http://schemas.openxmlformats.org/spreadsheetml/2006/main" count="17" uniqueCount="15">
  <si>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SD County Homes</t>
  </si>
  <si>
    <t>SD City Homes</t>
  </si>
  <si>
    <t>Total Power</t>
  </si>
  <si>
    <t>Year</t>
  </si>
  <si>
    <t>% in City</t>
  </si>
  <si>
    <t>NEM Power (MW)</t>
  </si>
  <si>
    <t>Adjusted Power (MW)</t>
  </si>
  <si>
    <t>&lt;-This Number!</t>
  </si>
  <si>
    <t>https://environmentamerica.org/resources/shining-cities-2022-2/</t>
  </si>
  <si>
    <t>https://publicinterestnetwork.org/wp-content/uploads/2022/08/Shining_Cities-2022-1.pdf</t>
  </si>
  <si>
    <t>City DC Watts (MW)</t>
  </si>
  <si>
    <t>DC to AC Ratio</t>
  </si>
  <si>
    <t>City AC Watts (MW)</t>
  </si>
  <si>
    <t>County AC Watts (MW)</t>
  </si>
  <si>
    <t>Total City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</si>
</sst>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1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Distributed Solar in San Diego County and Estimated Amount in San Diego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Adjusted Power (City)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Sheet1!$G$5:$G$18</c:f>
              <c:numCache>
                <c:formatCode>0.00</c:formatCode>
                <c:ptCount val="14"/>
                <c:pt idx="0">
                  <c:v>9.0744845360824762</c:v>
                </c:pt>
                <c:pt idx="1">
                  <c:v>19.434970059880239</c:v>
                </c:pt>
                <c:pt idx="2">
                  <c:v>31.428272340425533</c:v>
                </c:pt>
                <c:pt idx="3">
                  <c:v>57.256460626587639</c:v>
                </c:pt>
                <c:pt idx="4">
                  <c:v>65.236212121212134</c:v>
                </c:pt>
                <c:pt idx="5">
                  <c:v>40.835108695652174</c:v>
                </c:pt>
                <c:pt idx="6">
                  <c:v>53.681825726141085</c:v>
                </c:pt>
                <c:pt idx="7">
                  <c:v>67.624843492586507</c:v>
                </c:pt>
                <c:pt idx="8">
                  <c:v>61.465230263157892</c:v>
                </c:pt>
                <c:pt idx="9">
                  <c:v>105.92947743204111</c:v>
                </c:pt>
                <c:pt idx="10">
                  <c:v>129.65337674477692</c:v>
                </c:pt>
                <c:pt idx="11">
                  <c:v>158.69046566483394</c:v>
                </c:pt>
                <c:pt idx="12">
                  <c:v>194.23068280352206</c:v>
                </c:pt>
                <c:pt idx="13">
                  <c:v>237.73046467708863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F6-4C3C-9CCE-5FD5B9D23CC3}"/>
            </c:ext>
          </c:extLst>
        </c:ser>
        <c:ser>
          <c:idx val="2"/>
          <c:order val="2"/>
          <c:tx>
            <c:v>NEM Power (County)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Sheet1!$B$5:$B$18</c:f>
              <c:numCache>
                <c:formatCode>General</c:formatCode>
                <c:ptCount val="14"/>
                <c:pt idx="0">
                  <c:v>20.55</c:v>
                </c:pt>
                <c:pt idx="1">
                  <c:v>44.03</c:v>
                </c:pt>
                <c:pt idx="2">
                  <c:v>71.290000000000006</c:v>
                </c:pt>
                <c:pt idx="3">
                  <c:v>129.54</c:v>
                </c:pt>
                <c:pt idx="4">
                  <c:v>147.06</c:v>
                </c:pt>
                <c:pt idx="5">
                  <c:v>91.63</c:v>
                </c:pt>
                <c:pt idx="6">
                  <c:v>119.79</c:v>
                </c:pt>
                <c:pt idx="7">
                  <c:v>150.36000000000001</c:v>
                </c:pt>
                <c:pt idx="8">
                  <c:v>136.38999999999999</c:v>
                </c:pt>
                <c:pt idx="9" formatCode="0.00">
                  <c:v>234.61483518260229</c:v>
                </c:pt>
                <c:pt idx="10" formatCode="0.00">
                  <c:v>286.30547956974834</c:v>
                </c:pt>
                <c:pt idx="11" formatCode="0.00">
                  <c:v>349.38467368384926</c:v>
                </c:pt>
                <c:pt idx="12" formatCode="0.00">
                  <c:v>426.3615575524633</c:v>
                </c:pt>
                <c:pt idx="13" formatCode="0.00">
                  <c:v>520.29808818421577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F6-4C3C-9CCE-5FD5B9D23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487232"/>
        <c:axId val="414805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Custom Adjustment (City)</c:v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Sheet1!$A$5:$A$18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  <c:pt idx="12">
                        <c:v>2024</c:v>
                      </c:pt>
                      <c:pt idx="13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Sheet1!$H$5:$H$22</c15:sqref>
                        </c15:formulaRef>
                      </c:ext>
                    </c:extLst>
                    <c:numCache>
                      <c:formatCode>0.00</c:formatCode>
                      <c:ptCount val="18"/>
                      <c:pt idx="13" formatCode="General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8C7-4A10-ABAA-8E355481F55A}"/>
                  </c:ext>
                </c:extLst>
              </c15:ser>
            </c15:filteredBarSeries>
          </c:ext>
        </c:extLst>
      </c:barChart>
      <c:dateAx>
        <c:axId val="4148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0576"/>
        <c:crosses val="autoZero"/>
        <c:auto val="0"/>
        <c:lblOffset val="100"/>
        <c:baseTimeUnit val="days"/>
        <c:majorUnit val="1"/>
        <c:majorTimeUnit val="days"/>
        <c:minorUnit val="1"/>
        <c:minorTimeUnit val="days"/>
      </c:dateAx>
      <c:valAx>
        <c:axId val="414805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Installed 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7232"/>
        <c:crosses val="max"/>
        <c:crossBetween val="between"/>
        <c:majorUnit val="5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20</xdr:row>
      <xdr:rowOff>30480</xdr:rowOff>
    </xdr:from>
    <xdr:to>
      <xdr:col>7</xdr:col>
      <xdr:colOff>1051560</xdr:colOff>
      <xdr:row>48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C5B94-5CD5-E569-F10F-A5F0C02D0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0"/>
  <sheetViews>
    <sheetView zoomScale="96" workbookViewId="0">
      <selection activeCell="H11" sqref="H11"/>
    </sheetView>
  </sheetViews>
  <sheetFormatPr defaultRowHeight="14.4" x14ac:dyDescent="0.3"/>
  <cols>
    <col min="1" max="3" width="20.77734375" customWidth="1"/>
    <col min="4" max="4" width="16.21875" customWidth="1"/>
    <col min="5" max="5" width="14.44140625" customWidth="1"/>
    <col min="6" max="6" width="12" customWidth="1"/>
    <col min="7" max="7" width="20.5546875" customWidth="1"/>
    <col min="8" max="8" width="24.44140625" customWidth="1"/>
  </cols>
  <sheetData>
    <row r="4" spans="1:8" x14ac:dyDescent="0.3">
      <c r="A4" s="2" t="s">
        <v>3</v>
      </c>
      <c r="B4" s="2" t="s">
        <v>5</v>
      </c>
      <c r="C4" s="2" t="s">
        <v>2</v>
      </c>
      <c r="D4" s="2" t="s">
        <v>0</v>
      </c>
      <c r="E4" s="2" t="s">
        <v>1</v>
      </c>
      <c r="F4" s="2" t="s">
        <v>4</v>
      </c>
      <c r="G4" s="2" t="s">
        <v>6</v>
      </c>
    </row>
    <row r="5" spans="1:8" x14ac:dyDescent="0.3">
      <c r="A5" s="3">
        <v>2012</v>
      </c>
      <c r="B5" s="3">
        <v>20.55</v>
      </c>
      <c r="C5" s="5">
        <f>B5</f>
        <v>20.55</v>
      </c>
      <c r="D5" s="3">
        <v>1.1639999999999999</v>
      </c>
      <c r="E5" s="3">
        <v>0.51400000000000001</v>
      </c>
      <c r="F5" s="4">
        <f t="shared" ref="F5:F18" si="0">E5/D5</f>
        <v>0.44158075601374575</v>
      </c>
      <c r="G5" s="5">
        <f t="shared" ref="G5:G17" si="1">F5*C5</f>
        <v>9.0744845360824762</v>
      </c>
      <c r="H5" s="10"/>
    </row>
    <row r="6" spans="1:8" x14ac:dyDescent="0.3">
      <c r="A6" s="3">
        <v>2013</v>
      </c>
      <c r="B6" s="3">
        <v>44.03</v>
      </c>
      <c r="C6" s="5">
        <f t="shared" ref="C6:C18" si="2">B6</f>
        <v>44.03</v>
      </c>
      <c r="D6" s="3">
        <v>1.169</v>
      </c>
      <c r="E6" s="3">
        <v>0.51600000000000001</v>
      </c>
      <c r="F6" s="4">
        <f t="shared" si="0"/>
        <v>0.44140290846877672</v>
      </c>
      <c r="G6" s="5">
        <f t="shared" si="1"/>
        <v>19.434970059880239</v>
      </c>
      <c r="H6" s="10"/>
    </row>
    <row r="7" spans="1:8" x14ac:dyDescent="0.3">
      <c r="A7" s="3">
        <v>2014</v>
      </c>
      <c r="B7" s="3">
        <v>71.290000000000006</v>
      </c>
      <c r="C7" s="5">
        <f t="shared" si="2"/>
        <v>71.290000000000006</v>
      </c>
      <c r="D7" s="3">
        <v>1.175</v>
      </c>
      <c r="E7" s="3">
        <v>0.51800000000000002</v>
      </c>
      <c r="F7" s="4">
        <f t="shared" si="0"/>
        <v>0.44085106382978723</v>
      </c>
      <c r="G7" s="5">
        <f t="shared" si="1"/>
        <v>31.428272340425533</v>
      </c>
      <c r="H7" s="10"/>
    </row>
    <row r="8" spans="1:8" x14ac:dyDescent="0.3">
      <c r="A8" s="3">
        <v>2015</v>
      </c>
      <c r="B8" s="3">
        <v>129.54</v>
      </c>
      <c r="C8" s="5">
        <f t="shared" si="2"/>
        <v>129.54</v>
      </c>
      <c r="D8" s="3">
        <v>1.181</v>
      </c>
      <c r="E8" s="3">
        <v>0.52200000000000002</v>
      </c>
      <c r="F8" s="4">
        <f t="shared" si="0"/>
        <v>0.44199830651989841</v>
      </c>
      <c r="G8" s="5">
        <f t="shared" si="1"/>
        <v>57.256460626587639</v>
      </c>
      <c r="H8" s="10"/>
    </row>
    <row r="9" spans="1:8" x14ac:dyDescent="0.3">
      <c r="A9" s="3">
        <v>2016</v>
      </c>
      <c r="B9" s="3">
        <v>147.06</v>
      </c>
      <c r="C9" s="5">
        <f t="shared" si="2"/>
        <v>147.06</v>
      </c>
      <c r="D9" s="3">
        <v>1.1879999999999999</v>
      </c>
      <c r="E9" s="3">
        <v>0.52700000000000002</v>
      </c>
      <c r="F9" s="4">
        <f t="shared" si="0"/>
        <v>0.44360269360269367</v>
      </c>
      <c r="G9" s="5">
        <f t="shared" si="1"/>
        <v>65.236212121212134</v>
      </c>
      <c r="H9" s="10"/>
    </row>
    <row r="10" spans="1:8" x14ac:dyDescent="0.3">
      <c r="A10" s="3">
        <v>2017</v>
      </c>
      <c r="B10" s="3">
        <v>91.63</v>
      </c>
      <c r="C10" s="5">
        <f t="shared" si="2"/>
        <v>91.63</v>
      </c>
      <c r="D10" s="3">
        <v>1.196</v>
      </c>
      <c r="E10" s="3">
        <v>0.53300000000000003</v>
      </c>
      <c r="F10" s="4">
        <f t="shared" si="0"/>
        <v>0.44565217391304351</v>
      </c>
      <c r="G10" s="5">
        <f t="shared" si="1"/>
        <v>40.835108695652174</v>
      </c>
      <c r="H10" s="10"/>
    </row>
    <row r="11" spans="1:8" x14ac:dyDescent="0.3">
      <c r="A11" s="3">
        <v>2018</v>
      </c>
      <c r="B11" s="3">
        <v>119.79</v>
      </c>
      <c r="C11" s="5">
        <f t="shared" si="2"/>
        <v>119.79</v>
      </c>
      <c r="D11" s="3">
        <v>1.2050000000000001</v>
      </c>
      <c r="E11" s="3">
        <v>0.54</v>
      </c>
      <c r="F11" s="4">
        <f t="shared" si="0"/>
        <v>0.44813278008298757</v>
      </c>
      <c r="G11" s="5">
        <f t="shared" si="1"/>
        <v>53.681825726141085</v>
      </c>
      <c r="H11" s="10"/>
    </row>
    <row r="12" spans="1:8" x14ac:dyDescent="0.3">
      <c r="A12" s="3">
        <v>2019</v>
      </c>
      <c r="B12" s="3">
        <v>150.36000000000001</v>
      </c>
      <c r="C12" s="5">
        <f t="shared" si="2"/>
        <v>150.36000000000001</v>
      </c>
      <c r="D12" s="3">
        <v>1.214</v>
      </c>
      <c r="E12" s="3">
        <v>0.54600000000000004</v>
      </c>
      <c r="F12" s="4">
        <f t="shared" si="0"/>
        <v>0.44975288303130151</v>
      </c>
      <c r="G12" s="5">
        <f t="shared" si="1"/>
        <v>67.624843492586507</v>
      </c>
      <c r="H12" s="10"/>
    </row>
    <row r="13" spans="1:8" x14ac:dyDescent="0.3">
      <c r="A13" s="3">
        <v>2020</v>
      </c>
      <c r="B13" s="3">
        <v>136.38999999999999</v>
      </c>
      <c r="C13" s="5">
        <f t="shared" si="2"/>
        <v>136.38999999999999</v>
      </c>
      <c r="D13" s="3">
        <v>1.216</v>
      </c>
      <c r="E13" s="3">
        <v>0.54800000000000004</v>
      </c>
      <c r="F13" s="4">
        <f t="shared" si="0"/>
        <v>0.45065789473684215</v>
      </c>
      <c r="G13" s="5">
        <f t="shared" si="1"/>
        <v>61.465230263157892</v>
      </c>
      <c r="H13" s="10"/>
    </row>
    <row r="14" spans="1:8" x14ac:dyDescent="0.3">
      <c r="A14" s="6">
        <v>2021</v>
      </c>
      <c r="B14" s="7" cm="1">
        <f t="array" ref="B14:B18">GROWTH(B5:B13,A5:A13,A14:A18)</f>
        <v>234.61483518260229</v>
      </c>
      <c r="C14" s="9">
        <f t="shared" si="2"/>
        <v>234.61483518260229</v>
      </c>
      <c r="D14" s="8" cm="1">
        <f t="array" ref="D14:D18">GROWTH(D5:D13,A5:A13,A14:A18)</f>
        <v>1.2249696929933911</v>
      </c>
      <c r="E14" s="8" cm="1">
        <f t="array" ref="E14:E18">GROWTH(E5:E13,A5:A13,A14:A18)</f>
        <v>0.55307840762876037</v>
      </c>
      <c r="F14" s="8">
        <f t="shared" si="0"/>
        <v>0.45150374804558069</v>
      </c>
      <c r="G14" s="9">
        <f t="shared" si="1"/>
        <v>105.92947743204111</v>
      </c>
      <c r="H14" s="10"/>
    </row>
    <row r="15" spans="1:8" x14ac:dyDescent="0.3">
      <c r="A15" s="6">
        <v>2022</v>
      </c>
      <c r="B15" s="7">
        <v>286.30547956974834</v>
      </c>
      <c r="C15" s="9">
        <f t="shared" si="2"/>
        <v>286.30547956974834</v>
      </c>
      <c r="D15" s="8">
        <v>1.2321604171372429</v>
      </c>
      <c r="E15" s="8">
        <v>0.55798358806534121</v>
      </c>
      <c r="F15" s="8">
        <f t="shared" si="0"/>
        <v>0.45284979155696314</v>
      </c>
      <c r="G15" s="9">
        <f t="shared" si="1"/>
        <v>129.65337674477692</v>
      </c>
      <c r="H15" s="10"/>
    </row>
    <row r="16" spans="1:8" x14ac:dyDescent="0.3">
      <c r="A16" s="6">
        <v>2023</v>
      </c>
      <c r="B16" s="7">
        <v>349.38467368384926</v>
      </c>
      <c r="C16" s="9">
        <f t="shared" si="2"/>
        <v>349.38467368384926</v>
      </c>
      <c r="D16" s="8">
        <v>1.2393933517243478</v>
      </c>
      <c r="E16" s="8">
        <v>0.5629322719090063</v>
      </c>
      <c r="F16" s="8">
        <f t="shared" si="0"/>
        <v>0.45419984795449142</v>
      </c>
      <c r="G16" s="9">
        <f t="shared" si="1"/>
        <v>158.69046566483394</v>
      </c>
      <c r="H16" s="10"/>
    </row>
    <row r="17" spans="1:8" x14ac:dyDescent="0.3">
      <c r="A17" s="6">
        <v>2024</v>
      </c>
      <c r="B17" s="7">
        <v>426.3615575524633</v>
      </c>
      <c r="C17" s="9">
        <f t="shared" si="2"/>
        <v>426.3615575524633</v>
      </c>
      <c r="D17" s="8">
        <v>1.2466687445352473</v>
      </c>
      <c r="E17" s="8">
        <v>0.56792484498580875</v>
      </c>
      <c r="F17" s="8">
        <f t="shared" si="0"/>
        <v>0.45555392920156079</v>
      </c>
      <c r="G17" s="9">
        <f t="shared" si="1"/>
        <v>194.23068280352206</v>
      </c>
      <c r="H17" s="10"/>
    </row>
    <row r="18" spans="1:8" x14ac:dyDescent="0.3">
      <c r="A18" s="6">
        <v>2025</v>
      </c>
      <c r="B18" s="7">
        <v>520.29808818421577</v>
      </c>
      <c r="C18" s="9">
        <f t="shared" si="2"/>
        <v>520.29808818421577</v>
      </c>
      <c r="D18" s="8">
        <v>1.2539868448049847</v>
      </c>
      <c r="E18" s="8">
        <v>0.57296169654364881</v>
      </c>
      <c r="F18" s="8">
        <f t="shared" si="0"/>
        <v>0.4569120472972375</v>
      </c>
      <c r="G18" s="11">
        <f t="shared" ref="G18" si="3">F18*C18</f>
        <v>237.73046467708863</v>
      </c>
      <c r="H18" t="s">
        <v>7</v>
      </c>
    </row>
    <row r="19" spans="1:8" x14ac:dyDescent="0.3">
      <c r="A19" s="1"/>
    </row>
    <row r="20" spans="1:8" x14ac:dyDescent="0.3">
      <c r="A20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BC43-23A6-4719-A595-E64CEEA738B9}">
  <dimension ref="A1:L18"/>
  <sheetViews>
    <sheetView tabSelected="1" workbookViewId="0">
      <selection activeCell="D22" sqref="D22"/>
    </sheetView>
  </sheetViews>
  <sheetFormatPr defaultRowHeight="14.4" x14ac:dyDescent="0.3"/>
  <cols>
    <col min="1" max="1" width="12.44140625" style="13" customWidth="1"/>
    <col min="2" max="2" width="25.6640625" style="13" customWidth="1"/>
    <col min="3" max="3" width="28.88671875" style="13" customWidth="1"/>
    <col min="4" max="4" width="20.109375" style="13" customWidth="1"/>
    <col min="5" max="5" width="20.21875" style="13" customWidth="1"/>
    <col min="6" max="6" width="10.88671875" style="13" customWidth="1"/>
    <col min="7" max="7" width="13.88671875" style="13" customWidth="1"/>
    <col min="8" max="8" width="15" style="13" customWidth="1"/>
    <col min="9" max="9" width="14.109375" style="13" customWidth="1"/>
    <col min="10" max="10" width="16.109375" style="13" customWidth="1"/>
    <col min="11" max="11" width="21.109375" style="13" customWidth="1"/>
    <col min="12" max="12" width="18.77734375" style="13" customWidth="1"/>
    <col min="13" max="16384" width="8.88671875" style="13"/>
  </cols>
  <sheetData>
    <row r="1" spans="1:12" x14ac:dyDescent="0.3">
      <c r="A1" s="13" t="s">
        <v>8</v>
      </c>
    </row>
    <row r="2" spans="1:12" x14ac:dyDescent="0.3">
      <c r="A2" s="13" t="s">
        <v>9</v>
      </c>
    </row>
    <row r="6" spans="1:12" x14ac:dyDescent="0.3">
      <c r="B6" s="16" t="s">
        <v>14</v>
      </c>
      <c r="C6" s="16"/>
      <c r="D6" s="16"/>
    </row>
    <row r="7" spans="1:12" x14ac:dyDescent="0.3">
      <c r="A7" s="15" t="s">
        <v>3</v>
      </c>
      <c r="B7" s="15" t="s">
        <v>10</v>
      </c>
      <c r="C7" s="15" t="s">
        <v>11</v>
      </c>
      <c r="D7" s="15" t="s">
        <v>12</v>
      </c>
      <c r="E7" s="15" t="s">
        <v>13</v>
      </c>
      <c r="F7" s="15" t="s">
        <v>4</v>
      </c>
    </row>
    <row r="8" spans="1:12" x14ac:dyDescent="0.3">
      <c r="A8" s="13">
        <v>2014</v>
      </c>
      <c r="B8" s="17">
        <v>149</v>
      </c>
      <c r="C8" s="13">
        <v>1.3</v>
      </c>
      <c r="D8" s="13">
        <f>B8*C8</f>
        <v>193.70000000000002</v>
      </c>
      <c r="E8" s="13">
        <v>279.57</v>
      </c>
      <c r="F8" s="14">
        <f>D8/E8</f>
        <v>0.69284973351933332</v>
      </c>
    </row>
    <row r="9" spans="1:12" x14ac:dyDescent="0.3">
      <c r="A9" s="13">
        <v>2015</v>
      </c>
      <c r="B9" s="17">
        <v>189</v>
      </c>
      <c r="C9" s="13">
        <v>1.3</v>
      </c>
      <c r="D9" s="13">
        <f t="shared" ref="D9:D15" si="0">B9*C9</f>
        <v>245.70000000000002</v>
      </c>
      <c r="E9" s="13">
        <v>426.14</v>
      </c>
      <c r="F9" s="14">
        <f t="shared" ref="F9:F15" si="1">D9/E9</f>
        <v>0.57657107992678469</v>
      </c>
    </row>
    <row r="10" spans="1:12" x14ac:dyDescent="0.3">
      <c r="A10" s="13">
        <v>2016</v>
      </c>
      <c r="B10" s="17">
        <v>303</v>
      </c>
      <c r="C10" s="13">
        <v>1.3</v>
      </c>
      <c r="D10" s="13">
        <f t="shared" si="0"/>
        <v>393.90000000000003</v>
      </c>
      <c r="E10" s="13">
        <v>603.87</v>
      </c>
      <c r="F10" s="14">
        <f t="shared" si="1"/>
        <v>0.65229271200755135</v>
      </c>
    </row>
    <row r="11" spans="1:12" ht="25.2" customHeight="1" x14ac:dyDescent="0.3">
      <c r="A11" s="13">
        <v>2017</v>
      </c>
      <c r="B11" s="17">
        <v>287.2</v>
      </c>
      <c r="C11" s="13">
        <v>1.2</v>
      </c>
      <c r="D11" s="13">
        <f t="shared" si="0"/>
        <v>344.64</v>
      </c>
      <c r="E11" s="13">
        <v>732.41</v>
      </c>
      <c r="F11" s="14">
        <f t="shared" si="1"/>
        <v>0.47055610928305186</v>
      </c>
    </row>
    <row r="12" spans="1:12" ht="29.4" customHeight="1" x14ac:dyDescent="0.3">
      <c r="A12" s="13">
        <v>2018</v>
      </c>
      <c r="B12" s="17">
        <v>351.4</v>
      </c>
      <c r="C12" s="13">
        <v>1.2</v>
      </c>
      <c r="D12" s="13">
        <f t="shared" si="0"/>
        <v>421.67999999999995</v>
      </c>
      <c r="E12" s="13">
        <v>902.18</v>
      </c>
      <c r="F12" s="14">
        <f t="shared" si="1"/>
        <v>0.46740118379924178</v>
      </c>
      <c r="G12" s="12"/>
      <c r="H12" s="12"/>
      <c r="I12" s="12"/>
      <c r="J12" s="12"/>
      <c r="K12" s="12"/>
      <c r="L12" s="12"/>
    </row>
    <row r="13" spans="1:12" x14ac:dyDescent="0.3">
      <c r="A13" s="13">
        <v>2019</v>
      </c>
      <c r="B13" s="17">
        <v>420.38</v>
      </c>
      <c r="C13" s="13">
        <v>1.2</v>
      </c>
      <c r="D13" s="13">
        <f t="shared" si="0"/>
        <v>504.45599999999996</v>
      </c>
      <c r="E13" s="13">
        <v>1082.43</v>
      </c>
      <c r="F13" s="14">
        <f t="shared" si="1"/>
        <v>0.46604029821789855</v>
      </c>
    </row>
    <row r="14" spans="1:12" x14ac:dyDescent="0.3">
      <c r="A14" s="13">
        <v>2020</v>
      </c>
      <c r="B14" s="18">
        <f>AVERAGE(B13,B15)</f>
        <v>444.19</v>
      </c>
      <c r="C14" s="13">
        <v>1.2</v>
      </c>
      <c r="D14" s="13">
        <f t="shared" si="0"/>
        <v>533.02800000000002</v>
      </c>
      <c r="E14" s="13">
        <v>1259.0899999999999</v>
      </c>
      <c r="F14" s="14">
        <f t="shared" si="1"/>
        <v>0.42334384356956217</v>
      </c>
    </row>
    <row r="15" spans="1:12" x14ac:dyDescent="0.3">
      <c r="A15" s="13">
        <v>2021</v>
      </c>
      <c r="B15" s="17">
        <v>468</v>
      </c>
      <c r="C15" s="13">
        <v>1.2</v>
      </c>
      <c r="D15" s="13">
        <f t="shared" si="0"/>
        <v>561.6</v>
      </c>
      <c r="E15" s="13">
        <v>1449.49</v>
      </c>
      <c r="F15" s="14">
        <f t="shared" si="1"/>
        <v>0.38744661915570305</v>
      </c>
    </row>
    <row r="18" spans="4:4" x14ac:dyDescent="0.3">
      <c r="D18" s="14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Shining Cities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Davidson</dc:creator>
  <cp:lastModifiedBy>Tyler Davidson</cp:lastModifiedBy>
  <dcterms:created xsi:type="dcterms:W3CDTF">2015-06-05T18:17:20Z</dcterms:created>
  <dcterms:modified xsi:type="dcterms:W3CDTF">2022-11-12T00:40:16Z</dcterms:modified>
</cp:coreProperties>
</file>