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J678682\Desktop\Grad School\ECEN 5407 RE and future of Power Grid\Project 2\"/>
    </mc:Choice>
  </mc:AlternateContent>
  <xr:revisionPtr revIDLastSave="0" documentId="13_ncr:1_{3DFE44CE-8C4B-45CA-B00A-1C13B65438B4}" xr6:coauthVersionLast="47" xr6:coauthVersionMax="47" xr10:uidLastSave="{00000000-0000-0000-0000-000000000000}"/>
  <bookViews>
    <workbookView xWindow="-120" yWindow="-120" windowWidth="29040" windowHeight="15840" activeTab="3" xr2:uid="{5E5D4563-2E09-4B21-BC68-607A394209C5}"/>
  </bookViews>
  <sheets>
    <sheet name="Energy Storage" sheetId="1" r:id="rId1"/>
    <sheet name="Wind" sheetId="2" r:id="rId2"/>
    <sheet name="Hydro" sheetId="3" r:id="rId3"/>
    <sheet name="Sol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5" i="3"/>
  <c r="S6" i="3"/>
  <c r="S7" i="3"/>
  <c r="S8" i="3"/>
  <c r="S5" i="3"/>
  <c r="R6" i="3"/>
  <c r="R7" i="3"/>
  <c r="R8" i="3"/>
  <c r="R5" i="3"/>
  <c r="Q8" i="3"/>
  <c r="Q7" i="3"/>
  <c r="Q6" i="3"/>
  <c r="Q5" i="3"/>
  <c r="S4" i="2"/>
  <c r="S5" i="2"/>
  <c r="R4" i="2"/>
  <c r="R5" i="2"/>
  <c r="S3" i="2"/>
  <c r="R3" i="2"/>
  <c r="Q4" i="2"/>
  <c r="Q5" i="2"/>
  <c r="Q3" i="2"/>
  <c r="P5" i="2"/>
  <c r="P4" i="2"/>
  <c r="P3" i="2"/>
  <c r="Y4" i="1"/>
  <c r="Y5" i="1"/>
  <c r="Y6" i="1"/>
  <c r="Y7" i="1"/>
  <c r="Y8" i="1"/>
  <c r="X8" i="1"/>
  <c r="X4" i="1"/>
  <c r="X5" i="1"/>
  <c r="X6" i="1"/>
  <c r="X7" i="1"/>
  <c r="W4" i="1"/>
  <c r="W5" i="1"/>
  <c r="W6" i="1"/>
  <c r="W7" i="1"/>
  <c r="W8" i="1"/>
  <c r="Y3" i="1"/>
  <c r="X3" i="1"/>
  <c r="W3" i="1"/>
  <c r="V4" i="1"/>
  <c r="V5" i="1"/>
  <c r="V6" i="1"/>
  <c r="V7" i="1"/>
  <c r="V8" i="1"/>
  <c r="V3" i="1"/>
</calcChain>
</file>

<file path=xl/sharedStrings.xml><?xml version="1.0" encoding="utf-8"?>
<sst xmlns="http://schemas.openxmlformats.org/spreadsheetml/2006/main" count="57" uniqueCount="39">
  <si>
    <t>Vista ESS</t>
  </si>
  <si>
    <t>Escondido ESS</t>
  </si>
  <si>
    <t>Top Gun ESS</t>
  </si>
  <si>
    <t>El Cajon</t>
  </si>
  <si>
    <t>Gateway</t>
  </si>
  <si>
    <t>Lake Hodges Pumped Hydro</t>
  </si>
  <si>
    <t>Tule Wind</t>
  </si>
  <si>
    <t>Capacity</t>
  </si>
  <si>
    <t>CP Factor</t>
  </si>
  <si>
    <t>Days in Year</t>
  </si>
  <si>
    <t>Hrs in year</t>
  </si>
  <si>
    <t>Ideal</t>
  </si>
  <si>
    <t>real</t>
  </si>
  <si>
    <t>Kumeyaay Wind 2020</t>
  </si>
  <si>
    <t>Ocotillo</t>
  </si>
  <si>
    <t>Bear Valley 2020</t>
  </si>
  <si>
    <t>Red Mountain 2018</t>
  </si>
  <si>
    <t>R E Badger Filtration Plant 2013</t>
  </si>
  <si>
    <t>Rancho Penasquitos 2020</t>
  </si>
  <si>
    <t>Univ of California San Diego Solar</t>
  </si>
  <si>
    <t>Valley Center 1</t>
  </si>
  <si>
    <t>Valley Center 2</t>
  </si>
  <si>
    <t>Ramona 1</t>
  </si>
  <si>
    <t>Ramona 2</t>
  </si>
  <si>
    <t>SDCCD - Miramar</t>
  </si>
  <si>
    <t>SDCWA - Twin Oaks</t>
  </si>
  <si>
    <t>Lindberg FIeld Solar</t>
  </si>
  <si>
    <t>Genentech-Oceanside Hybrid</t>
  </si>
  <si>
    <t>Valley Center</t>
  </si>
  <si>
    <t>Granger</t>
  </si>
  <si>
    <t>Lindberg Field Solar 2</t>
  </si>
  <si>
    <t>Ramona Solar Energy</t>
  </si>
  <si>
    <t>Kilroy Solar</t>
  </si>
  <si>
    <t>PFMG Solar Grossmont Helix LLC</t>
  </si>
  <si>
    <t>Grossmont HS Solar Project</t>
  </si>
  <si>
    <t>San Diego - NCRC at Vista</t>
  </si>
  <si>
    <t>County of San Diego COC Hybrid</t>
  </si>
  <si>
    <t>ISH Solar Hospital SDMC 2020</t>
  </si>
  <si>
    <t>San Diego EMDF at Sand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</si>
</sst>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2" borderId="0" xfId="0" applyFill="1"/>
    <xf numFmtId="10" fontId="0" fillId="0" borderId="0" xfId="0" applyNumberFormat="1"/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MWh per ESS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Storage'!$C$2:$N$2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'Energy Storage'!$C$3:$N$3</c:f>
              <c:numCache>
                <c:formatCode>General</c:formatCode>
                <c:ptCount val="12"/>
                <c:pt idx="0">
                  <c:v>573</c:v>
                </c:pt>
                <c:pt idx="1">
                  <c:v>474</c:v>
                </c:pt>
                <c:pt idx="2">
                  <c:v>412</c:v>
                </c:pt>
                <c:pt idx="3">
                  <c:v>633</c:v>
                </c:pt>
                <c:pt idx="4">
                  <c:v>544</c:v>
                </c:pt>
                <c:pt idx="5">
                  <c:v>610</c:v>
                </c:pt>
                <c:pt idx="6">
                  <c:v>255</c:v>
                </c:pt>
                <c:pt idx="7">
                  <c:v>247</c:v>
                </c:pt>
                <c:pt idx="8">
                  <c:v>246</c:v>
                </c:pt>
                <c:pt idx="9">
                  <c:v>275</c:v>
                </c:pt>
                <c:pt idx="10">
                  <c:v>316</c:v>
                </c:pt>
                <c:pt idx="11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B-433D-9323-CE55BE1B8091}"/>
            </c:ext>
          </c:extLst>
        </c:ser>
        <c:ser>
          <c:idx val="1"/>
          <c:order val="1"/>
          <c:tx>
            <c:v>Escondido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Storage'!$C$2:$N$2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'Energy Storage'!$C$4:$N$4</c:f>
              <c:numCache>
                <c:formatCode>General</c:formatCode>
                <c:ptCount val="12"/>
                <c:pt idx="0">
                  <c:v>272</c:v>
                </c:pt>
                <c:pt idx="1">
                  <c:v>290</c:v>
                </c:pt>
                <c:pt idx="2">
                  <c:v>325</c:v>
                </c:pt>
                <c:pt idx="3">
                  <c:v>338</c:v>
                </c:pt>
                <c:pt idx="4">
                  <c:v>350</c:v>
                </c:pt>
                <c:pt idx="5">
                  <c:v>325</c:v>
                </c:pt>
                <c:pt idx="6">
                  <c:v>339</c:v>
                </c:pt>
                <c:pt idx="7">
                  <c:v>405</c:v>
                </c:pt>
                <c:pt idx="8">
                  <c:v>267</c:v>
                </c:pt>
                <c:pt idx="9">
                  <c:v>395</c:v>
                </c:pt>
                <c:pt idx="10">
                  <c:v>354</c:v>
                </c:pt>
                <c:pt idx="1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B-433D-9323-CE55BE1B8091}"/>
            </c:ext>
          </c:extLst>
        </c:ser>
        <c:ser>
          <c:idx val="2"/>
          <c:order val="2"/>
          <c:tx>
            <c:v>Top Gun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'Energy Storage'!$C$2:$N$2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'Energy Storage'!$C$5:$N$5</c:f>
              <c:numCache>
                <c:formatCode>General</c:formatCode>
                <c:ptCount val="12"/>
                <c:pt idx="0">
                  <c:v>453</c:v>
                </c:pt>
                <c:pt idx="1">
                  <c:v>282</c:v>
                </c:pt>
                <c:pt idx="2">
                  <c:v>327</c:v>
                </c:pt>
                <c:pt idx="3">
                  <c:v>310</c:v>
                </c:pt>
                <c:pt idx="4">
                  <c:v>311</c:v>
                </c:pt>
                <c:pt idx="5">
                  <c:v>350</c:v>
                </c:pt>
                <c:pt idx="6">
                  <c:v>426</c:v>
                </c:pt>
                <c:pt idx="7">
                  <c:v>500</c:v>
                </c:pt>
                <c:pt idx="8">
                  <c:v>426</c:v>
                </c:pt>
                <c:pt idx="9">
                  <c:v>520</c:v>
                </c:pt>
                <c:pt idx="10">
                  <c:v>428</c:v>
                </c:pt>
                <c:pt idx="1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B-433D-9323-CE55BE1B8091}"/>
            </c:ext>
          </c:extLst>
        </c:ser>
        <c:ser>
          <c:idx val="3"/>
          <c:order val="3"/>
          <c:tx>
            <c:v>El Cajon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'Energy Storage'!$C$2:$N$2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'Energy Storage'!$C$6:$N$6</c:f>
              <c:numCache>
                <c:formatCode>General</c:formatCode>
                <c:ptCount val="12"/>
                <c:pt idx="0">
                  <c:v>54</c:v>
                </c:pt>
                <c:pt idx="1">
                  <c:v>59</c:v>
                </c:pt>
                <c:pt idx="2">
                  <c:v>69</c:v>
                </c:pt>
                <c:pt idx="3">
                  <c:v>68</c:v>
                </c:pt>
                <c:pt idx="4">
                  <c:v>74</c:v>
                </c:pt>
                <c:pt idx="5">
                  <c:v>67</c:v>
                </c:pt>
                <c:pt idx="6">
                  <c:v>73</c:v>
                </c:pt>
                <c:pt idx="7">
                  <c:v>69</c:v>
                </c:pt>
                <c:pt idx="8">
                  <c:v>69</c:v>
                </c:pt>
                <c:pt idx="9">
                  <c:v>61</c:v>
                </c:pt>
                <c:pt idx="10">
                  <c:v>65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B-433D-9323-CE55BE1B8091}"/>
            </c:ext>
          </c:extLst>
        </c:ser>
        <c:ser>
          <c:idx val="4"/>
          <c:order val="4"/>
          <c:tx>
            <c:v>Gateway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'Energy Storage'!$C$2:$N$2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'Energy Storage'!$C$7:$N$7</c:f>
              <c:numCache>
                <c:formatCode>General</c:formatCode>
                <c:ptCount val="12"/>
                <c:pt idx="0">
                  <c:v>994</c:v>
                </c:pt>
                <c:pt idx="1">
                  <c:v>1221</c:v>
                </c:pt>
                <c:pt idx="2">
                  <c:v>1286</c:v>
                </c:pt>
                <c:pt idx="3">
                  <c:v>1142</c:v>
                </c:pt>
                <c:pt idx="4">
                  <c:v>1216</c:v>
                </c:pt>
                <c:pt idx="5">
                  <c:v>1510</c:v>
                </c:pt>
                <c:pt idx="6">
                  <c:v>1542</c:v>
                </c:pt>
                <c:pt idx="7">
                  <c:v>1242</c:v>
                </c:pt>
                <c:pt idx="8">
                  <c:v>1870</c:v>
                </c:pt>
                <c:pt idx="9">
                  <c:v>1777</c:v>
                </c:pt>
                <c:pt idx="10">
                  <c:v>1436</c:v>
                </c:pt>
                <c:pt idx="11">
                  <c:v>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B-433D-9323-CE55BE1B8091}"/>
            </c:ext>
          </c:extLst>
        </c:ser>
        <c:ser>
          <c:idx val="5"/>
          <c:order val="5"/>
          <c:tx>
            <c:v>Lake Hodges Pumped Hydro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'Energy Storage'!$C$8:$N$8</c:f>
              <c:numCache>
                <c:formatCode>General</c:formatCode>
                <c:ptCount val="12"/>
                <c:pt idx="0">
                  <c:v>1302</c:v>
                </c:pt>
                <c:pt idx="1">
                  <c:v>1965</c:v>
                </c:pt>
                <c:pt idx="2">
                  <c:v>1042</c:v>
                </c:pt>
                <c:pt idx="3">
                  <c:v>1311</c:v>
                </c:pt>
                <c:pt idx="4">
                  <c:v>751</c:v>
                </c:pt>
                <c:pt idx="5">
                  <c:v>-696</c:v>
                </c:pt>
                <c:pt idx="6">
                  <c:v>833</c:v>
                </c:pt>
                <c:pt idx="7">
                  <c:v>1330</c:v>
                </c:pt>
                <c:pt idx="8">
                  <c:v>720</c:v>
                </c:pt>
                <c:pt idx="9">
                  <c:v>3107</c:v>
                </c:pt>
                <c:pt idx="10">
                  <c:v>849</c:v>
                </c:pt>
                <c:pt idx="11">
                  <c:v>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B-433D-9323-CE55BE1B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882376"/>
        <c:axId val="940297120"/>
      </c:lineChart>
      <c:dateAx>
        <c:axId val="94888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7120"/>
        <c:crosses val="autoZero"/>
        <c:auto val="1"/>
        <c:lblOffset val="100"/>
        <c:baseTimeUnit val="months"/>
      </c:dateAx>
      <c:valAx>
        <c:axId val="940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Tule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Wind!$C$3:$N$3</c:f>
              <c:numCache>
                <c:formatCode>General</c:formatCode>
                <c:ptCount val="12"/>
                <c:pt idx="0">
                  <c:v>33261</c:v>
                </c:pt>
                <c:pt idx="1">
                  <c:v>28167</c:v>
                </c:pt>
                <c:pt idx="2">
                  <c:v>39515</c:v>
                </c:pt>
                <c:pt idx="3">
                  <c:v>37408</c:v>
                </c:pt>
                <c:pt idx="4">
                  <c:v>39303</c:v>
                </c:pt>
                <c:pt idx="5">
                  <c:v>23718</c:v>
                </c:pt>
                <c:pt idx="6">
                  <c:v>15357</c:v>
                </c:pt>
                <c:pt idx="7">
                  <c:v>22776</c:v>
                </c:pt>
                <c:pt idx="8">
                  <c:v>22731</c:v>
                </c:pt>
                <c:pt idx="9">
                  <c:v>31649</c:v>
                </c:pt>
                <c:pt idx="10">
                  <c:v>13328</c:v>
                </c:pt>
                <c:pt idx="11">
                  <c:v>35505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658-83AB-B95BDFD4E523}"/>
            </c:ext>
          </c:extLst>
        </c:ser>
        <c:ser>
          <c:idx val="1"/>
          <c:order val="1"/>
          <c:tx>
            <c:v>Kumeyaay Wind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Wind!$C$4:$N$4</c:f>
              <c:numCache>
                <c:formatCode>General</c:formatCode>
                <c:ptCount val="12"/>
                <c:pt idx="0">
                  <c:v>8028.5249999999996</c:v>
                </c:pt>
                <c:pt idx="1">
                  <c:v>8229.7860000000001</c:v>
                </c:pt>
                <c:pt idx="2">
                  <c:v>11930.21</c:v>
                </c:pt>
                <c:pt idx="3">
                  <c:v>16084.548000000001</c:v>
                </c:pt>
                <c:pt idx="4">
                  <c:v>16412.434000000001</c:v>
                </c:pt>
                <c:pt idx="5">
                  <c:v>18201.406999999999</c:v>
                </c:pt>
                <c:pt idx="6">
                  <c:v>17870.792000000001</c:v>
                </c:pt>
                <c:pt idx="7">
                  <c:v>15225.550999999999</c:v>
                </c:pt>
                <c:pt idx="8">
                  <c:v>8428.9179999999997</c:v>
                </c:pt>
                <c:pt idx="9">
                  <c:v>9183.5480000000007</c:v>
                </c:pt>
                <c:pt idx="10">
                  <c:v>7027.8450000000003</c:v>
                </c:pt>
                <c:pt idx="11">
                  <c:v>6901.4359999999997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0-4658-83AB-B95BDFD4E523}"/>
            </c:ext>
          </c:extLst>
        </c:ser>
        <c:ser>
          <c:idx val="2"/>
          <c:order val="2"/>
          <c:tx>
            <c:v>Ocotillo Express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Wind!$C$5:$N$5</c:f>
              <c:numCache>
                <c:formatCode>General</c:formatCode>
                <c:ptCount val="12"/>
                <c:pt idx="0">
                  <c:v>20628</c:v>
                </c:pt>
                <c:pt idx="1">
                  <c:v>31293</c:v>
                </c:pt>
                <c:pt idx="2">
                  <c:v>60625</c:v>
                </c:pt>
                <c:pt idx="3">
                  <c:v>79856</c:v>
                </c:pt>
                <c:pt idx="4">
                  <c:v>86056</c:v>
                </c:pt>
                <c:pt idx="5">
                  <c:v>52228</c:v>
                </c:pt>
                <c:pt idx="6">
                  <c:v>39052</c:v>
                </c:pt>
                <c:pt idx="7">
                  <c:v>38321</c:v>
                </c:pt>
                <c:pt idx="8">
                  <c:v>22388</c:v>
                </c:pt>
                <c:pt idx="9">
                  <c:v>0</c:v>
                </c:pt>
                <c:pt idx="10">
                  <c:v>0</c:v>
                </c:pt>
                <c:pt idx="11">
                  <c:v>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0-4658-83AB-B95BDFD4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35312"/>
        <c:axId val="642642856"/>
      </c:lineChart>
      <c:dateAx>
        <c:axId val="6426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2856"/>
        <c:crosses val="autoZero"/>
        <c:auto val="1"/>
        <c:lblOffset val="100"/>
        <c:baseTimeUnit val="months"/>
      </c:dateAx>
      <c:valAx>
        <c:axId val="6426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 Power</a:t>
            </a:r>
            <a:r>
              <a:rPr lang="en-US" baseline="0"/>
              <a:t> Net Generation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Bear Valley 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Hydro!$D$5:$O$5</c:f>
              <c:numCache>
                <c:formatCode>General</c:formatCode>
                <c:ptCount val="12"/>
                <c:pt idx="0">
                  <c:v>114.718</c:v>
                </c:pt>
                <c:pt idx="1">
                  <c:v>85.585999999999999</c:v>
                </c:pt>
                <c:pt idx="2">
                  <c:v>90.608000000000004</c:v>
                </c:pt>
                <c:pt idx="3">
                  <c:v>133.00399999999999</c:v>
                </c:pt>
                <c:pt idx="4">
                  <c:v>182.16499999999999</c:v>
                </c:pt>
                <c:pt idx="5">
                  <c:v>170.208</c:v>
                </c:pt>
                <c:pt idx="6">
                  <c:v>179.959</c:v>
                </c:pt>
                <c:pt idx="7">
                  <c:v>181.33600000000001</c:v>
                </c:pt>
                <c:pt idx="8">
                  <c:v>126.294</c:v>
                </c:pt>
                <c:pt idx="9">
                  <c:v>103.86199999999999</c:v>
                </c:pt>
                <c:pt idx="10">
                  <c:v>78.552999999999997</c:v>
                </c:pt>
                <c:pt idx="11">
                  <c:v>64.706999999999994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B4A-9B7A-13ACAF184CB7}"/>
            </c:ext>
          </c:extLst>
        </c:ser>
        <c:ser>
          <c:idx val="1"/>
          <c:order val="1"/>
          <c:tx>
            <c:v>Red Mountain 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Hydro!$D$6:$O$6</c:f>
              <c:numCache>
                <c:formatCode>General</c:formatCode>
                <c:ptCount val="12"/>
                <c:pt idx="0">
                  <c:v>1241.124</c:v>
                </c:pt>
                <c:pt idx="1">
                  <c:v>933.78</c:v>
                </c:pt>
                <c:pt idx="2">
                  <c:v>1436.9829999999999</c:v>
                </c:pt>
                <c:pt idx="3">
                  <c:v>2475.652</c:v>
                </c:pt>
                <c:pt idx="4">
                  <c:v>2299.6170000000002</c:v>
                </c:pt>
                <c:pt idx="5">
                  <c:v>2142.402</c:v>
                </c:pt>
                <c:pt idx="6">
                  <c:v>2355.692</c:v>
                </c:pt>
                <c:pt idx="7">
                  <c:v>2137.86</c:v>
                </c:pt>
                <c:pt idx="8">
                  <c:v>1735.0150000000001</c:v>
                </c:pt>
                <c:pt idx="9">
                  <c:v>1153.6500000000001</c:v>
                </c:pt>
                <c:pt idx="10">
                  <c:v>919.33699999999999</c:v>
                </c:pt>
                <c:pt idx="11">
                  <c:v>1093.8879999999999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B4A-9B7A-13ACAF184CB7}"/>
            </c:ext>
          </c:extLst>
        </c:ser>
        <c:ser>
          <c:idx val="2"/>
          <c:order val="2"/>
          <c:tx>
            <c:v>R E Badger Filtration Plant 2013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Hydro!$D$7:$O$7</c:f>
              <c:numCache>
                <c:formatCode>General</c:formatCode>
                <c:ptCount val="12"/>
                <c:pt idx="0">
                  <c:v>21.183</c:v>
                </c:pt>
                <c:pt idx="1">
                  <c:v>18.792999999999999</c:v>
                </c:pt>
                <c:pt idx="2">
                  <c:v>22.332000000000001</c:v>
                </c:pt>
                <c:pt idx="3">
                  <c:v>28.154</c:v>
                </c:pt>
                <c:pt idx="4">
                  <c:v>33.83</c:v>
                </c:pt>
                <c:pt idx="5">
                  <c:v>35.722999999999999</c:v>
                </c:pt>
                <c:pt idx="6">
                  <c:v>39.902999999999999</c:v>
                </c:pt>
                <c:pt idx="7">
                  <c:v>32.828000000000003</c:v>
                </c:pt>
                <c:pt idx="8">
                  <c:v>22.085000000000001</c:v>
                </c:pt>
                <c:pt idx="9">
                  <c:v>17.646000000000001</c:v>
                </c:pt>
                <c:pt idx="10">
                  <c:v>12.951000000000001</c:v>
                </c:pt>
                <c:pt idx="11">
                  <c:v>11.571999999999999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F-4B4A-9B7A-13ACAF184CB7}"/>
            </c:ext>
          </c:extLst>
        </c:ser>
        <c:ser>
          <c:idx val="3"/>
          <c:order val="3"/>
          <c:tx>
            <c:v>Rancho Penasquitos 2020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Hydro!$D$8:$O$8</c:f>
              <c:numCache>
                <c:formatCode>General</c:formatCode>
                <c:ptCount val="12"/>
                <c:pt idx="0">
                  <c:v>202.71199999999999</c:v>
                </c:pt>
                <c:pt idx="1">
                  <c:v>151.23400000000001</c:v>
                </c:pt>
                <c:pt idx="2">
                  <c:v>160.10900000000001</c:v>
                </c:pt>
                <c:pt idx="3">
                  <c:v>235.024</c:v>
                </c:pt>
                <c:pt idx="4">
                  <c:v>321.89299999999997</c:v>
                </c:pt>
                <c:pt idx="5">
                  <c:v>300.76499999999999</c:v>
                </c:pt>
                <c:pt idx="6">
                  <c:v>317.99400000000003</c:v>
                </c:pt>
                <c:pt idx="7">
                  <c:v>320.428</c:v>
                </c:pt>
                <c:pt idx="8">
                  <c:v>223.166</c:v>
                </c:pt>
                <c:pt idx="9">
                  <c:v>183.529</c:v>
                </c:pt>
                <c:pt idx="10">
                  <c:v>138.80600000000001</c:v>
                </c:pt>
                <c:pt idx="11">
                  <c:v>114.34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F-4B4A-9B7A-13ACAF18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35968"/>
        <c:axId val="642636296"/>
      </c:lineChart>
      <c:dateAx>
        <c:axId val="6426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6296"/>
        <c:crosses val="autoZero"/>
        <c:auto val="1"/>
        <c:lblOffset val="100"/>
        <c:baseTimeUnit val="months"/>
      </c:dateAx>
      <c:valAx>
        <c:axId val="6426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Solar!$B$5</c:f>
              <c:strCache>
                <c:ptCount val="1"/>
                <c:pt idx="0">
                  <c:v>ISH Solar Hospital SDMC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Solar!$D$5:$O$5</c:f>
              <c:numCache>
                <c:formatCode>General</c:formatCode>
                <c:ptCount val="12"/>
                <c:pt idx="0">
                  <c:v>10.619</c:v>
                </c:pt>
                <c:pt idx="1">
                  <c:v>14.396000000000001</c:v>
                </c:pt>
                <c:pt idx="2">
                  <c:v>14.087999999999999</c:v>
                </c:pt>
                <c:pt idx="3">
                  <c:v>17.754999999999999</c:v>
                </c:pt>
                <c:pt idx="4">
                  <c:v>23.236000000000001</c:v>
                </c:pt>
                <c:pt idx="5">
                  <c:v>23.138999999999999</c:v>
                </c:pt>
                <c:pt idx="6">
                  <c:v>26.135999999999999</c:v>
                </c:pt>
                <c:pt idx="7">
                  <c:v>21.652999999999999</c:v>
                </c:pt>
                <c:pt idx="8">
                  <c:v>17.001999999999999</c:v>
                </c:pt>
                <c:pt idx="9">
                  <c:v>15.715</c:v>
                </c:pt>
                <c:pt idx="10">
                  <c:v>12.423999999999999</c:v>
                </c:pt>
                <c:pt idx="11">
                  <c:v>9.8369999999999997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A8-48B8-9721-589EDD3EE6F8}"/>
            </c:ext>
          </c:extLst>
        </c:ser>
        <c:ser>
          <c:idx val="1"/>
          <c:order val="1"/>
          <c:tx>
            <c:strRef>
              <c:f>Solar!$B$6</c:f>
              <c:strCache>
                <c:ptCount val="1"/>
                <c:pt idx="0">
                  <c:v>Univ of California San Diego Solar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Solar!$D$6:$O$6</c:f>
              <c:numCache>
                <c:formatCode>General</c:formatCode>
                <c:ptCount val="12"/>
                <c:pt idx="0">
                  <c:v>137.755</c:v>
                </c:pt>
                <c:pt idx="1">
                  <c:v>186.73500000000001</c:v>
                </c:pt>
                <c:pt idx="2">
                  <c:v>182.732</c:v>
                </c:pt>
                <c:pt idx="3">
                  <c:v>230.29300000000001</c:v>
                </c:pt>
                <c:pt idx="4">
                  <c:v>301.39600000000002</c:v>
                </c:pt>
                <c:pt idx="5">
                  <c:v>300.13</c:v>
                </c:pt>
                <c:pt idx="6">
                  <c:v>339.00200000000001</c:v>
                </c:pt>
                <c:pt idx="7">
                  <c:v>280.85399999999998</c:v>
                </c:pt>
                <c:pt idx="8">
                  <c:v>220.52600000000001</c:v>
                </c:pt>
                <c:pt idx="9">
                  <c:v>203.83799999999999</c:v>
                </c:pt>
                <c:pt idx="10">
                  <c:v>161.149</c:v>
                </c:pt>
                <c:pt idx="11">
                  <c:v>127.59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A8-48B8-9721-589EDD3EE6F8}"/>
            </c:ext>
          </c:extLst>
        </c:ser>
        <c:ser>
          <c:idx val="2"/>
          <c:order val="2"/>
          <c:tx>
            <c:strRef>
              <c:f>Solar!$B$7</c:f>
              <c:strCache>
                <c:ptCount val="1"/>
                <c:pt idx="0">
                  <c:v>Valley Center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Solar!$D$7:$O$7</c:f>
              <c:numCache>
                <c:formatCode>General</c:formatCode>
                <c:ptCount val="12"/>
                <c:pt idx="0">
                  <c:v>302.42500000000001</c:v>
                </c:pt>
                <c:pt idx="1">
                  <c:v>409.95</c:v>
                </c:pt>
                <c:pt idx="2">
                  <c:v>401.161</c:v>
                </c:pt>
                <c:pt idx="3">
                  <c:v>505.57600000000002</c:v>
                </c:pt>
                <c:pt idx="4">
                  <c:v>661.673</c:v>
                </c:pt>
                <c:pt idx="5">
                  <c:v>658.89400000000001</c:v>
                </c:pt>
                <c:pt idx="6">
                  <c:v>744.23099999999999</c:v>
                </c:pt>
                <c:pt idx="7">
                  <c:v>616.57500000000005</c:v>
                </c:pt>
                <c:pt idx="8">
                  <c:v>484.13299999999998</c:v>
                </c:pt>
                <c:pt idx="9">
                  <c:v>447.49700000000001</c:v>
                </c:pt>
                <c:pt idx="10">
                  <c:v>353.78</c:v>
                </c:pt>
                <c:pt idx="11">
                  <c:v>280.10500000000002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A8-48B8-9721-589EDD3EE6F8}"/>
            </c:ext>
          </c:extLst>
        </c:ser>
        <c:ser>
          <c:idx val="3"/>
          <c:order val="3"/>
          <c:tx>
            <c:strRef>
              <c:f>Solar!$B$9</c:f>
              <c:strCache>
                <c:ptCount val="1"/>
                <c:pt idx="0">
                  <c:v>Ramona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Solar!$D$9:$O$9</c:f>
              <c:numCache>
                <c:formatCode>General</c:formatCode>
                <c:ptCount val="12"/>
                <c:pt idx="0">
                  <c:v>453.94499999999999</c:v>
                </c:pt>
                <c:pt idx="1">
                  <c:v>615.34500000000003</c:v>
                </c:pt>
                <c:pt idx="2">
                  <c:v>602.15200000000004</c:v>
                </c:pt>
                <c:pt idx="3">
                  <c:v>758.88099999999997</c:v>
                </c:pt>
                <c:pt idx="4">
                  <c:v>993.18600000000004</c:v>
                </c:pt>
                <c:pt idx="5">
                  <c:v>989.01499999999999</c:v>
                </c:pt>
                <c:pt idx="6">
                  <c:v>1117.1079999999999</c:v>
                </c:pt>
                <c:pt idx="7">
                  <c:v>925.49400000000003</c:v>
                </c:pt>
                <c:pt idx="8">
                  <c:v>726.69500000000005</c:v>
                </c:pt>
                <c:pt idx="9">
                  <c:v>671.70399999999995</c:v>
                </c:pt>
                <c:pt idx="10">
                  <c:v>531.03099999999995</c:v>
                </c:pt>
                <c:pt idx="11">
                  <c:v>420.44400000000002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A8-48B8-9721-589EDD3EE6F8}"/>
            </c:ext>
          </c:extLst>
        </c:ser>
        <c:ser>
          <c:idx val="4"/>
          <c:order val="4"/>
          <c:tx>
            <c:strRef>
              <c:f>Solar!$B$11</c:f>
              <c:strCache>
                <c:ptCount val="1"/>
                <c:pt idx="0">
                  <c:v>SDCCD - Miramar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Solar!$D$11:$O$11</c:f>
              <c:numCache>
                <c:formatCode>General</c:formatCode>
                <c:ptCount val="12"/>
                <c:pt idx="0">
                  <c:v>66.918000000000006</c:v>
                </c:pt>
                <c:pt idx="1">
                  <c:v>90.712000000000003</c:v>
                </c:pt>
                <c:pt idx="2">
                  <c:v>88.766999999999996</c:v>
                </c:pt>
                <c:pt idx="3">
                  <c:v>111.871</c:v>
                </c:pt>
                <c:pt idx="4">
                  <c:v>146.41200000000001</c:v>
                </c:pt>
                <c:pt idx="5">
                  <c:v>145.797</c:v>
                </c:pt>
                <c:pt idx="6">
                  <c:v>164.68</c:v>
                </c:pt>
                <c:pt idx="7">
                  <c:v>136.43299999999999</c:v>
                </c:pt>
                <c:pt idx="8">
                  <c:v>107.127</c:v>
                </c:pt>
                <c:pt idx="9">
                  <c:v>99.02</c:v>
                </c:pt>
                <c:pt idx="10">
                  <c:v>78.283000000000001</c:v>
                </c:pt>
                <c:pt idx="11">
                  <c:v>61.98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A8-48B8-9721-589EDD3EE6F8}"/>
            </c:ext>
          </c:extLst>
        </c:ser>
        <c:ser>
          <c:idx val="5"/>
          <c:order val="5"/>
          <c:tx>
            <c:strRef>
              <c:f>Solar!$B$12</c:f>
              <c:strCache>
                <c:ptCount val="1"/>
                <c:pt idx="0">
                  <c:v>SDCWA - Twin Oaks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Solar!$D$12:$O$12</c:f>
              <c:numCache>
                <c:formatCode>General</c:formatCode>
                <c:ptCount val="12"/>
                <c:pt idx="0">
                  <c:v>95.686000000000007</c:v>
                </c:pt>
                <c:pt idx="1">
                  <c:v>129.708</c:v>
                </c:pt>
                <c:pt idx="2">
                  <c:v>126.92700000000001</c:v>
                </c:pt>
                <c:pt idx="3">
                  <c:v>159.964</c:v>
                </c:pt>
                <c:pt idx="4">
                  <c:v>209.35300000000001</c:v>
                </c:pt>
                <c:pt idx="5">
                  <c:v>208.47399999999999</c:v>
                </c:pt>
                <c:pt idx="6">
                  <c:v>235.47499999999999</c:v>
                </c:pt>
                <c:pt idx="7">
                  <c:v>195.084</c:v>
                </c:pt>
                <c:pt idx="8">
                  <c:v>153.18</c:v>
                </c:pt>
                <c:pt idx="9">
                  <c:v>141.58799999999999</c:v>
                </c:pt>
                <c:pt idx="10">
                  <c:v>111.93600000000001</c:v>
                </c:pt>
                <c:pt idx="11">
                  <c:v>88.625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A8-48B8-9721-589EDD3EE6F8}"/>
            </c:ext>
          </c:extLst>
        </c:ser>
        <c:ser>
          <c:idx val="6"/>
          <c:order val="6"/>
          <c:tx>
            <c:strRef>
              <c:f>Solar!$B$13</c:f>
              <c:strCache>
                <c:ptCount val="1"/>
                <c:pt idx="0">
                  <c:v>Lindberg FIeld Solar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Solar!$D$13:$O$13</c:f>
              <c:numCache>
                <c:formatCode>General</c:formatCode>
                <c:ptCount val="12"/>
                <c:pt idx="0">
                  <c:v>272.41800000000001</c:v>
                </c:pt>
                <c:pt idx="1">
                  <c:v>369.27699999999999</c:v>
                </c:pt>
                <c:pt idx="2">
                  <c:v>361.36</c:v>
                </c:pt>
                <c:pt idx="3">
                  <c:v>455.41500000000002</c:v>
                </c:pt>
                <c:pt idx="4">
                  <c:v>596.024</c:v>
                </c:pt>
                <c:pt idx="5">
                  <c:v>593.52099999999996</c:v>
                </c:pt>
                <c:pt idx="6">
                  <c:v>670.39200000000005</c:v>
                </c:pt>
                <c:pt idx="7">
                  <c:v>555.40099999999995</c:v>
                </c:pt>
                <c:pt idx="8">
                  <c:v>436.1</c:v>
                </c:pt>
                <c:pt idx="9">
                  <c:v>403.09899999999999</c:v>
                </c:pt>
                <c:pt idx="10">
                  <c:v>318.67899999999997</c:v>
                </c:pt>
                <c:pt idx="11">
                  <c:v>252.31399999999999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0A8-48B8-9721-589EDD3EE6F8}"/>
            </c:ext>
          </c:extLst>
        </c:ser>
        <c:ser>
          <c:idx val="7"/>
          <c:order val="7"/>
          <c:tx>
            <c:strRef>
              <c:f>Solar!$B$14</c:f>
              <c:strCache>
                <c:ptCount val="1"/>
                <c:pt idx="0">
                  <c:v>Genentech-Oceanside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Solar!$D$14:$O$14</c:f>
              <c:numCache>
                <c:formatCode>General</c:formatCode>
                <c:ptCount val="12"/>
                <c:pt idx="0">
                  <c:v>340.67700000000002</c:v>
                </c:pt>
                <c:pt idx="1">
                  <c:v>461.80599999999998</c:v>
                </c:pt>
                <c:pt idx="2">
                  <c:v>451.90499999999997</c:v>
                </c:pt>
                <c:pt idx="3">
                  <c:v>569.52700000000004</c:v>
                </c:pt>
                <c:pt idx="4">
                  <c:v>745.36900000000003</c:v>
                </c:pt>
                <c:pt idx="5">
                  <c:v>742.23800000000006</c:v>
                </c:pt>
                <c:pt idx="6">
                  <c:v>838.37099999999998</c:v>
                </c:pt>
                <c:pt idx="7">
                  <c:v>694.56700000000001</c:v>
                </c:pt>
                <c:pt idx="8">
                  <c:v>545.37199999999996</c:v>
                </c:pt>
                <c:pt idx="9">
                  <c:v>504.10199999999998</c:v>
                </c:pt>
                <c:pt idx="10">
                  <c:v>398.53</c:v>
                </c:pt>
                <c:pt idx="11">
                  <c:v>315.536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A8-48B8-9721-589EDD3EE6F8}"/>
            </c:ext>
          </c:extLst>
        </c:ser>
        <c:ser>
          <c:idx val="8"/>
          <c:order val="8"/>
          <c:tx>
            <c:strRef>
              <c:f>Solar!$B$15</c:f>
              <c:strCache>
                <c:ptCount val="1"/>
                <c:pt idx="0">
                  <c:v>Valley Center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Solar!$D$15:$O$15</c:f>
              <c:numCache>
                <c:formatCode>General</c:formatCode>
                <c:ptCount val="12"/>
                <c:pt idx="0">
                  <c:v>300.72199999999998</c:v>
                </c:pt>
                <c:pt idx="1">
                  <c:v>407.64400000000001</c:v>
                </c:pt>
                <c:pt idx="2">
                  <c:v>398.90499999999997</c:v>
                </c:pt>
                <c:pt idx="3">
                  <c:v>502.73200000000003</c:v>
                </c:pt>
                <c:pt idx="4">
                  <c:v>657.95</c:v>
                </c:pt>
                <c:pt idx="5">
                  <c:v>655.18700000000001</c:v>
                </c:pt>
                <c:pt idx="6">
                  <c:v>740.04499999999996</c:v>
                </c:pt>
                <c:pt idx="7">
                  <c:v>613.10699999999997</c:v>
                </c:pt>
                <c:pt idx="8">
                  <c:v>481.41</c:v>
                </c:pt>
                <c:pt idx="9">
                  <c:v>444.98</c:v>
                </c:pt>
                <c:pt idx="10">
                  <c:v>351.78899999999999</c:v>
                </c:pt>
                <c:pt idx="11">
                  <c:v>278.529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A8-48B8-9721-589EDD3EE6F8}"/>
            </c:ext>
          </c:extLst>
        </c:ser>
        <c:ser>
          <c:idx val="9"/>
          <c:order val="9"/>
          <c:tx>
            <c:strRef>
              <c:f>Solar!$B$16</c:f>
              <c:strCache>
                <c:ptCount val="1"/>
                <c:pt idx="0">
                  <c:v>Granger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Solar!$D$16:$O$16</c:f>
              <c:numCache>
                <c:formatCode>General</c:formatCode>
                <c:ptCount val="12"/>
                <c:pt idx="0">
                  <c:v>374.03399999999999</c:v>
                </c:pt>
                <c:pt idx="1">
                  <c:v>507.02199999999999</c:v>
                </c:pt>
                <c:pt idx="2">
                  <c:v>496.15199999999999</c:v>
                </c:pt>
                <c:pt idx="3">
                  <c:v>625.29100000000005</c:v>
                </c:pt>
                <c:pt idx="4">
                  <c:v>818.34900000000005</c:v>
                </c:pt>
                <c:pt idx="5">
                  <c:v>814.91200000000003</c:v>
                </c:pt>
                <c:pt idx="6">
                  <c:v>920.45699999999999</c:v>
                </c:pt>
                <c:pt idx="7">
                  <c:v>762.57299999999998</c:v>
                </c:pt>
                <c:pt idx="8">
                  <c:v>598.77</c:v>
                </c:pt>
                <c:pt idx="9">
                  <c:v>553.46</c:v>
                </c:pt>
                <c:pt idx="10">
                  <c:v>437.55</c:v>
                </c:pt>
                <c:pt idx="11">
                  <c:v>346.43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A8-48B8-9721-589EDD3EE6F8}"/>
            </c:ext>
          </c:extLst>
        </c:ser>
        <c:ser>
          <c:idx val="10"/>
          <c:order val="10"/>
          <c:tx>
            <c:strRef>
              <c:f>Solar!$B$17</c:f>
              <c:strCache>
                <c:ptCount val="1"/>
                <c:pt idx="0">
                  <c:v>Lindberg Field Solar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Solar!$D$17:$O$17</c:f>
              <c:numCache>
                <c:formatCode>General</c:formatCode>
                <c:ptCount val="12"/>
                <c:pt idx="0">
                  <c:v>250.3</c:v>
                </c:pt>
                <c:pt idx="1">
                  <c:v>339.29599999999999</c:v>
                </c:pt>
                <c:pt idx="2">
                  <c:v>332.02199999999999</c:v>
                </c:pt>
                <c:pt idx="3">
                  <c:v>418.44099999999997</c:v>
                </c:pt>
                <c:pt idx="4">
                  <c:v>547.63400000000001</c:v>
                </c:pt>
                <c:pt idx="5">
                  <c:v>545.33399999999995</c:v>
                </c:pt>
                <c:pt idx="6">
                  <c:v>615.96400000000006</c:v>
                </c:pt>
                <c:pt idx="7">
                  <c:v>510.30900000000003</c:v>
                </c:pt>
                <c:pt idx="8">
                  <c:v>400.69299999999998</c:v>
                </c:pt>
                <c:pt idx="9">
                  <c:v>370.37200000000001</c:v>
                </c:pt>
                <c:pt idx="10">
                  <c:v>292.80599999999998</c:v>
                </c:pt>
                <c:pt idx="11">
                  <c:v>231.82900000000001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0A8-48B8-9721-589EDD3EE6F8}"/>
            </c:ext>
          </c:extLst>
        </c:ser>
        <c:ser>
          <c:idx val="11"/>
          <c:order val="11"/>
          <c:tx>
            <c:strRef>
              <c:f>Solar!$B$18</c:f>
              <c:strCache>
                <c:ptCount val="1"/>
                <c:pt idx="0">
                  <c:v>Ramona Solar Energy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Solar!$D$18:$O$18</c:f>
              <c:numCache>
                <c:formatCode>General</c:formatCode>
                <c:ptCount val="12"/>
                <c:pt idx="0">
                  <c:v>316.702</c:v>
                </c:pt>
                <c:pt idx="1">
                  <c:v>429.30900000000003</c:v>
                </c:pt>
                <c:pt idx="2">
                  <c:v>420.10500000000002</c:v>
                </c:pt>
                <c:pt idx="3">
                  <c:v>529.45000000000005</c:v>
                </c:pt>
                <c:pt idx="4">
                  <c:v>692.91800000000001</c:v>
                </c:pt>
                <c:pt idx="5">
                  <c:v>690.00800000000004</c:v>
                </c:pt>
                <c:pt idx="6">
                  <c:v>779.375</c:v>
                </c:pt>
                <c:pt idx="7">
                  <c:v>645.69100000000003</c:v>
                </c:pt>
                <c:pt idx="8">
                  <c:v>506.995</c:v>
                </c:pt>
                <c:pt idx="9">
                  <c:v>468.62900000000002</c:v>
                </c:pt>
                <c:pt idx="10">
                  <c:v>370.48599999999999</c:v>
                </c:pt>
                <c:pt idx="11">
                  <c:v>293.33199999999999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0A8-48B8-9721-589EDD3EE6F8}"/>
            </c:ext>
          </c:extLst>
        </c:ser>
        <c:ser>
          <c:idx val="12"/>
          <c:order val="12"/>
          <c:tx>
            <c:strRef>
              <c:f>Solar!$B$19</c:f>
              <c:strCache>
                <c:ptCount val="1"/>
                <c:pt idx="0">
                  <c:v>Kilroy Solar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Solar!$D$19:$O$19</c:f>
              <c:numCache>
                <c:formatCode>General</c:formatCode>
                <c:ptCount val="12"/>
                <c:pt idx="0">
                  <c:v>349.238</c:v>
                </c:pt>
                <c:pt idx="1">
                  <c:v>473.40699999999998</c:v>
                </c:pt>
                <c:pt idx="2">
                  <c:v>463.25700000000001</c:v>
                </c:pt>
                <c:pt idx="3">
                  <c:v>583.83399999999995</c:v>
                </c:pt>
                <c:pt idx="4">
                  <c:v>764.09299999999996</c:v>
                </c:pt>
                <c:pt idx="5">
                  <c:v>760.88400000000001</c:v>
                </c:pt>
                <c:pt idx="6">
                  <c:v>859.43100000000004</c:v>
                </c:pt>
                <c:pt idx="7">
                  <c:v>712.01499999999999</c:v>
                </c:pt>
                <c:pt idx="8">
                  <c:v>559.072</c:v>
                </c:pt>
                <c:pt idx="9">
                  <c:v>516.76599999999996</c:v>
                </c:pt>
                <c:pt idx="10">
                  <c:v>408.541</c:v>
                </c:pt>
                <c:pt idx="11">
                  <c:v>323.46199999999999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0A8-48B8-9721-589EDD3EE6F8}"/>
            </c:ext>
          </c:extLst>
        </c:ser>
        <c:ser>
          <c:idx val="13"/>
          <c:order val="13"/>
          <c:tx>
            <c:strRef>
              <c:f>Solar!$B$20</c:f>
              <c:strCache>
                <c:ptCount val="1"/>
                <c:pt idx="0">
                  <c:v>PFMG Solar Grossmont Helix LLC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Solar!$D$20:$O$20</c:f>
              <c:numCache>
                <c:formatCode>General</c:formatCode>
                <c:ptCount val="12"/>
                <c:pt idx="0">
                  <c:v>117.495</c:v>
                </c:pt>
                <c:pt idx="1">
                  <c:v>159.27000000000001</c:v>
                </c:pt>
                <c:pt idx="2">
                  <c:v>155.85499999999999</c:v>
                </c:pt>
                <c:pt idx="3">
                  <c:v>196.42099999999999</c:v>
                </c:pt>
                <c:pt idx="4">
                  <c:v>257.06599999999997</c:v>
                </c:pt>
                <c:pt idx="5">
                  <c:v>255.98699999999999</c:v>
                </c:pt>
                <c:pt idx="6">
                  <c:v>289.14100000000002</c:v>
                </c:pt>
                <c:pt idx="7">
                  <c:v>239.54599999999999</c:v>
                </c:pt>
                <c:pt idx="8">
                  <c:v>188.09100000000001</c:v>
                </c:pt>
                <c:pt idx="9">
                  <c:v>173.857</c:v>
                </c:pt>
                <c:pt idx="10">
                  <c:v>137.447</c:v>
                </c:pt>
                <c:pt idx="11">
                  <c:v>108.824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0A8-48B8-9721-589EDD3EE6F8}"/>
            </c:ext>
          </c:extLst>
        </c:ser>
        <c:ser>
          <c:idx val="14"/>
          <c:order val="14"/>
          <c:tx>
            <c:strRef>
              <c:f>Solar!$B$21</c:f>
              <c:strCache>
                <c:ptCount val="1"/>
                <c:pt idx="0">
                  <c:v>Grossmont HS Solar Project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Solar!$D$21:$O$21</c:f>
              <c:numCache>
                <c:formatCode>General</c:formatCode>
                <c:ptCount val="12"/>
                <c:pt idx="0">
                  <c:v>116.979</c:v>
                </c:pt>
                <c:pt idx="1">
                  <c:v>158.571</c:v>
                </c:pt>
                <c:pt idx="2">
                  <c:v>155.17099999999999</c:v>
                </c:pt>
                <c:pt idx="3">
                  <c:v>195.56</c:v>
                </c:pt>
                <c:pt idx="4">
                  <c:v>255.93799999999999</c:v>
                </c:pt>
                <c:pt idx="5">
                  <c:v>254.864</c:v>
                </c:pt>
                <c:pt idx="6">
                  <c:v>287.87299999999999</c:v>
                </c:pt>
                <c:pt idx="7">
                  <c:v>238.495</c:v>
                </c:pt>
                <c:pt idx="8">
                  <c:v>187.26499999999999</c:v>
                </c:pt>
                <c:pt idx="9">
                  <c:v>173.09399999999999</c:v>
                </c:pt>
                <c:pt idx="10">
                  <c:v>136.84399999999999</c:v>
                </c:pt>
                <c:pt idx="11">
                  <c:v>108.346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0A8-48B8-9721-589EDD3EE6F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58296"/>
        <c:axId val="998550424"/>
      </c:lineChart>
      <c:dateAx>
        <c:axId val="9985582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0424"/>
        <c:crosses val="autoZero"/>
        <c:auto val="1"/>
        <c:lblOffset val="100"/>
        <c:baseTimeUnit val="months"/>
      </c:dateAx>
      <c:valAx>
        <c:axId val="9985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53340</xdr:rowOff>
    </xdr:from>
    <xdr:to>
      <xdr:col>23</xdr:col>
      <xdr:colOff>190500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7014-D025-4656-95B6-D481551F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1326832</xdr:colOff>
      <xdr:row>10</xdr:row>
      <xdr:rowOff>28575</xdr:rowOff>
    </xdr:from>
    <xdr:to>
      <xdr:col>15</xdr:col>
      <xdr:colOff>81915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62702-D406-44BD-A8E7-4778DAAF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11</xdr:row>
      <xdr:rowOff>38100</xdr:rowOff>
    </xdr:from>
    <xdr:to>
      <xdr:col>15</xdr:col>
      <xdr:colOff>487679</xdr:colOff>
      <xdr:row>34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E1B4-252E-40B8-8276-D5A52549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249554</xdr:colOff>
      <xdr:row>25</xdr:row>
      <xdr:rowOff>169544</xdr:rowOff>
    </xdr:from>
    <xdr:to>
      <xdr:col>23</xdr:col>
      <xdr:colOff>28575</xdr:colOff>
      <xdr:row>52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2E9B9-31F0-4CB2-8FC1-40D9DCD3E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B62F-1012-452F-876A-462D9223BBC4}">
  <dimension ref="A2:Y8"/>
  <sheetViews>
    <sheetView workbookViewId="0">
      <selection activeCell="AA30" sqref="AA30"/>
    </sheetView>
  </sheetViews>
  <sheetFormatPr defaultRowHeight="14.4" x14ac:dyDescent="0.3"/>
  <cols>
    <col min="1" max="1" width="31.109375" customWidth="1"/>
    <col min="3" max="3" width="6.33203125" bestFit="1" customWidth="1"/>
    <col min="4" max="4" width="6.77734375" bestFit="1" customWidth="1"/>
    <col min="5" max="5" width="7" bestFit="1" customWidth="1"/>
    <col min="6" max="6" width="6.6640625" bestFit="1" customWidth="1"/>
    <col min="8" max="8" width="6.5546875" bestFit="1" customWidth="1"/>
    <col min="9" max="9" width="6" bestFit="1" customWidth="1"/>
    <col min="11" max="11" width="6.77734375" bestFit="1" customWidth="1"/>
    <col min="12" max="12" width="6.5546875" bestFit="1" customWidth="1"/>
    <col min="13" max="13" width="7.109375" bestFit="1" customWidth="1"/>
    <col min="14" max="14" width="6.77734375" bestFit="1" customWidth="1"/>
    <col min="15" max="20" width="0" hidden="1" customWidth="1"/>
    <col min="21" max="21" width="13.33203125" bestFit="1" customWidth="1"/>
    <col min="22" max="22" width="11.88671875" bestFit="1" customWidth="1"/>
  </cols>
  <sheetData>
    <row r="2" spans="1:25" x14ac:dyDescent="0.3">
      <c r="B2" t="s">
        <v>7</v>
      </c>
      <c r="C2" s="1">
        <v>44197</v>
      </c>
      <c r="D2" s="1">
        <v>44228</v>
      </c>
      <c r="E2" s="1">
        <v>44256</v>
      </c>
      <c r="F2" s="1">
        <v>44287</v>
      </c>
      <c r="G2" s="1">
        <v>44317</v>
      </c>
      <c r="H2" s="1">
        <v>44348</v>
      </c>
      <c r="I2" s="1">
        <v>44378</v>
      </c>
      <c r="J2" s="1">
        <v>44409</v>
      </c>
      <c r="K2" s="1">
        <v>44440</v>
      </c>
      <c r="L2" s="1">
        <v>44470</v>
      </c>
      <c r="M2" s="1">
        <v>44501</v>
      </c>
      <c r="N2" s="1">
        <v>44531</v>
      </c>
      <c r="O2" s="1">
        <v>44562</v>
      </c>
      <c r="P2" s="1">
        <v>44593</v>
      </c>
      <c r="Q2" s="1">
        <v>44621</v>
      </c>
      <c r="R2" s="1">
        <v>44652</v>
      </c>
      <c r="S2" s="1">
        <v>44682</v>
      </c>
      <c r="T2" s="1">
        <v>44713</v>
      </c>
      <c r="U2" t="s">
        <v>9</v>
      </c>
      <c r="V2" t="s">
        <v>10</v>
      </c>
      <c r="W2" t="s">
        <v>11</v>
      </c>
      <c r="X2" t="s">
        <v>12</v>
      </c>
      <c r="Y2" t="s">
        <v>8</v>
      </c>
    </row>
    <row r="3" spans="1:25" x14ac:dyDescent="0.3">
      <c r="A3" t="s">
        <v>0</v>
      </c>
      <c r="B3">
        <v>40</v>
      </c>
      <c r="C3">
        <v>573</v>
      </c>
      <c r="D3">
        <v>474</v>
      </c>
      <c r="E3">
        <v>412</v>
      </c>
      <c r="F3">
        <v>633</v>
      </c>
      <c r="G3">
        <v>544</v>
      </c>
      <c r="H3">
        <v>610</v>
      </c>
      <c r="I3">
        <v>255</v>
      </c>
      <c r="J3">
        <v>247</v>
      </c>
      <c r="K3">
        <v>246</v>
      </c>
      <c r="L3">
        <v>275</v>
      </c>
      <c r="M3">
        <v>316</v>
      </c>
      <c r="N3">
        <v>292</v>
      </c>
      <c r="U3">
        <v>365</v>
      </c>
      <c r="V3">
        <f>U3*24</f>
        <v>8760</v>
      </c>
      <c r="W3">
        <f>B3*V3</f>
        <v>350400</v>
      </c>
      <c r="X3">
        <f>SUM(C3:N3)</f>
        <v>4877</v>
      </c>
      <c r="Y3">
        <f>(X3/W3)*100</f>
        <v>1.3918378995433789</v>
      </c>
    </row>
    <row r="4" spans="1:25" x14ac:dyDescent="0.3">
      <c r="A4" t="s">
        <v>1</v>
      </c>
      <c r="B4">
        <v>30</v>
      </c>
      <c r="C4">
        <v>272</v>
      </c>
      <c r="D4">
        <v>290</v>
      </c>
      <c r="E4">
        <v>325</v>
      </c>
      <c r="F4">
        <v>338</v>
      </c>
      <c r="G4">
        <v>350</v>
      </c>
      <c r="H4">
        <v>325</v>
      </c>
      <c r="I4">
        <v>339</v>
      </c>
      <c r="J4">
        <v>405</v>
      </c>
      <c r="K4">
        <v>267</v>
      </c>
      <c r="L4">
        <v>395</v>
      </c>
      <c r="M4">
        <v>354</v>
      </c>
      <c r="N4">
        <v>215</v>
      </c>
      <c r="U4">
        <v>365</v>
      </c>
      <c r="V4">
        <f t="shared" ref="V4:V8" si="0">U4*24</f>
        <v>8760</v>
      </c>
      <c r="W4">
        <f t="shared" ref="W4:W8" si="1">B4*V4</f>
        <v>262800</v>
      </c>
      <c r="X4">
        <f t="shared" ref="X4:X7" si="2">SUM(C4:N4)</f>
        <v>3875</v>
      </c>
      <c r="Y4">
        <f t="shared" ref="Y4:Y8" si="3">(X4/W4)*100</f>
        <v>1.4745053272450532</v>
      </c>
    </row>
    <row r="5" spans="1:25" x14ac:dyDescent="0.3">
      <c r="A5" t="s">
        <v>2</v>
      </c>
      <c r="B5">
        <v>30</v>
      </c>
      <c r="C5" s="6">
        <v>453</v>
      </c>
      <c r="D5" s="6">
        <v>282</v>
      </c>
      <c r="E5" s="6">
        <v>327</v>
      </c>
      <c r="F5" s="6">
        <v>310</v>
      </c>
      <c r="G5" s="6">
        <v>311</v>
      </c>
      <c r="H5" s="6">
        <v>350</v>
      </c>
      <c r="I5">
        <v>426</v>
      </c>
      <c r="J5">
        <v>500</v>
      </c>
      <c r="K5">
        <v>426</v>
      </c>
      <c r="L5">
        <v>520</v>
      </c>
      <c r="M5">
        <v>428</v>
      </c>
      <c r="N5">
        <v>327</v>
      </c>
      <c r="O5">
        <v>453</v>
      </c>
      <c r="P5">
        <v>282</v>
      </c>
      <c r="Q5">
        <v>327</v>
      </c>
      <c r="R5">
        <v>310</v>
      </c>
      <c r="S5">
        <v>311</v>
      </c>
      <c r="T5">
        <v>350</v>
      </c>
      <c r="U5">
        <v>365</v>
      </c>
      <c r="V5">
        <f t="shared" si="0"/>
        <v>8760</v>
      </c>
      <c r="W5">
        <f t="shared" si="1"/>
        <v>262800</v>
      </c>
      <c r="X5">
        <f t="shared" si="2"/>
        <v>4660</v>
      </c>
      <c r="Y5">
        <f t="shared" si="3"/>
        <v>1.7732115677321156</v>
      </c>
    </row>
    <row r="6" spans="1:25" x14ac:dyDescent="0.3">
      <c r="A6" t="s">
        <v>3</v>
      </c>
      <c r="B6">
        <v>7.5</v>
      </c>
      <c r="C6">
        <v>54</v>
      </c>
      <c r="D6">
        <v>59</v>
      </c>
      <c r="E6">
        <v>69</v>
      </c>
      <c r="F6">
        <v>68</v>
      </c>
      <c r="G6">
        <v>74</v>
      </c>
      <c r="H6">
        <v>67</v>
      </c>
      <c r="I6">
        <v>73</v>
      </c>
      <c r="J6">
        <v>69</v>
      </c>
      <c r="K6">
        <v>69</v>
      </c>
      <c r="L6">
        <v>61</v>
      </c>
      <c r="M6">
        <v>65</v>
      </c>
      <c r="N6">
        <v>55</v>
      </c>
      <c r="U6">
        <v>365</v>
      </c>
      <c r="V6">
        <f t="shared" si="0"/>
        <v>8760</v>
      </c>
      <c r="W6">
        <f t="shared" si="1"/>
        <v>65700</v>
      </c>
      <c r="X6">
        <f t="shared" si="2"/>
        <v>783</v>
      </c>
      <c r="Y6">
        <f t="shared" si="3"/>
        <v>1.1917808219178083</v>
      </c>
    </row>
    <row r="7" spans="1:25" x14ac:dyDescent="0.3">
      <c r="A7" t="s">
        <v>4</v>
      </c>
      <c r="B7">
        <v>250</v>
      </c>
      <c r="C7">
        <v>994</v>
      </c>
      <c r="D7">
        <v>1221</v>
      </c>
      <c r="E7">
        <v>1286</v>
      </c>
      <c r="F7">
        <v>1142</v>
      </c>
      <c r="G7">
        <v>1216</v>
      </c>
      <c r="H7">
        <v>1510</v>
      </c>
      <c r="I7">
        <v>1542</v>
      </c>
      <c r="J7">
        <v>1242</v>
      </c>
      <c r="K7">
        <v>1870</v>
      </c>
      <c r="L7">
        <v>1777</v>
      </c>
      <c r="M7">
        <v>1436</v>
      </c>
      <c r="N7">
        <v>1825</v>
      </c>
      <c r="U7">
        <v>365</v>
      </c>
      <c r="V7">
        <f t="shared" si="0"/>
        <v>8760</v>
      </c>
      <c r="W7">
        <f t="shared" si="1"/>
        <v>2190000</v>
      </c>
      <c r="X7">
        <f t="shared" si="2"/>
        <v>17061</v>
      </c>
      <c r="Y7">
        <f t="shared" si="3"/>
        <v>0.77904109589041104</v>
      </c>
    </row>
    <row r="8" spans="1:25" x14ac:dyDescent="0.3">
      <c r="A8" s="2" t="s">
        <v>5</v>
      </c>
      <c r="B8">
        <v>42</v>
      </c>
      <c r="C8">
        <v>1302</v>
      </c>
      <c r="D8">
        <v>1965</v>
      </c>
      <c r="E8">
        <v>1042</v>
      </c>
      <c r="F8">
        <v>1311</v>
      </c>
      <c r="G8">
        <v>751</v>
      </c>
      <c r="H8">
        <v>-696</v>
      </c>
      <c r="I8">
        <v>833</v>
      </c>
      <c r="J8">
        <v>1330</v>
      </c>
      <c r="K8">
        <v>720</v>
      </c>
      <c r="L8">
        <v>3107</v>
      </c>
      <c r="M8">
        <v>849</v>
      </c>
      <c r="N8">
        <v>2279</v>
      </c>
      <c r="U8">
        <v>365</v>
      </c>
      <c r="V8">
        <f t="shared" si="0"/>
        <v>8760</v>
      </c>
      <c r="W8">
        <f t="shared" si="1"/>
        <v>367920</v>
      </c>
      <c r="X8">
        <f>SUM(C8:N8)</f>
        <v>14793</v>
      </c>
      <c r="Y8">
        <f t="shared" si="3"/>
        <v>4.0207110241356814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3CA3-50F6-4B4E-B4F9-C1948503F578}">
  <dimension ref="A2:S5"/>
  <sheetViews>
    <sheetView workbookViewId="0">
      <selection activeCell="C4" sqref="C4:N4"/>
    </sheetView>
  </sheetViews>
  <sheetFormatPr defaultRowHeight="14.4" x14ac:dyDescent="0.3"/>
  <cols>
    <col min="1" max="2" width="19.44140625" bestFit="1" customWidth="1"/>
    <col min="15" max="15" width="11.21875" bestFit="1" customWidth="1"/>
    <col min="16" max="16" width="10" bestFit="1" customWidth="1"/>
    <col min="17" max="17" width="18.109375" customWidth="1"/>
  </cols>
  <sheetData>
    <row r="2" spans="1:19" x14ac:dyDescent="0.3">
      <c r="B2" s="5" t="s">
        <v>7</v>
      </c>
      <c r="C2" s="1">
        <v>44197</v>
      </c>
      <c r="D2" s="1">
        <v>44228</v>
      </c>
      <c r="E2" s="1">
        <v>44256</v>
      </c>
      <c r="F2" s="1">
        <v>44287</v>
      </c>
      <c r="G2" s="1">
        <v>44317</v>
      </c>
      <c r="H2" s="1">
        <v>44348</v>
      </c>
      <c r="I2" s="1">
        <v>44378</v>
      </c>
      <c r="J2" s="1">
        <v>44409</v>
      </c>
      <c r="K2" s="1">
        <v>44440</v>
      </c>
      <c r="L2" s="1">
        <v>44470</v>
      </c>
      <c r="M2" s="1">
        <v>44501</v>
      </c>
      <c r="N2" s="1">
        <v>44531</v>
      </c>
      <c r="O2" t="s">
        <v>9</v>
      </c>
      <c r="P2" t="s">
        <v>10</v>
      </c>
      <c r="Q2" t="s">
        <v>11</v>
      </c>
      <c r="R2" t="s">
        <v>12</v>
      </c>
      <c r="S2" t="s">
        <v>8</v>
      </c>
    </row>
    <row r="3" spans="1:19" x14ac:dyDescent="0.3">
      <c r="A3" t="s">
        <v>6</v>
      </c>
      <c r="B3">
        <v>143</v>
      </c>
      <c r="C3">
        <v>33261</v>
      </c>
      <c r="D3">
        <v>28167</v>
      </c>
      <c r="E3">
        <v>39515</v>
      </c>
      <c r="F3">
        <v>37408</v>
      </c>
      <c r="G3">
        <v>39303</v>
      </c>
      <c r="H3">
        <v>23718</v>
      </c>
      <c r="I3">
        <v>15357</v>
      </c>
      <c r="J3">
        <v>22776</v>
      </c>
      <c r="K3">
        <v>22731</v>
      </c>
      <c r="L3">
        <v>31649</v>
      </c>
      <c r="M3">
        <v>13328</v>
      </c>
      <c r="N3">
        <v>35505</v>
      </c>
      <c r="O3">
        <v>365</v>
      </c>
      <c r="P3">
        <f>O3*24</f>
        <v>8760</v>
      </c>
      <c r="Q3">
        <f>B3*P3</f>
        <v>1252680</v>
      </c>
      <c r="R3">
        <f>SUM(C3:N3)</f>
        <v>342718</v>
      </c>
      <c r="S3">
        <f>(R3/Q3)*100</f>
        <v>27.358782769741673</v>
      </c>
    </row>
    <row r="4" spans="1:19" x14ac:dyDescent="0.3">
      <c r="A4" t="s">
        <v>13</v>
      </c>
      <c r="B4">
        <v>50</v>
      </c>
      <c r="C4">
        <v>8028.5249999999996</v>
      </c>
      <c r="D4">
        <v>8229.7860000000001</v>
      </c>
      <c r="E4">
        <v>11930.21</v>
      </c>
      <c r="F4">
        <v>16084.548000000001</v>
      </c>
      <c r="G4">
        <v>16412.434000000001</v>
      </c>
      <c r="H4">
        <v>18201.406999999999</v>
      </c>
      <c r="I4">
        <v>17870.792000000001</v>
      </c>
      <c r="J4">
        <v>15225.550999999999</v>
      </c>
      <c r="K4">
        <v>8428.9179999999997</v>
      </c>
      <c r="L4">
        <v>9183.5480000000007</v>
      </c>
      <c r="M4">
        <v>7027.8450000000003</v>
      </c>
      <c r="N4">
        <v>6901.4359999999997</v>
      </c>
      <c r="O4">
        <v>365</v>
      </c>
      <c r="P4">
        <f t="shared" ref="P4:P5" si="0">O4*24</f>
        <v>8760</v>
      </c>
      <c r="Q4">
        <f t="shared" ref="Q4:Q5" si="1">B4*P4</f>
        <v>438000</v>
      </c>
      <c r="R4">
        <f t="shared" ref="R4:R5" si="2">SUM(C4:N4)</f>
        <v>143524.99999999997</v>
      </c>
      <c r="S4">
        <f t="shared" ref="S4:S5" si="3">(R4/Q4)*100</f>
        <v>32.768264840182646</v>
      </c>
    </row>
    <row r="5" spans="1:19" x14ac:dyDescent="0.3">
      <c r="A5" t="s">
        <v>14</v>
      </c>
      <c r="B5">
        <v>265.39999999999998</v>
      </c>
      <c r="C5">
        <v>20628</v>
      </c>
      <c r="D5">
        <v>31293</v>
      </c>
      <c r="E5">
        <v>60625</v>
      </c>
      <c r="F5">
        <v>79856</v>
      </c>
      <c r="G5">
        <v>86056</v>
      </c>
      <c r="H5">
        <v>52228</v>
      </c>
      <c r="I5">
        <v>39052</v>
      </c>
      <c r="J5">
        <v>38321</v>
      </c>
      <c r="K5">
        <v>22388</v>
      </c>
      <c r="L5">
        <v>0</v>
      </c>
      <c r="M5">
        <v>0</v>
      </c>
      <c r="N5">
        <v>8481</v>
      </c>
      <c r="O5">
        <v>365</v>
      </c>
      <c r="P5">
        <f t="shared" si="0"/>
        <v>8760</v>
      </c>
      <c r="Q5">
        <f t="shared" si="1"/>
        <v>2324904</v>
      </c>
      <c r="R5">
        <f t="shared" si="2"/>
        <v>438928</v>
      </c>
      <c r="S5">
        <f t="shared" si="3"/>
        <v>18.879403192561931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7470-C21C-461D-9FEA-AE15034C144D}">
  <dimension ref="B4:T8"/>
  <sheetViews>
    <sheetView topLeftCell="A10" workbookViewId="0">
      <selection activeCell="U27" sqref="U27"/>
    </sheetView>
  </sheetViews>
  <sheetFormatPr defaultRowHeight="14.4" x14ac:dyDescent="0.3"/>
  <cols>
    <col min="2" max="2" width="28.21875" customWidth="1"/>
    <col min="3" max="3" width="14" customWidth="1"/>
  </cols>
  <sheetData>
    <row r="4" spans="2:20" x14ac:dyDescent="0.3">
      <c r="C4" s="5" t="s">
        <v>7</v>
      </c>
      <c r="D4" s="1">
        <v>44197</v>
      </c>
      <c r="E4" s="1">
        <v>44228</v>
      </c>
      <c r="F4" s="1">
        <v>44256</v>
      </c>
      <c r="G4" s="1">
        <v>44287</v>
      </c>
      <c r="H4" s="1">
        <v>44317</v>
      </c>
      <c r="I4" s="1">
        <v>44348</v>
      </c>
      <c r="J4" s="1">
        <v>44378</v>
      </c>
      <c r="K4" s="1">
        <v>44409</v>
      </c>
      <c r="L4" s="1">
        <v>44440</v>
      </c>
      <c r="M4" s="1">
        <v>44470</v>
      </c>
      <c r="N4" s="1">
        <v>44501</v>
      </c>
      <c r="O4" s="1">
        <v>44531</v>
      </c>
      <c r="P4" t="s">
        <v>9</v>
      </c>
      <c r="Q4" t="s">
        <v>10</v>
      </c>
      <c r="R4" t="s">
        <v>11</v>
      </c>
      <c r="S4" t="s">
        <v>12</v>
      </c>
      <c r="T4" t="s">
        <v>8</v>
      </c>
    </row>
    <row r="5" spans="2:20" x14ac:dyDescent="0.3">
      <c r="B5" s="3" t="s">
        <v>15</v>
      </c>
      <c r="C5" s="4">
        <v>1.4</v>
      </c>
      <c r="D5">
        <v>114.718</v>
      </c>
      <c r="E5">
        <v>85.585999999999999</v>
      </c>
      <c r="F5">
        <v>90.608000000000004</v>
      </c>
      <c r="G5">
        <v>133.00399999999999</v>
      </c>
      <c r="H5">
        <v>182.16499999999999</v>
      </c>
      <c r="I5">
        <v>170.208</v>
      </c>
      <c r="J5">
        <v>179.959</v>
      </c>
      <c r="K5">
        <v>181.33600000000001</v>
      </c>
      <c r="L5">
        <v>126.294</v>
      </c>
      <c r="M5">
        <v>103.86199999999999</v>
      </c>
      <c r="N5">
        <v>78.552999999999997</v>
      </c>
      <c r="O5">
        <v>64.706999999999994</v>
      </c>
      <c r="P5">
        <v>365</v>
      </c>
      <c r="Q5">
        <f>P5*24</f>
        <v>8760</v>
      </c>
      <c r="R5">
        <f>C5*Q5</f>
        <v>12264</v>
      </c>
      <c r="S5">
        <f>SUM(D5:O5)</f>
        <v>1511</v>
      </c>
      <c r="T5" s="7">
        <f>(S5/R5)</f>
        <v>0.1232061317677756</v>
      </c>
    </row>
    <row r="6" spans="2:20" x14ac:dyDescent="0.3">
      <c r="B6" s="3" t="s">
        <v>16</v>
      </c>
      <c r="C6" s="4">
        <v>5.9</v>
      </c>
      <c r="D6">
        <v>1241.124</v>
      </c>
      <c r="E6">
        <v>933.78</v>
      </c>
      <c r="F6">
        <v>1436.9829999999999</v>
      </c>
      <c r="G6">
        <v>2475.652</v>
      </c>
      <c r="H6">
        <v>2299.6170000000002</v>
      </c>
      <c r="I6">
        <v>2142.402</v>
      </c>
      <c r="J6">
        <v>2355.692</v>
      </c>
      <c r="K6">
        <v>2137.86</v>
      </c>
      <c r="L6">
        <v>1735.0150000000001</v>
      </c>
      <c r="M6">
        <v>1153.6500000000001</v>
      </c>
      <c r="N6">
        <v>919.33699999999999</v>
      </c>
      <c r="O6">
        <v>1093.8879999999999</v>
      </c>
      <c r="P6">
        <v>365</v>
      </c>
      <c r="Q6">
        <f t="shared" ref="Q6:Q8" si="0">P6*24</f>
        <v>8760</v>
      </c>
      <c r="R6">
        <f t="shared" ref="R6:R8" si="1">C6*Q6</f>
        <v>51684</v>
      </c>
      <c r="S6">
        <f t="shared" ref="S6:S8" si="2">SUM(D6:O6)</f>
        <v>19925</v>
      </c>
      <c r="T6" s="7">
        <f t="shared" ref="T6:T8" si="3">(S6/R6)</f>
        <v>0.3855158269483786</v>
      </c>
    </row>
    <row r="7" spans="2:20" x14ac:dyDescent="0.3">
      <c r="B7" s="3" t="s">
        <v>17</v>
      </c>
      <c r="C7" s="4">
        <v>1.4</v>
      </c>
      <c r="D7">
        <v>21.183</v>
      </c>
      <c r="E7">
        <v>18.792999999999999</v>
      </c>
      <c r="F7">
        <v>22.332000000000001</v>
      </c>
      <c r="G7">
        <v>28.154</v>
      </c>
      <c r="H7">
        <v>33.83</v>
      </c>
      <c r="I7">
        <v>35.722999999999999</v>
      </c>
      <c r="J7">
        <v>39.902999999999999</v>
      </c>
      <c r="K7">
        <v>32.828000000000003</v>
      </c>
      <c r="L7">
        <v>22.085000000000001</v>
      </c>
      <c r="M7">
        <v>17.646000000000001</v>
      </c>
      <c r="N7">
        <v>12.951000000000001</v>
      </c>
      <c r="O7">
        <v>11.571999999999999</v>
      </c>
      <c r="P7">
        <v>365</v>
      </c>
      <c r="Q7">
        <f t="shared" si="0"/>
        <v>8760</v>
      </c>
      <c r="R7">
        <f t="shared" si="1"/>
        <v>12264</v>
      </c>
      <c r="S7">
        <f t="shared" si="2"/>
        <v>297</v>
      </c>
      <c r="T7" s="7">
        <f t="shared" si="3"/>
        <v>2.4217221135029353E-2</v>
      </c>
    </row>
    <row r="8" spans="2:20" x14ac:dyDescent="0.3">
      <c r="B8" s="3" t="s">
        <v>18</v>
      </c>
      <c r="C8" s="4">
        <v>4.5999999999999996</v>
      </c>
      <c r="D8">
        <v>202.71199999999999</v>
      </c>
      <c r="E8">
        <v>151.23400000000001</v>
      </c>
      <c r="F8">
        <v>160.10900000000001</v>
      </c>
      <c r="G8">
        <v>235.024</v>
      </c>
      <c r="H8">
        <v>321.89299999999997</v>
      </c>
      <c r="I8">
        <v>300.76499999999999</v>
      </c>
      <c r="J8">
        <v>317.99400000000003</v>
      </c>
      <c r="K8">
        <v>320.428</v>
      </c>
      <c r="L8">
        <v>223.166</v>
      </c>
      <c r="M8">
        <v>183.529</v>
      </c>
      <c r="N8">
        <v>138.80600000000001</v>
      </c>
      <c r="O8">
        <v>114.34</v>
      </c>
      <c r="P8">
        <v>365</v>
      </c>
      <c r="Q8">
        <f t="shared" si="0"/>
        <v>8760</v>
      </c>
      <c r="R8">
        <f t="shared" si="1"/>
        <v>40296</v>
      </c>
      <c r="S8">
        <f t="shared" si="2"/>
        <v>2670.0000000000005</v>
      </c>
      <c r="T8" s="7">
        <f t="shared" si="3"/>
        <v>6.6259678379988099E-2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A7EE-FEE7-48E4-B6DD-27EE42E3265D}">
  <dimension ref="B4:T25"/>
  <sheetViews>
    <sheetView tabSelected="1" topLeftCell="A14" workbookViewId="0">
      <selection activeCell="Y26" sqref="Y26"/>
    </sheetView>
  </sheetViews>
  <sheetFormatPr defaultRowHeight="14.4" x14ac:dyDescent="0.3"/>
  <cols>
    <col min="2" max="2" width="30.109375" bestFit="1" customWidth="1"/>
    <col min="16" max="16" width="11.21875" bestFit="1" customWidth="1"/>
    <col min="17" max="17" width="10" bestFit="1" customWidth="1"/>
  </cols>
  <sheetData>
    <row r="4" spans="2:20" x14ac:dyDescent="0.3">
      <c r="C4" s="5" t="s">
        <v>7</v>
      </c>
      <c r="D4" s="1">
        <v>43831</v>
      </c>
      <c r="E4" s="1">
        <v>43862</v>
      </c>
      <c r="F4" s="1">
        <v>43891</v>
      </c>
      <c r="G4" s="1">
        <v>43922</v>
      </c>
      <c r="H4" s="1">
        <v>43952</v>
      </c>
      <c r="I4" s="1">
        <v>43983</v>
      </c>
      <c r="J4" s="1">
        <v>44013</v>
      </c>
      <c r="K4" s="1">
        <v>44044</v>
      </c>
      <c r="L4" s="1">
        <v>44075</v>
      </c>
      <c r="M4" s="1">
        <v>44105</v>
      </c>
      <c r="N4" s="1">
        <v>44136</v>
      </c>
      <c r="O4" s="1">
        <v>44166</v>
      </c>
      <c r="P4" t="s">
        <v>9</v>
      </c>
      <c r="Q4" t="s">
        <v>10</v>
      </c>
      <c r="R4" t="s">
        <v>11</v>
      </c>
      <c r="S4" t="s">
        <v>12</v>
      </c>
      <c r="T4" t="s">
        <v>8</v>
      </c>
    </row>
    <row r="5" spans="2:20" x14ac:dyDescent="0.3">
      <c r="B5" s="3" t="s">
        <v>37</v>
      </c>
      <c r="C5" s="4">
        <v>1.1000000000000001</v>
      </c>
      <c r="D5">
        <v>10.619</v>
      </c>
      <c r="E5">
        <v>14.396000000000001</v>
      </c>
      <c r="F5">
        <v>14.087999999999999</v>
      </c>
      <c r="G5">
        <v>17.754999999999999</v>
      </c>
      <c r="H5">
        <v>23.236000000000001</v>
      </c>
      <c r="I5">
        <v>23.138999999999999</v>
      </c>
      <c r="J5">
        <v>26.135999999999999</v>
      </c>
      <c r="K5">
        <v>21.652999999999999</v>
      </c>
      <c r="L5">
        <v>17.001999999999999</v>
      </c>
      <c r="M5">
        <v>15.715</v>
      </c>
      <c r="N5">
        <v>12.423999999999999</v>
      </c>
      <c r="O5">
        <v>9.8369999999999997</v>
      </c>
    </row>
    <row r="6" spans="2:20" x14ac:dyDescent="0.3">
      <c r="B6" s="3" t="s">
        <v>19</v>
      </c>
      <c r="C6" s="4">
        <v>1.2</v>
      </c>
      <c r="D6">
        <v>137.755</v>
      </c>
      <c r="E6">
        <v>186.73500000000001</v>
      </c>
      <c r="F6">
        <v>182.732</v>
      </c>
      <c r="G6">
        <v>230.29300000000001</v>
      </c>
      <c r="H6">
        <v>301.39600000000002</v>
      </c>
      <c r="I6">
        <v>300.13</v>
      </c>
      <c r="J6">
        <v>339.00200000000001</v>
      </c>
      <c r="K6">
        <v>280.85399999999998</v>
      </c>
      <c r="L6">
        <v>220.52600000000001</v>
      </c>
      <c r="M6">
        <v>203.83799999999999</v>
      </c>
      <c r="N6">
        <v>161.149</v>
      </c>
      <c r="O6">
        <v>127.59</v>
      </c>
    </row>
    <row r="7" spans="2:20" x14ac:dyDescent="0.3">
      <c r="B7" s="3" t="s">
        <v>20</v>
      </c>
      <c r="C7" s="4">
        <v>2.5</v>
      </c>
      <c r="D7">
        <v>302.42500000000001</v>
      </c>
      <c r="E7">
        <v>409.95</v>
      </c>
      <c r="F7">
        <v>401.161</v>
      </c>
      <c r="G7">
        <v>505.57600000000002</v>
      </c>
      <c r="H7">
        <v>661.673</v>
      </c>
      <c r="I7">
        <v>658.89400000000001</v>
      </c>
      <c r="J7">
        <v>744.23099999999999</v>
      </c>
      <c r="K7">
        <v>616.57500000000005</v>
      </c>
      <c r="L7">
        <v>484.13299999999998</v>
      </c>
      <c r="M7">
        <v>447.49700000000001</v>
      </c>
      <c r="N7">
        <v>353.78</v>
      </c>
      <c r="O7">
        <v>280.10500000000002</v>
      </c>
    </row>
    <row r="8" spans="2:20" x14ac:dyDescent="0.3">
      <c r="B8" s="3" t="s">
        <v>21</v>
      </c>
      <c r="C8" s="4">
        <v>5</v>
      </c>
    </row>
    <row r="9" spans="2:20" x14ac:dyDescent="0.3">
      <c r="B9" s="3" t="s">
        <v>22</v>
      </c>
      <c r="C9" s="4">
        <v>2</v>
      </c>
      <c r="D9">
        <v>453.94499999999999</v>
      </c>
      <c r="E9">
        <v>615.34500000000003</v>
      </c>
      <c r="F9">
        <v>602.15200000000004</v>
      </c>
      <c r="G9">
        <v>758.88099999999997</v>
      </c>
      <c r="H9">
        <v>993.18600000000004</v>
      </c>
      <c r="I9">
        <v>989.01499999999999</v>
      </c>
      <c r="J9">
        <v>1117.1079999999999</v>
      </c>
      <c r="K9">
        <v>925.49400000000003</v>
      </c>
      <c r="L9">
        <v>726.69500000000005</v>
      </c>
      <c r="M9">
        <v>671.70399999999995</v>
      </c>
      <c r="N9">
        <v>531.03099999999995</v>
      </c>
      <c r="O9">
        <v>420.44400000000002</v>
      </c>
    </row>
    <row r="10" spans="2:20" x14ac:dyDescent="0.3">
      <c r="B10" s="3" t="s">
        <v>23</v>
      </c>
      <c r="C10" s="4">
        <v>5</v>
      </c>
    </row>
    <row r="11" spans="2:20" x14ac:dyDescent="0.3">
      <c r="B11" s="3" t="s">
        <v>24</v>
      </c>
      <c r="C11" s="4">
        <v>1.1000000000000001</v>
      </c>
      <c r="D11">
        <v>66.918000000000006</v>
      </c>
      <c r="E11">
        <v>90.712000000000003</v>
      </c>
      <c r="F11">
        <v>88.766999999999996</v>
      </c>
      <c r="G11">
        <v>111.871</v>
      </c>
      <c r="H11">
        <v>146.41200000000001</v>
      </c>
      <c r="I11">
        <v>145.797</v>
      </c>
      <c r="J11">
        <v>164.68</v>
      </c>
      <c r="K11">
        <v>136.43299999999999</v>
      </c>
      <c r="L11">
        <v>107.127</v>
      </c>
      <c r="M11">
        <v>99.02</v>
      </c>
      <c r="N11">
        <v>78.283000000000001</v>
      </c>
      <c r="O11">
        <v>61.98</v>
      </c>
    </row>
    <row r="12" spans="2:20" x14ac:dyDescent="0.3">
      <c r="B12" s="3" t="s">
        <v>25</v>
      </c>
      <c r="C12" s="4">
        <v>1.1000000000000001</v>
      </c>
      <c r="D12">
        <v>95.686000000000007</v>
      </c>
      <c r="E12">
        <v>129.708</v>
      </c>
      <c r="F12">
        <v>126.92700000000001</v>
      </c>
      <c r="G12">
        <v>159.964</v>
      </c>
      <c r="H12">
        <v>209.35300000000001</v>
      </c>
      <c r="I12">
        <v>208.47399999999999</v>
      </c>
      <c r="J12">
        <v>235.47499999999999</v>
      </c>
      <c r="K12">
        <v>195.084</v>
      </c>
      <c r="L12">
        <v>153.18</v>
      </c>
      <c r="M12">
        <v>141.58799999999999</v>
      </c>
      <c r="N12">
        <v>111.93600000000001</v>
      </c>
      <c r="O12">
        <v>88.625</v>
      </c>
    </row>
    <row r="13" spans="2:20" x14ac:dyDescent="0.3">
      <c r="B13" s="3" t="s">
        <v>26</v>
      </c>
      <c r="C13" s="4">
        <v>3.2</v>
      </c>
      <c r="D13">
        <v>272.41800000000001</v>
      </c>
      <c r="E13">
        <v>369.27699999999999</v>
      </c>
      <c r="F13">
        <v>361.36</v>
      </c>
      <c r="G13">
        <v>455.41500000000002</v>
      </c>
      <c r="H13">
        <v>596.024</v>
      </c>
      <c r="I13">
        <v>593.52099999999996</v>
      </c>
      <c r="J13">
        <v>670.39200000000005</v>
      </c>
      <c r="K13">
        <v>555.40099999999995</v>
      </c>
      <c r="L13">
        <v>436.1</v>
      </c>
      <c r="M13">
        <v>403.09899999999999</v>
      </c>
      <c r="N13">
        <v>318.67899999999997</v>
      </c>
      <c r="O13">
        <v>252.31399999999999</v>
      </c>
    </row>
    <row r="14" spans="2:20" x14ac:dyDescent="0.3">
      <c r="B14" s="3" t="s">
        <v>27</v>
      </c>
      <c r="C14" s="4">
        <v>6.5</v>
      </c>
      <c r="D14">
        <v>340.67700000000002</v>
      </c>
      <c r="E14">
        <v>461.80599999999998</v>
      </c>
      <c r="F14">
        <v>451.90499999999997</v>
      </c>
      <c r="G14">
        <v>569.52700000000004</v>
      </c>
      <c r="H14">
        <v>745.36900000000003</v>
      </c>
      <c r="I14">
        <v>742.23800000000006</v>
      </c>
      <c r="J14">
        <v>838.37099999999998</v>
      </c>
      <c r="K14">
        <v>694.56700000000001</v>
      </c>
      <c r="L14">
        <v>545.37199999999996</v>
      </c>
      <c r="M14">
        <v>504.10199999999998</v>
      </c>
      <c r="N14">
        <v>398.53</v>
      </c>
      <c r="O14">
        <v>315.536</v>
      </c>
    </row>
    <row r="15" spans="2:20" x14ac:dyDescent="0.3">
      <c r="B15" s="3" t="s">
        <v>28</v>
      </c>
      <c r="C15" s="4">
        <v>3</v>
      </c>
      <c r="D15">
        <v>300.72199999999998</v>
      </c>
      <c r="E15">
        <v>407.64400000000001</v>
      </c>
      <c r="F15">
        <v>398.90499999999997</v>
      </c>
      <c r="G15">
        <v>502.73200000000003</v>
      </c>
      <c r="H15">
        <v>657.95</v>
      </c>
      <c r="I15">
        <v>655.18700000000001</v>
      </c>
      <c r="J15">
        <v>740.04499999999996</v>
      </c>
      <c r="K15">
        <v>613.10699999999997</v>
      </c>
      <c r="L15">
        <v>481.41</v>
      </c>
      <c r="M15">
        <v>444.98</v>
      </c>
      <c r="N15">
        <v>351.78899999999999</v>
      </c>
      <c r="O15">
        <v>278.529</v>
      </c>
    </row>
    <row r="16" spans="2:20" x14ac:dyDescent="0.3">
      <c r="B16" s="3" t="s">
        <v>29</v>
      </c>
      <c r="C16" s="4">
        <v>3</v>
      </c>
      <c r="D16">
        <v>374.03399999999999</v>
      </c>
      <c r="E16">
        <v>507.02199999999999</v>
      </c>
      <c r="F16">
        <v>496.15199999999999</v>
      </c>
      <c r="G16">
        <v>625.29100000000005</v>
      </c>
      <c r="H16">
        <v>818.34900000000005</v>
      </c>
      <c r="I16">
        <v>814.91200000000003</v>
      </c>
      <c r="J16">
        <v>920.45699999999999</v>
      </c>
      <c r="K16">
        <v>762.57299999999998</v>
      </c>
      <c r="L16">
        <v>598.77</v>
      </c>
      <c r="M16">
        <v>553.46</v>
      </c>
      <c r="N16">
        <v>437.55</v>
      </c>
      <c r="O16">
        <v>346.43</v>
      </c>
    </row>
    <row r="17" spans="2:15" x14ac:dyDescent="0.3">
      <c r="B17" s="3" t="s">
        <v>30</v>
      </c>
      <c r="C17" s="4">
        <v>1.9</v>
      </c>
      <c r="D17">
        <v>250.3</v>
      </c>
      <c r="E17">
        <v>339.29599999999999</v>
      </c>
      <c r="F17">
        <v>332.02199999999999</v>
      </c>
      <c r="G17">
        <v>418.44099999999997</v>
      </c>
      <c r="H17">
        <v>547.63400000000001</v>
      </c>
      <c r="I17">
        <v>545.33399999999995</v>
      </c>
      <c r="J17">
        <v>615.96400000000006</v>
      </c>
      <c r="K17">
        <v>510.30900000000003</v>
      </c>
      <c r="L17">
        <v>400.69299999999998</v>
      </c>
      <c r="M17">
        <v>370.37200000000001</v>
      </c>
      <c r="N17">
        <v>292.80599999999998</v>
      </c>
      <c r="O17">
        <v>231.82900000000001</v>
      </c>
    </row>
    <row r="18" spans="2:15" x14ac:dyDescent="0.3">
      <c r="B18" s="3" t="s">
        <v>31</v>
      </c>
      <c r="C18" s="4">
        <v>4.3</v>
      </c>
      <c r="D18">
        <v>316.702</v>
      </c>
      <c r="E18">
        <v>429.30900000000003</v>
      </c>
      <c r="F18">
        <v>420.10500000000002</v>
      </c>
      <c r="G18">
        <v>529.45000000000005</v>
      </c>
      <c r="H18">
        <v>692.91800000000001</v>
      </c>
      <c r="I18">
        <v>690.00800000000004</v>
      </c>
      <c r="J18">
        <v>779.375</v>
      </c>
      <c r="K18">
        <v>645.69100000000003</v>
      </c>
      <c r="L18">
        <v>506.995</v>
      </c>
      <c r="M18">
        <v>468.62900000000002</v>
      </c>
      <c r="N18">
        <v>370.48599999999999</v>
      </c>
      <c r="O18">
        <v>293.33199999999999</v>
      </c>
    </row>
    <row r="19" spans="2:15" x14ac:dyDescent="0.3">
      <c r="B19" s="3" t="s">
        <v>32</v>
      </c>
      <c r="C19" s="4">
        <v>1.1000000000000001</v>
      </c>
      <c r="D19">
        <v>349.238</v>
      </c>
      <c r="E19">
        <v>473.40699999999998</v>
      </c>
      <c r="F19">
        <v>463.25700000000001</v>
      </c>
      <c r="G19">
        <v>583.83399999999995</v>
      </c>
      <c r="H19">
        <v>764.09299999999996</v>
      </c>
      <c r="I19">
        <v>760.88400000000001</v>
      </c>
      <c r="J19">
        <v>859.43100000000004</v>
      </c>
      <c r="K19">
        <v>712.01499999999999</v>
      </c>
      <c r="L19">
        <v>559.072</v>
      </c>
      <c r="M19">
        <v>516.76599999999996</v>
      </c>
      <c r="N19">
        <v>408.541</v>
      </c>
      <c r="O19">
        <v>323.46199999999999</v>
      </c>
    </row>
    <row r="20" spans="2:15" x14ac:dyDescent="0.3">
      <c r="B20" s="3" t="s">
        <v>33</v>
      </c>
      <c r="C20" s="4">
        <v>1.2</v>
      </c>
      <c r="D20">
        <v>117.495</v>
      </c>
      <c r="E20">
        <v>159.27000000000001</v>
      </c>
      <c r="F20">
        <v>155.85499999999999</v>
      </c>
      <c r="G20">
        <v>196.42099999999999</v>
      </c>
      <c r="H20">
        <v>257.06599999999997</v>
      </c>
      <c r="I20">
        <v>255.98699999999999</v>
      </c>
      <c r="J20">
        <v>289.14100000000002</v>
      </c>
      <c r="K20">
        <v>239.54599999999999</v>
      </c>
      <c r="L20">
        <v>188.09100000000001</v>
      </c>
      <c r="M20">
        <v>173.857</v>
      </c>
      <c r="N20">
        <v>137.447</v>
      </c>
      <c r="O20">
        <v>108.824</v>
      </c>
    </row>
    <row r="21" spans="2:15" x14ac:dyDescent="0.3">
      <c r="B21" s="3" t="s">
        <v>34</v>
      </c>
      <c r="C21" s="4">
        <v>1.4</v>
      </c>
      <c r="D21">
        <v>116.979</v>
      </c>
      <c r="E21">
        <v>158.571</v>
      </c>
      <c r="F21">
        <v>155.17099999999999</v>
      </c>
      <c r="G21">
        <v>195.56</v>
      </c>
      <c r="H21">
        <v>255.93799999999999</v>
      </c>
      <c r="I21">
        <v>254.864</v>
      </c>
      <c r="J21">
        <v>287.87299999999999</v>
      </c>
      <c r="K21">
        <v>238.495</v>
      </c>
      <c r="L21">
        <v>187.26499999999999</v>
      </c>
      <c r="M21">
        <v>173.09399999999999</v>
      </c>
      <c r="N21">
        <v>136.84399999999999</v>
      </c>
      <c r="O21">
        <v>108.346</v>
      </c>
    </row>
    <row r="22" spans="2:15" x14ac:dyDescent="0.3">
      <c r="B22" s="3" t="s">
        <v>35</v>
      </c>
      <c r="C22" s="4">
        <v>1.8</v>
      </c>
    </row>
    <row r="23" spans="2:15" x14ac:dyDescent="0.3">
      <c r="B23" s="3" t="s">
        <v>36</v>
      </c>
      <c r="C23" s="4">
        <v>2.1</v>
      </c>
    </row>
    <row r="24" spans="2:15" hidden="1" x14ac:dyDescent="0.3">
      <c r="B24" s="9" t="s">
        <v>38</v>
      </c>
    </row>
    <row r="25" spans="2:15" x14ac:dyDescent="0.3">
      <c r="B25" s="8"/>
      <c r="C2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Storage</vt:lpstr>
      <vt:lpstr>Wind</vt:lpstr>
      <vt:lpstr>Hydro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Jefferson, Aldo</dc:creator>
  <cp:lastModifiedBy>Jefferson, Aldo</cp:lastModifiedBy>
  <dcterms:created xsi:type="dcterms:W3CDTF">2022-10-31T17:26:26Z</dcterms:created>
  <dcterms:modified xsi:type="dcterms:W3CDTF">2022-11-01T00:50:26Z</dcterms:modified>
</cp:coreProperties>
</file>