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xtek0-my.sharepoint.com/personal/david_kang_moxtek_com/Documents/R/20240908 Blog2024/"/>
    </mc:Choice>
  </mc:AlternateContent>
  <xr:revisionPtr revIDLastSave="0" documentId="8_{1E0E7C92-58CC-C346-967C-37B29D693B05}" xr6:coauthVersionLast="47" xr6:coauthVersionMax="47" xr10:uidLastSave="{00000000-0000-0000-0000-000000000000}"/>
  <bookViews>
    <workbookView xWindow="0" yWindow="0" windowWidth="51200" windowHeight="28800" xr2:uid="{94A7D3A0-C343-4543-8358-A75D44084E5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4" i="2"/>
  <c r="C32" i="2"/>
  <c r="C30" i="2"/>
  <c r="C28" i="2"/>
  <c r="C26" i="2"/>
  <c r="C24" i="2"/>
  <c r="C22" i="2"/>
  <c r="C20" i="2"/>
  <c r="C18" i="2"/>
  <c r="D17" i="2"/>
  <c r="E17" i="2"/>
  <c r="F17" i="2"/>
  <c r="G17" i="2"/>
</calcChain>
</file>

<file path=xl/sharedStrings.xml><?xml version="1.0" encoding="utf-8"?>
<sst xmlns="http://schemas.openxmlformats.org/spreadsheetml/2006/main" count="87" uniqueCount="47">
  <si>
    <t>CHURCH IN ASIA as of December 31, 1989</t>
  </si>
  <si>
    <t>(For more recent figures see Appendix 13.)</t>
  </si>
  <si>
    <t>Area</t>
  </si>
  <si>
    <t>and</t>
  </si>
  <si>
    <t>Branches</t>
  </si>
  <si>
    <t>China</t>
  </si>
  <si>
    <t>NA</t>
  </si>
  <si>
    <t>0/0</t>
  </si>
  <si>
    <t>Hong</t>
  </si>
  <si>
    <t>Kong</t>
  </si>
  <si>
    <t>India</t>
  </si>
  <si>
    <t>0/3</t>
  </si>
  <si>
    <t>Indonesia</t>
  </si>
  <si>
    <t>Japan</t>
  </si>
  <si>
    <t>23/15</t>
  </si>
  <si>
    <t>Korea,</t>
  </si>
  <si>
    <t>Republic</t>
  </si>
  <si>
    <t>14/4</t>
  </si>
  <si>
    <t>Macao</t>
  </si>
  <si>
    <t>Malaysia</t>
  </si>
  <si>
    <t>0/1</t>
  </si>
  <si>
    <t>Pakistan</t>
  </si>
  <si>
    <t>Papua</t>
  </si>
  <si>
    <t>New</t>
  </si>
  <si>
    <t>Guinea</t>
  </si>
  <si>
    <t>Philippines</t>
  </si>
  <si>
    <t>38/39</t>
  </si>
  <si>
    <t>Singapore</t>
  </si>
  <si>
    <t>Sri</t>
  </si>
  <si>
    <t>Lanka</t>
  </si>
  <si>
    <t>Taiwan</t>
  </si>
  <si>
    <t>Thailand</t>
  </si>
  <si>
    <t>Asia</t>
  </si>
  <si>
    <t>Total:</t>
  </si>
  <si>
    <t>82/72</t>
  </si>
  <si>
    <t>Hong Kong</t>
  </si>
  <si>
    <t>Papua New Guinea</t>
  </si>
  <si>
    <t>Sri Lanka</t>
  </si>
  <si>
    <t xml:space="preserve">Members </t>
  </si>
  <si>
    <t>Misions</t>
  </si>
  <si>
    <t>Stakes</t>
  </si>
  <si>
    <t>Districts</t>
  </si>
  <si>
    <t>Wards/Branches</t>
  </si>
  <si>
    <t>Korea</t>
  </si>
  <si>
    <t>date</t>
  </si>
  <si>
    <t>Cambodia</t>
  </si>
  <si>
    <t>Mongolia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</si>
</sst>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17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0E17-A3BA-6E4D-A6D3-4771D49137F6}">
  <dimension ref="A1:G37"/>
  <sheetViews>
    <sheetView tabSelected="1" zoomScale="200" zoomScaleNormal="200" workbookViewId="0">
      <selection activeCell="J9" sqref="J9"/>
    </sheetView>
  </sheetViews>
  <sheetFormatPr baseColWidth="10" defaultRowHeight="16" x14ac:dyDescent="0.2"/>
  <sheetData>
    <row r="1" spans="1:6" x14ac:dyDescent="0.2">
      <c r="A1" s="1" t="s">
        <v>0</v>
      </c>
    </row>
    <row r="3" spans="1:6" x14ac:dyDescent="0.2">
      <c r="A3" s="1" t="s">
        <v>1</v>
      </c>
    </row>
    <row r="5" spans="1:6" x14ac:dyDescent="0.2">
      <c r="A5" s="1" t="s">
        <v>2</v>
      </c>
      <c r="B5" t="s">
        <v>6</v>
      </c>
      <c r="C5" t="s">
        <v>3</v>
      </c>
      <c r="D5" t="s">
        <v>4</v>
      </c>
    </row>
    <row r="7" spans="1:6" x14ac:dyDescent="0.2">
      <c r="A7" s="1" t="s">
        <v>5</v>
      </c>
      <c r="B7" t="s">
        <v>9</v>
      </c>
      <c r="C7">
        <v>0</v>
      </c>
      <c r="D7" t="s">
        <v>7</v>
      </c>
      <c r="E7">
        <v>3</v>
      </c>
    </row>
    <row r="9" spans="1:6" x14ac:dyDescent="0.2">
      <c r="A9" s="1" t="s">
        <v>8</v>
      </c>
      <c r="B9">
        <v>800</v>
      </c>
      <c r="C9" s="2">
        <v>17000</v>
      </c>
      <c r="D9">
        <v>1</v>
      </c>
      <c r="E9" s="3">
        <v>36617</v>
      </c>
      <c r="F9">
        <v>26</v>
      </c>
    </row>
    <row r="11" spans="1:6" x14ac:dyDescent="0.2">
      <c r="A11" s="1" t="s">
        <v>10</v>
      </c>
      <c r="B11" s="2">
        <v>4100</v>
      </c>
      <c r="C11">
        <v>0</v>
      </c>
      <c r="D11" t="s">
        <v>11</v>
      </c>
      <c r="E11">
        <v>9</v>
      </c>
    </row>
    <row r="13" spans="1:6" x14ac:dyDescent="0.2">
      <c r="A13" s="1" t="s">
        <v>12</v>
      </c>
      <c r="B13" s="2">
        <v>91000</v>
      </c>
      <c r="C13">
        <v>0</v>
      </c>
      <c r="D13" t="s">
        <v>11</v>
      </c>
      <c r="E13">
        <v>18</v>
      </c>
    </row>
    <row r="15" spans="1:6" x14ac:dyDescent="0.2">
      <c r="A15" s="1" t="s">
        <v>13</v>
      </c>
      <c r="B15" t="s">
        <v>16</v>
      </c>
      <c r="C15">
        <v>9</v>
      </c>
      <c r="D15" t="s">
        <v>14</v>
      </c>
      <c r="E15">
        <v>264</v>
      </c>
    </row>
    <row r="17" spans="1:7" x14ac:dyDescent="0.2">
      <c r="A17" s="1" t="s">
        <v>15</v>
      </c>
      <c r="B17">
        <v>200</v>
      </c>
      <c r="C17" s="2">
        <v>50000</v>
      </c>
      <c r="D17">
        <v>4</v>
      </c>
      <c r="E17" t="s">
        <v>17</v>
      </c>
      <c r="F17">
        <v>146</v>
      </c>
    </row>
    <row r="19" spans="1:7" x14ac:dyDescent="0.2">
      <c r="A19" s="1" t="s">
        <v>18</v>
      </c>
      <c r="B19">
        <v>300</v>
      </c>
      <c r="C19">
        <v>0</v>
      </c>
      <c r="D19" t="s">
        <v>7</v>
      </c>
      <c r="E19">
        <v>1</v>
      </c>
    </row>
    <row r="21" spans="1:7" x14ac:dyDescent="0.2">
      <c r="A21" s="1" t="s">
        <v>19</v>
      </c>
      <c r="B21" t="s">
        <v>6</v>
      </c>
      <c r="C21">
        <v>0</v>
      </c>
      <c r="D21" t="s">
        <v>20</v>
      </c>
      <c r="E21">
        <v>3</v>
      </c>
    </row>
    <row r="23" spans="1:7" x14ac:dyDescent="0.2">
      <c r="A23" s="1" t="s">
        <v>21</v>
      </c>
      <c r="B23" t="s">
        <v>23</v>
      </c>
      <c r="C23">
        <v>0</v>
      </c>
      <c r="D23" t="s">
        <v>7</v>
      </c>
      <c r="E23">
        <v>2</v>
      </c>
    </row>
    <row r="25" spans="1:7" x14ac:dyDescent="0.2">
      <c r="A25" s="1" t="s">
        <v>22</v>
      </c>
      <c r="B25" s="2">
        <v>213000</v>
      </c>
      <c r="C25" t="s">
        <v>24</v>
      </c>
      <c r="D25" s="2">
        <v>2100</v>
      </c>
      <c r="E25">
        <v>0</v>
      </c>
      <c r="F25" t="s">
        <v>20</v>
      </c>
      <c r="G25">
        <v>13</v>
      </c>
    </row>
    <row r="27" spans="1:7" x14ac:dyDescent="0.2">
      <c r="A27" s="1" t="s">
        <v>25</v>
      </c>
      <c r="B27" s="2">
        <v>1400</v>
      </c>
      <c r="C27">
        <v>9</v>
      </c>
      <c r="D27" t="s">
        <v>26</v>
      </c>
      <c r="E27">
        <v>638</v>
      </c>
    </row>
    <row r="29" spans="1:7" x14ac:dyDescent="0.2">
      <c r="A29" s="1" t="s">
        <v>27</v>
      </c>
      <c r="B29" t="s">
        <v>29</v>
      </c>
      <c r="C29">
        <v>1</v>
      </c>
      <c r="D29" t="s">
        <v>20</v>
      </c>
      <c r="E29">
        <v>5</v>
      </c>
    </row>
    <row r="31" spans="1:7" x14ac:dyDescent="0.2">
      <c r="A31" s="1" t="s">
        <v>28</v>
      </c>
      <c r="B31" s="2">
        <v>17000</v>
      </c>
      <c r="C31">
        <v>100</v>
      </c>
      <c r="D31">
        <v>0</v>
      </c>
      <c r="E31" t="s">
        <v>7</v>
      </c>
      <c r="F31">
        <v>1</v>
      </c>
    </row>
    <row r="33" spans="1:6" x14ac:dyDescent="0.2">
      <c r="A33" s="1" t="s">
        <v>30</v>
      </c>
      <c r="B33" s="2">
        <v>3600</v>
      </c>
      <c r="C33">
        <v>2</v>
      </c>
      <c r="D33" s="4">
        <v>45353</v>
      </c>
      <c r="E33">
        <v>47</v>
      </c>
    </row>
    <row r="35" spans="1:6" x14ac:dyDescent="0.2">
      <c r="A35" s="1" t="s">
        <v>31</v>
      </c>
      <c r="B35" t="s">
        <v>33</v>
      </c>
      <c r="C35">
        <v>1</v>
      </c>
      <c r="D35" t="s">
        <v>11</v>
      </c>
      <c r="E35">
        <v>16</v>
      </c>
    </row>
    <row r="37" spans="1:6" x14ac:dyDescent="0.2">
      <c r="A37" s="1" t="s">
        <v>32</v>
      </c>
      <c r="C37" s="2">
        <v>400600</v>
      </c>
      <c r="D37">
        <v>27</v>
      </c>
      <c r="E37" t="s">
        <v>34</v>
      </c>
      <c r="F37" s="2">
        <v>1192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F580-D978-EF47-B790-C98183DFE8DF}">
  <dimension ref="A1:G38"/>
  <sheetViews>
    <sheetView zoomScale="250" zoomScaleNormal="250" workbookViewId="0">
      <selection activeCell="C1" sqref="C1"/>
    </sheetView>
  </sheetViews>
  <sheetFormatPr baseColWidth="10" defaultRowHeight="16" x14ac:dyDescent="0.2"/>
  <sheetData>
    <row r="1" spans="1:7" x14ac:dyDescent="0.2">
      <c r="A1" t="s">
        <v>44</v>
      </c>
      <c r="B1" t="s">
        <v>2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2">
      <c r="A2" s="5">
        <v>32873</v>
      </c>
      <c r="B2" t="s">
        <v>5</v>
      </c>
      <c r="D2">
        <v>0</v>
      </c>
      <c r="E2">
        <v>0</v>
      </c>
      <c r="F2">
        <v>0</v>
      </c>
      <c r="G2">
        <v>3</v>
      </c>
    </row>
    <row r="3" spans="1:7" x14ac:dyDescent="0.2">
      <c r="A3" s="5">
        <v>32873</v>
      </c>
      <c r="B3" t="s">
        <v>35</v>
      </c>
      <c r="C3">
        <v>17000</v>
      </c>
      <c r="D3" s="2">
        <v>1</v>
      </c>
      <c r="E3">
        <v>4</v>
      </c>
      <c r="F3" s="3">
        <v>0</v>
      </c>
      <c r="G3">
        <v>26</v>
      </c>
    </row>
    <row r="4" spans="1:7" x14ac:dyDescent="0.2">
      <c r="A4" s="5">
        <v>32873</v>
      </c>
      <c r="B4" t="s">
        <v>10</v>
      </c>
      <c r="C4">
        <v>800</v>
      </c>
      <c r="D4">
        <v>0</v>
      </c>
      <c r="E4">
        <v>0</v>
      </c>
      <c r="F4">
        <v>3</v>
      </c>
      <c r="G4">
        <v>9</v>
      </c>
    </row>
    <row r="5" spans="1:7" x14ac:dyDescent="0.2">
      <c r="A5" s="5">
        <v>32873</v>
      </c>
      <c r="B5" t="s">
        <v>12</v>
      </c>
      <c r="C5" s="2">
        <v>4100</v>
      </c>
      <c r="D5">
        <v>0</v>
      </c>
      <c r="E5">
        <v>0</v>
      </c>
      <c r="F5">
        <v>3</v>
      </c>
      <c r="G5">
        <v>18</v>
      </c>
    </row>
    <row r="6" spans="1:7" x14ac:dyDescent="0.2">
      <c r="A6" s="5">
        <v>32873</v>
      </c>
      <c r="B6" t="s">
        <v>13</v>
      </c>
      <c r="C6" s="2">
        <v>91000</v>
      </c>
      <c r="D6">
        <v>9</v>
      </c>
      <c r="E6">
        <v>23</v>
      </c>
      <c r="F6">
        <v>15</v>
      </c>
      <c r="G6">
        <v>264</v>
      </c>
    </row>
    <row r="7" spans="1:7" x14ac:dyDescent="0.2">
      <c r="A7" s="5">
        <v>32873</v>
      </c>
      <c r="B7" t="s">
        <v>43</v>
      </c>
      <c r="C7">
        <v>50000</v>
      </c>
      <c r="D7" s="2">
        <v>4</v>
      </c>
      <c r="E7">
        <v>14</v>
      </c>
      <c r="F7">
        <v>4</v>
      </c>
      <c r="G7">
        <v>146</v>
      </c>
    </row>
    <row r="8" spans="1:7" x14ac:dyDescent="0.2">
      <c r="A8" s="5">
        <v>32873</v>
      </c>
      <c r="B8" t="s">
        <v>18</v>
      </c>
      <c r="C8">
        <v>200</v>
      </c>
      <c r="D8">
        <v>0</v>
      </c>
      <c r="E8">
        <v>0</v>
      </c>
      <c r="F8">
        <v>0</v>
      </c>
      <c r="G8">
        <v>1</v>
      </c>
    </row>
    <row r="9" spans="1:7" x14ac:dyDescent="0.2">
      <c r="A9" s="5">
        <v>32873</v>
      </c>
      <c r="B9" t="s">
        <v>19</v>
      </c>
      <c r="C9">
        <v>300</v>
      </c>
      <c r="D9">
        <v>0</v>
      </c>
      <c r="E9">
        <v>0</v>
      </c>
      <c r="F9">
        <v>1</v>
      </c>
      <c r="G9">
        <v>3</v>
      </c>
    </row>
    <row r="10" spans="1:7" x14ac:dyDescent="0.2">
      <c r="A10" s="5">
        <v>32873</v>
      </c>
      <c r="B10" t="s">
        <v>21</v>
      </c>
      <c r="D10">
        <v>0</v>
      </c>
      <c r="E10">
        <v>0</v>
      </c>
      <c r="F10">
        <v>0</v>
      </c>
      <c r="G10">
        <v>2</v>
      </c>
    </row>
    <row r="11" spans="1:7" x14ac:dyDescent="0.2">
      <c r="A11" s="5">
        <v>32873</v>
      </c>
      <c r="B11" t="s">
        <v>36</v>
      </c>
      <c r="C11" s="2">
        <v>2100</v>
      </c>
      <c r="D11">
        <v>0</v>
      </c>
      <c r="E11">
        <v>0</v>
      </c>
      <c r="F11">
        <v>1</v>
      </c>
      <c r="G11">
        <v>13</v>
      </c>
    </row>
    <row r="12" spans="1:7" x14ac:dyDescent="0.2">
      <c r="A12" s="5">
        <v>32873</v>
      </c>
      <c r="B12" t="s">
        <v>25</v>
      </c>
      <c r="C12" s="2">
        <v>213000</v>
      </c>
      <c r="D12">
        <v>9</v>
      </c>
      <c r="E12">
        <v>38</v>
      </c>
      <c r="F12">
        <v>39</v>
      </c>
      <c r="G12">
        <v>638</v>
      </c>
    </row>
    <row r="13" spans="1:7" x14ac:dyDescent="0.2">
      <c r="A13" s="5">
        <v>32873</v>
      </c>
      <c r="B13" t="s">
        <v>27</v>
      </c>
      <c r="C13" s="2">
        <v>1400</v>
      </c>
      <c r="D13">
        <v>1</v>
      </c>
      <c r="E13">
        <v>0</v>
      </c>
      <c r="F13">
        <v>1</v>
      </c>
      <c r="G13">
        <v>5</v>
      </c>
    </row>
    <row r="14" spans="1:7" x14ac:dyDescent="0.2">
      <c r="A14" s="5">
        <v>32873</v>
      </c>
      <c r="B14" t="s">
        <v>37</v>
      </c>
      <c r="C14">
        <v>100</v>
      </c>
      <c r="D14">
        <v>0</v>
      </c>
      <c r="E14">
        <v>0</v>
      </c>
      <c r="F14">
        <v>0</v>
      </c>
      <c r="G14">
        <v>1</v>
      </c>
    </row>
    <row r="15" spans="1:7" x14ac:dyDescent="0.2">
      <c r="A15" s="5">
        <v>32873</v>
      </c>
      <c r="B15" t="s">
        <v>30</v>
      </c>
      <c r="C15" s="2">
        <v>17000</v>
      </c>
      <c r="D15">
        <v>2</v>
      </c>
      <c r="E15">
        <v>3</v>
      </c>
      <c r="F15">
        <v>2</v>
      </c>
      <c r="G15">
        <v>47</v>
      </c>
    </row>
    <row r="16" spans="1:7" x14ac:dyDescent="0.2">
      <c r="A16" s="5">
        <v>32873</v>
      </c>
      <c r="B16" t="s">
        <v>31</v>
      </c>
      <c r="C16" s="2">
        <v>3600</v>
      </c>
      <c r="D16">
        <v>1</v>
      </c>
      <c r="E16">
        <v>0</v>
      </c>
      <c r="F16">
        <v>3</v>
      </c>
      <c r="G16">
        <v>16</v>
      </c>
    </row>
    <row r="17" spans="1:7" x14ac:dyDescent="0.2">
      <c r="A17" s="5">
        <v>44561</v>
      </c>
      <c r="B17" t="s">
        <v>10</v>
      </c>
      <c r="C17">
        <v>14866</v>
      </c>
      <c r="D17">
        <f t="shared" ref="D17:G17" si="0">SUM(D2:D16)</f>
        <v>27</v>
      </c>
      <c r="E17">
        <f t="shared" si="0"/>
        <v>82</v>
      </c>
      <c r="F17">
        <f t="shared" si="0"/>
        <v>72</v>
      </c>
      <c r="G17">
        <f t="shared" si="0"/>
        <v>1192</v>
      </c>
    </row>
    <row r="18" spans="1:7" x14ac:dyDescent="0.2">
      <c r="A18" s="5">
        <v>40908</v>
      </c>
      <c r="B18" t="s">
        <v>10</v>
      </c>
      <c r="C18">
        <f>ROUND(C17/1.49,0)</f>
        <v>9977</v>
      </c>
    </row>
    <row r="19" spans="1:7" x14ac:dyDescent="0.2">
      <c r="A19" s="5">
        <v>44561</v>
      </c>
      <c r="B19" t="s">
        <v>45</v>
      </c>
      <c r="C19">
        <v>15671</v>
      </c>
    </row>
    <row r="20" spans="1:7" x14ac:dyDescent="0.2">
      <c r="A20" s="5">
        <v>40908</v>
      </c>
      <c r="B20" t="s">
        <v>45</v>
      </c>
      <c r="C20">
        <f>ROUND(C19/1.42,0)</f>
        <v>11036</v>
      </c>
    </row>
    <row r="21" spans="1:7" x14ac:dyDescent="0.2">
      <c r="A21" s="5">
        <v>44561</v>
      </c>
      <c r="B21" t="s">
        <v>31</v>
      </c>
      <c r="C21">
        <v>23116</v>
      </c>
    </row>
    <row r="22" spans="1:7" x14ac:dyDescent="0.2">
      <c r="A22" s="5">
        <v>40908</v>
      </c>
      <c r="B22" t="s">
        <v>31</v>
      </c>
      <c r="C22">
        <f>ROUND(C21/1.37,0)</f>
        <v>16873</v>
      </c>
    </row>
    <row r="23" spans="1:7" x14ac:dyDescent="0.2">
      <c r="A23" s="5">
        <v>44561</v>
      </c>
      <c r="B23" t="s">
        <v>25</v>
      </c>
      <c r="C23">
        <v>833045</v>
      </c>
    </row>
    <row r="24" spans="1:7" x14ac:dyDescent="0.2">
      <c r="A24" s="5">
        <v>40908</v>
      </c>
      <c r="B24" t="s">
        <v>25</v>
      </c>
      <c r="C24">
        <f>ROUND(C23/1.28,0)</f>
        <v>650816</v>
      </c>
    </row>
    <row r="25" spans="1:7" x14ac:dyDescent="0.2">
      <c r="A25" s="5">
        <v>44561</v>
      </c>
      <c r="B25" t="s">
        <v>46</v>
      </c>
      <c r="C25">
        <v>12301</v>
      </c>
    </row>
    <row r="26" spans="1:7" x14ac:dyDescent="0.2">
      <c r="A26" s="5">
        <v>40908</v>
      </c>
      <c r="B26" t="s">
        <v>46</v>
      </c>
      <c r="C26">
        <f>ROUND(C25/1.2,0)</f>
        <v>10251</v>
      </c>
    </row>
    <row r="27" spans="1:7" x14ac:dyDescent="0.2">
      <c r="A27" s="5">
        <v>44561</v>
      </c>
      <c r="B27" t="s">
        <v>30</v>
      </c>
      <c r="C27">
        <v>62098</v>
      </c>
    </row>
    <row r="28" spans="1:7" x14ac:dyDescent="0.2">
      <c r="A28" s="5">
        <v>40908</v>
      </c>
      <c r="B28" t="s">
        <v>30</v>
      </c>
      <c r="C28">
        <f>ROUND(C27/1.14,0)</f>
        <v>54472</v>
      </c>
    </row>
    <row r="29" spans="1:7" x14ac:dyDescent="0.2">
      <c r="A29" s="5">
        <v>44561</v>
      </c>
      <c r="B29" t="s">
        <v>12</v>
      </c>
      <c r="C29">
        <v>7564</v>
      </c>
    </row>
    <row r="30" spans="1:7" x14ac:dyDescent="0.2">
      <c r="A30" s="5">
        <v>40908</v>
      </c>
      <c r="B30" t="s">
        <v>12</v>
      </c>
      <c r="C30">
        <f>ROUND(C29/1.11,0)</f>
        <v>6814</v>
      </c>
    </row>
    <row r="31" spans="1:7" x14ac:dyDescent="0.2">
      <c r="A31" s="5">
        <v>44561</v>
      </c>
      <c r="B31" t="s">
        <v>43</v>
      </c>
      <c r="C31">
        <v>88603</v>
      </c>
    </row>
    <row r="32" spans="1:7" x14ac:dyDescent="0.2">
      <c r="A32" s="5">
        <v>40908</v>
      </c>
      <c r="B32" t="s">
        <v>43</v>
      </c>
      <c r="C32">
        <f>ROUND(C31/1.04,0)</f>
        <v>85195</v>
      </c>
    </row>
    <row r="33" spans="1:3" x14ac:dyDescent="0.2">
      <c r="A33" s="5">
        <v>44561</v>
      </c>
      <c r="B33" t="s">
        <v>35</v>
      </c>
      <c r="C33">
        <v>24859</v>
      </c>
    </row>
    <row r="34" spans="1:3" x14ac:dyDescent="0.2">
      <c r="A34" s="5">
        <v>40908</v>
      </c>
      <c r="B34" t="s">
        <v>35</v>
      </c>
      <c r="C34">
        <f>ROUND(C33/1.04,0)</f>
        <v>23903</v>
      </c>
    </row>
    <row r="35" spans="1:3" x14ac:dyDescent="0.2">
      <c r="A35" s="5">
        <v>44561</v>
      </c>
      <c r="B35" t="s">
        <v>13</v>
      </c>
      <c r="C35">
        <v>130260</v>
      </c>
    </row>
    <row r="36" spans="1:3" x14ac:dyDescent="0.2">
      <c r="A36" s="5">
        <v>40908</v>
      </c>
      <c r="B36" t="s">
        <v>13</v>
      </c>
      <c r="C36">
        <f>ROUND(C35/1.04,0)</f>
        <v>125250</v>
      </c>
    </row>
    <row r="37" spans="1:3" x14ac:dyDescent="0.2">
      <c r="A37" s="5">
        <v>44561</v>
      </c>
      <c r="B37" t="s">
        <v>27</v>
      </c>
      <c r="C37">
        <v>3401</v>
      </c>
    </row>
    <row r="38" spans="1:3" x14ac:dyDescent="0.2">
      <c r="A38" s="5">
        <v>40908</v>
      </c>
      <c r="B38" t="s">
        <v>27</v>
      </c>
      <c r="C38">
        <f>ROUND(C37*1.05,0)</f>
        <v>3571</v>
      </c>
    </row>
  </sheetData>
  <sortState xmlns:xlrd2="http://schemas.microsoft.com/office/spreadsheetml/2017/richdata2" ref="A2:H30">
    <sortCondition ref="B2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Kang</dc:creator>
  <cp:lastModifiedBy>David Kang</cp:lastModifiedBy>
  <dcterms:created xsi:type="dcterms:W3CDTF">2024-09-13T03:10:41Z</dcterms:created>
  <dcterms:modified xsi:type="dcterms:W3CDTF">2024-09-13T03:46:34Z</dcterms:modified>
</cp:coreProperties>
</file>