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git\Phet-log-analyzer\cck\"/>
    </mc:Choice>
  </mc:AlternateContent>
  <bookViews>
    <workbookView xWindow="0" yWindow="0" windowWidth="19200" windowHeight="6950"/>
  </bookViews>
  <sheets>
    <sheet name="copy of fileinfov2" sheetId="1" r:id="rId1"/>
    <sheet name="ids in current analysis" sheetId="2" r:id="rId2"/>
  </sheets>
  <definedNames>
    <definedName name="_xlnm._FilterDatabase" localSheetId="0" hidden="1">'copy of fileinfov2'!$A$1:$T$270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5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4" i="1"/>
  <c r="D16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13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17" i="1"/>
  <c r="D19" i="1"/>
  <c r="D20" i="1"/>
  <c r="D9" i="1"/>
  <c r="D21" i="1"/>
  <c r="D18" i="1"/>
  <c r="D5" i="1"/>
  <c r="D7" i="1"/>
  <c r="D4" i="1"/>
  <c r="D8" i="1"/>
  <c r="D2" i="1"/>
  <c r="D3" i="1"/>
  <c r="D6" i="1"/>
  <c r="D10" i="1"/>
  <c r="E10" i="1"/>
  <c r="E11" i="1"/>
  <c r="E1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5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2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6" i="1"/>
  <c r="E17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13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19" i="1"/>
  <c r="E20" i="1"/>
  <c r="E21" i="1"/>
  <c r="E9" i="1"/>
  <c r="E14" i="1"/>
  <c r="E18" i="1"/>
  <c r="E5" i="1"/>
  <c r="E7" i="1"/>
  <c r="E4" i="1"/>
  <c r="E8" i="1"/>
  <c r="E2" i="1"/>
  <c r="E3" i="1"/>
  <c r="E6" i="1"/>
  <c r="M6" i="1" l="1"/>
  <c r="L6" i="1"/>
  <c r="N6" i="1" s="1"/>
  <c r="I6" i="1"/>
  <c r="M3" i="1"/>
  <c r="L3" i="1"/>
  <c r="N3" i="1" s="1"/>
  <c r="I3" i="1"/>
  <c r="M2" i="1"/>
  <c r="L2" i="1"/>
  <c r="N2" i="1" s="1"/>
  <c r="I2" i="1"/>
  <c r="M8" i="1"/>
  <c r="L8" i="1"/>
  <c r="N8" i="1" s="1"/>
  <c r="I8" i="1"/>
  <c r="M4" i="1"/>
  <c r="L4" i="1"/>
  <c r="N4" i="1" s="1"/>
  <c r="I4" i="1"/>
  <c r="M7" i="1"/>
  <c r="L7" i="1"/>
  <c r="N7" i="1" s="1"/>
  <c r="I7" i="1"/>
  <c r="M5" i="1"/>
  <c r="L5" i="1"/>
  <c r="N5" i="1" s="1"/>
  <c r="I5" i="1"/>
  <c r="M18" i="1"/>
  <c r="L18" i="1"/>
  <c r="N18" i="1" s="1"/>
  <c r="I18" i="1"/>
  <c r="M14" i="1"/>
  <c r="L14" i="1"/>
  <c r="N14" i="1" s="1"/>
  <c r="I14" i="1"/>
  <c r="M9" i="1"/>
  <c r="L9" i="1"/>
  <c r="N9" i="1" s="1"/>
  <c r="I9" i="1"/>
  <c r="M21" i="1"/>
  <c r="L21" i="1"/>
  <c r="N21" i="1" s="1"/>
  <c r="I21" i="1"/>
  <c r="M20" i="1"/>
  <c r="L20" i="1"/>
  <c r="N20" i="1" s="1"/>
  <c r="I20" i="1"/>
  <c r="M19" i="1"/>
  <c r="L19" i="1"/>
  <c r="N19" i="1" s="1"/>
  <c r="I19" i="1"/>
  <c r="M270" i="1"/>
  <c r="L270" i="1"/>
  <c r="N270" i="1" s="1"/>
  <c r="I270" i="1"/>
  <c r="M269" i="1"/>
  <c r="I269" i="1"/>
  <c r="M268" i="1"/>
  <c r="I268" i="1"/>
  <c r="M267" i="1"/>
  <c r="L267" i="1"/>
  <c r="N267" i="1" s="1"/>
  <c r="I267" i="1"/>
  <c r="M266" i="1"/>
  <c r="L266" i="1"/>
  <c r="N266" i="1" s="1"/>
  <c r="I266" i="1"/>
  <c r="M265" i="1"/>
  <c r="L265" i="1"/>
  <c r="N265" i="1" s="1"/>
  <c r="I265" i="1"/>
  <c r="M264" i="1"/>
  <c r="L264" i="1"/>
  <c r="N264" i="1" s="1"/>
  <c r="I264" i="1"/>
  <c r="M263" i="1"/>
  <c r="L263" i="1"/>
  <c r="N263" i="1" s="1"/>
  <c r="I263" i="1"/>
  <c r="M262" i="1"/>
  <c r="L262" i="1"/>
  <c r="N262" i="1" s="1"/>
  <c r="I262" i="1"/>
  <c r="M261" i="1"/>
  <c r="L261" i="1"/>
  <c r="N261" i="1" s="1"/>
  <c r="I261" i="1"/>
  <c r="M260" i="1"/>
  <c r="L260" i="1"/>
  <c r="N260" i="1" s="1"/>
  <c r="I260" i="1"/>
  <c r="M259" i="1"/>
  <c r="L259" i="1"/>
  <c r="N259" i="1" s="1"/>
  <c r="I259" i="1"/>
  <c r="M258" i="1"/>
  <c r="L258" i="1"/>
  <c r="N258" i="1" s="1"/>
  <c r="I258" i="1"/>
  <c r="M257" i="1"/>
  <c r="L257" i="1"/>
  <c r="N257" i="1" s="1"/>
  <c r="I257" i="1"/>
  <c r="M256" i="1"/>
  <c r="L256" i="1"/>
  <c r="N256" i="1" s="1"/>
  <c r="I256" i="1"/>
  <c r="M255" i="1"/>
  <c r="L255" i="1"/>
  <c r="N255" i="1" s="1"/>
  <c r="I255" i="1"/>
  <c r="M254" i="1"/>
  <c r="L254" i="1"/>
  <c r="N254" i="1" s="1"/>
  <c r="I254" i="1"/>
  <c r="M253" i="1"/>
  <c r="L253" i="1"/>
  <c r="N253" i="1" s="1"/>
  <c r="I253" i="1"/>
  <c r="M252" i="1"/>
  <c r="L252" i="1"/>
  <c r="N252" i="1" s="1"/>
  <c r="I252" i="1"/>
  <c r="M251" i="1"/>
  <c r="L251" i="1"/>
  <c r="N251" i="1" s="1"/>
  <c r="I251" i="1"/>
  <c r="M250" i="1"/>
  <c r="L250" i="1"/>
  <c r="N250" i="1" s="1"/>
  <c r="I250" i="1"/>
  <c r="M249" i="1"/>
  <c r="L249" i="1"/>
  <c r="N249" i="1" s="1"/>
  <c r="I249" i="1"/>
  <c r="M248" i="1"/>
  <c r="L248" i="1"/>
  <c r="N248" i="1" s="1"/>
  <c r="I248" i="1"/>
  <c r="M247" i="1"/>
  <c r="L247" i="1"/>
  <c r="N247" i="1" s="1"/>
  <c r="I247" i="1"/>
  <c r="M246" i="1"/>
  <c r="L246" i="1"/>
  <c r="N246" i="1" s="1"/>
  <c r="I246" i="1"/>
  <c r="M245" i="1"/>
  <c r="L245" i="1"/>
  <c r="N245" i="1" s="1"/>
  <c r="I245" i="1"/>
  <c r="M244" i="1"/>
  <c r="L244" i="1"/>
  <c r="N244" i="1" s="1"/>
  <c r="I244" i="1"/>
  <c r="M243" i="1"/>
  <c r="L243" i="1"/>
  <c r="N243" i="1" s="1"/>
  <c r="I243" i="1"/>
  <c r="M242" i="1"/>
  <c r="L242" i="1"/>
  <c r="N242" i="1" s="1"/>
  <c r="I242" i="1"/>
  <c r="M241" i="1"/>
  <c r="L241" i="1"/>
  <c r="N241" i="1" s="1"/>
  <c r="I241" i="1"/>
  <c r="M240" i="1"/>
  <c r="L240" i="1"/>
  <c r="N240" i="1" s="1"/>
  <c r="I240" i="1"/>
  <c r="M239" i="1"/>
  <c r="L239" i="1"/>
  <c r="N239" i="1" s="1"/>
  <c r="I239" i="1"/>
  <c r="M238" i="1"/>
  <c r="L238" i="1"/>
  <c r="N238" i="1" s="1"/>
  <c r="I238" i="1"/>
  <c r="M237" i="1"/>
  <c r="L237" i="1"/>
  <c r="N237" i="1" s="1"/>
  <c r="I237" i="1"/>
  <c r="M236" i="1"/>
  <c r="L236" i="1"/>
  <c r="N236" i="1" s="1"/>
  <c r="I236" i="1"/>
  <c r="M235" i="1"/>
  <c r="L235" i="1"/>
  <c r="N235" i="1" s="1"/>
  <c r="I235" i="1"/>
  <c r="M234" i="1"/>
  <c r="L234" i="1"/>
  <c r="N234" i="1" s="1"/>
  <c r="I234" i="1"/>
  <c r="M233" i="1"/>
  <c r="L233" i="1"/>
  <c r="N233" i="1" s="1"/>
  <c r="I233" i="1"/>
  <c r="M232" i="1"/>
  <c r="L232" i="1"/>
  <c r="N232" i="1" s="1"/>
  <c r="I232" i="1"/>
  <c r="M231" i="1"/>
  <c r="L231" i="1"/>
  <c r="N231" i="1" s="1"/>
  <c r="I231" i="1"/>
  <c r="M230" i="1"/>
  <c r="L230" i="1"/>
  <c r="N230" i="1" s="1"/>
  <c r="I230" i="1"/>
  <c r="M229" i="1"/>
  <c r="L229" i="1"/>
  <c r="N229" i="1" s="1"/>
  <c r="I229" i="1"/>
  <c r="M228" i="1"/>
  <c r="L228" i="1"/>
  <c r="N228" i="1" s="1"/>
  <c r="I228" i="1"/>
  <c r="M227" i="1"/>
  <c r="L227" i="1"/>
  <c r="N227" i="1" s="1"/>
  <c r="I227" i="1"/>
  <c r="M226" i="1"/>
  <c r="L226" i="1"/>
  <c r="N226" i="1" s="1"/>
  <c r="I226" i="1"/>
  <c r="M225" i="1"/>
  <c r="L225" i="1"/>
  <c r="N225" i="1" s="1"/>
  <c r="I225" i="1"/>
  <c r="M224" i="1"/>
  <c r="L224" i="1"/>
  <c r="N224" i="1" s="1"/>
  <c r="I224" i="1"/>
  <c r="M223" i="1"/>
  <c r="L223" i="1"/>
  <c r="N223" i="1" s="1"/>
  <c r="I223" i="1"/>
  <c r="M222" i="1"/>
  <c r="L222" i="1"/>
  <c r="N222" i="1" s="1"/>
  <c r="I222" i="1"/>
  <c r="M221" i="1"/>
  <c r="L221" i="1"/>
  <c r="N221" i="1" s="1"/>
  <c r="I221" i="1"/>
  <c r="M220" i="1"/>
  <c r="L220" i="1"/>
  <c r="N220" i="1" s="1"/>
  <c r="I220" i="1"/>
  <c r="M219" i="1"/>
  <c r="L219" i="1"/>
  <c r="N219" i="1" s="1"/>
  <c r="I219" i="1"/>
  <c r="M218" i="1"/>
  <c r="L218" i="1"/>
  <c r="N218" i="1" s="1"/>
  <c r="I218" i="1"/>
  <c r="M217" i="1"/>
  <c r="L217" i="1"/>
  <c r="N217" i="1" s="1"/>
  <c r="I217" i="1"/>
  <c r="M13" i="1"/>
  <c r="L13" i="1"/>
  <c r="N13" i="1" s="1"/>
  <c r="I13" i="1"/>
  <c r="M216" i="1"/>
  <c r="L216" i="1"/>
  <c r="N216" i="1" s="1"/>
  <c r="I216" i="1"/>
  <c r="M215" i="1"/>
  <c r="L215" i="1"/>
  <c r="N215" i="1" s="1"/>
  <c r="I215" i="1"/>
  <c r="M214" i="1"/>
  <c r="L214" i="1"/>
  <c r="N214" i="1" s="1"/>
  <c r="I214" i="1"/>
  <c r="M213" i="1"/>
  <c r="L213" i="1"/>
  <c r="N213" i="1" s="1"/>
  <c r="I213" i="1"/>
  <c r="M212" i="1"/>
  <c r="L212" i="1"/>
  <c r="N212" i="1" s="1"/>
  <c r="I212" i="1"/>
  <c r="M211" i="1"/>
  <c r="L211" i="1"/>
  <c r="N211" i="1" s="1"/>
  <c r="I211" i="1"/>
  <c r="M210" i="1"/>
  <c r="L210" i="1"/>
  <c r="N210" i="1" s="1"/>
  <c r="I210" i="1"/>
  <c r="M209" i="1"/>
  <c r="L209" i="1"/>
  <c r="N209" i="1" s="1"/>
  <c r="I209" i="1"/>
  <c r="M208" i="1"/>
  <c r="L208" i="1"/>
  <c r="N208" i="1" s="1"/>
  <c r="I208" i="1"/>
  <c r="M207" i="1"/>
  <c r="L207" i="1"/>
  <c r="N207" i="1" s="1"/>
  <c r="I207" i="1"/>
  <c r="M206" i="1"/>
  <c r="L206" i="1"/>
  <c r="N206" i="1" s="1"/>
  <c r="I206" i="1"/>
  <c r="M205" i="1"/>
  <c r="L205" i="1"/>
  <c r="N205" i="1" s="1"/>
  <c r="I205" i="1"/>
  <c r="M204" i="1"/>
  <c r="L204" i="1"/>
  <c r="N204" i="1" s="1"/>
  <c r="I204" i="1"/>
  <c r="M203" i="1"/>
  <c r="L203" i="1"/>
  <c r="N203" i="1" s="1"/>
  <c r="I203" i="1"/>
  <c r="M202" i="1"/>
  <c r="L202" i="1"/>
  <c r="N202" i="1" s="1"/>
  <c r="I202" i="1"/>
  <c r="M201" i="1"/>
  <c r="L201" i="1"/>
  <c r="N201" i="1" s="1"/>
  <c r="I201" i="1"/>
  <c r="M200" i="1"/>
  <c r="L200" i="1"/>
  <c r="N200" i="1" s="1"/>
  <c r="I200" i="1"/>
  <c r="M199" i="1"/>
  <c r="L199" i="1"/>
  <c r="N199" i="1" s="1"/>
  <c r="I199" i="1"/>
  <c r="M198" i="1"/>
  <c r="L198" i="1"/>
  <c r="N198" i="1" s="1"/>
  <c r="I198" i="1"/>
  <c r="M197" i="1"/>
  <c r="L197" i="1"/>
  <c r="N197" i="1" s="1"/>
  <c r="I197" i="1"/>
  <c r="M196" i="1"/>
  <c r="L196" i="1"/>
  <c r="N196" i="1" s="1"/>
  <c r="I196" i="1"/>
  <c r="M195" i="1"/>
  <c r="L195" i="1"/>
  <c r="N195" i="1" s="1"/>
  <c r="I195" i="1"/>
  <c r="M194" i="1"/>
  <c r="L194" i="1"/>
  <c r="N194" i="1" s="1"/>
  <c r="I194" i="1"/>
  <c r="M193" i="1"/>
  <c r="L193" i="1"/>
  <c r="N193" i="1" s="1"/>
  <c r="I193" i="1"/>
  <c r="M192" i="1"/>
  <c r="L192" i="1"/>
  <c r="N192" i="1" s="1"/>
  <c r="I192" i="1"/>
  <c r="M191" i="1"/>
  <c r="L191" i="1"/>
  <c r="N191" i="1" s="1"/>
  <c r="I191" i="1"/>
  <c r="M190" i="1"/>
  <c r="L190" i="1"/>
  <c r="N190" i="1" s="1"/>
  <c r="I190" i="1"/>
  <c r="M189" i="1"/>
  <c r="L189" i="1"/>
  <c r="N189" i="1" s="1"/>
  <c r="I189" i="1"/>
  <c r="M188" i="1"/>
  <c r="L188" i="1"/>
  <c r="N188" i="1" s="1"/>
  <c r="I188" i="1"/>
  <c r="M187" i="1"/>
  <c r="L187" i="1"/>
  <c r="N187" i="1" s="1"/>
  <c r="I187" i="1"/>
  <c r="M186" i="1"/>
  <c r="L186" i="1"/>
  <c r="N186" i="1" s="1"/>
  <c r="I186" i="1"/>
  <c r="M185" i="1"/>
  <c r="L185" i="1"/>
  <c r="N185" i="1" s="1"/>
  <c r="I185" i="1"/>
  <c r="M184" i="1"/>
  <c r="L184" i="1"/>
  <c r="N184" i="1" s="1"/>
  <c r="I184" i="1"/>
  <c r="M183" i="1"/>
  <c r="L183" i="1"/>
  <c r="N183" i="1" s="1"/>
  <c r="I183" i="1"/>
  <c r="M182" i="1"/>
  <c r="L182" i="1"/>
  <c r="N182" i="1" s="1"/>
  <c r="I182" i="1"/>
  <c r="M181" i="1"/>
  <c r="L181" i="1"/>
  <c r="N181" i="1" s="1"/>
  <c r="I181" i="1"/>
  <c r="M180" i="1"/>
  <c r="L180" i="1"/>
  <c r="N180" i="1" s="1"/>
  <c r="I180" i="1"/>
  <c r="M179" i="1"/>
  <c r="L179" i="1"/>
  <c r="N179" i="1" s="1"/>
  <c r="I179" i="1"/>
  <c r="M178" i="1"/>
  <c r="L178" i="1"/>
  <c r="N178" i="1" s="1"/>
  <c r="I178" i="1"/>
  <c r="M177" i="1"/>
  <c r="L177" i="1"/>
  <c r="N177" i="1" s="1"/>
  <c r="I177" i="1"/>
  <c r="M176" i="1"/>
  <c r="L176" i="1"/>
  <c r="N176" i="1" s="1"/>
  <c r="I176" i="1"/>
  <c r="M175" i="1"/>
  <c r="L175" i="1"/>
  <c r="N175" i="1" s="1"/>
  <c r="I175" i="1"/>
  <c r="M174" i="1"/>
  <c r="L174" i="1"/>
  <c r="N174" i="1" s="1"/>
  <c r="I174" i="1"/>
  <c r="M173" i="1"/>
  <c r="L173" i="1"/>
  <c r="N173" i="1" s="1"/>
  <c r="I173" i="1"/>
  <c r="M172" i="1"/>
  <c r="L172" i="1"/>
  <c r="N172" i="1" s="1"/>
  <c r="I172" i="1"/>
  <c r="M171" i="1"/>
  <c r="L171" i="1"/>
  <c r="N171" i="1" s="1"/>
  <c r="I171" i="1"/>
  <c r="M170" i="1"/>
  <c r="L170" i="1"/>
  <c r="N170" i="1" s="1"/>
  <c r="I170" i="1"/>
  <c r="M169" i="1"/>
  <c r="L169" i="1"/>
  <c r="N169" i="1" s="1"/>
  <c r="I169" i="1"/>
  <c r="M168" i="1"/>
  <c r="L168" i="1"/>
  <c r="N168" i="1" s="1"/>
  <c r="I168" i="1"/>
  <c r="M167" i="1"/>
  <c r="L167" i="1"/>
  <c r="N167" i="1" s="1"/>
  <c r="I167" i="1"/>
  <c r="M166" i="1"/>
  <c r="L166" i="1"/>
  <c r="N166" i="1" s="1"/>
  <c r="I166" i="1"/>
  <c r="M165" i="1"/>
  <c r="L165" i="1"/>
  <c r="N165" i="1" s="1"/>
  <c r="I165" i="1"/>
  <c r="M164" i="1"/>
  <c r="L164" i="1"/>
  <c r="N164" i="1" s="1"/>
  <c r="I164" i="1"/>
  <c r="M163" i="1"/>
  <c r="L163" i="1"/>
  <c r="N163" i="1" s="1"/>
  <c r="I163" i="1"/>
  <c r="M162" i="1"/>
  <c r="L162" i="1"/>
  <c r="N162" i="1" s="1"/>
  <c r="I162" i="1"/>
  <c r="M161" i="1"/>
  <c r="L161" i="1"/>
  <c r="N161" i="1" s="1"/>
  <c r="I161" i="1"/>
  <c r="M160" i="1"/>
  <c r="L160" i="1"/>
  <c r="N160" i="1" s="1"/>
  <c r="I160" i="1"/>
  <c r="M159" i="1"/>
  <c r="L159" i="1"/>
  <c r="N159" i="1" s="1"/>
  <c r="I159" i="1"/>
  <c r="M158" i="1"/>
  <c r="L158" i="1"/>
  <c r="N158" i="1" s="1"/>
  <c r="I158" i="1"/>
  <c r="M157" i="1"/>
  <c r="L157" i="1"/>
  <c r="N157" i="1" s="1"/>
  <c r="I157" i="1"/>
  <c r="M156" i="1"/>
  <c r="L156" i="1"/>
  <c r="N156" i="1" s="1"/>
  <c r="I156" i="1"/>
  <c r="M17" i="1"/>
  <c r="L17" i="1"/>
  <c r="N17" i="1" s="1"/>
  <c r="I17" i="1"/>
  <c r="M16" i="1"/>
  <c r="L16" i="1"/>
  <c r="N16" i="1" s="1"/>
  <c r="I16" i="1"/>
  <c r="M155" i="1"/>
  <c r="L155" i="1"/>
  <c r="N155" i="1" s="1"/>
  <c r="I155" i="1"/>
  <c r="M154" i="1"/>
  <c r="L154" i="1"/>
  <c r="N154" i="1" s="1"/>
  <c r="I154" i="1"/>
  <c r="M153" i="1"/>
  <c r="L153" i="1"/>
  <c r="N153" i="1" s="1"/>
  <c r="I153" i="1"/>
  <c r="M152" i="1"/>
  <c r="L152" i="1"/>
  <c r="N152" i="1" s="1"/>
  <c r="I152" i="1"/>
  <c r="M151" i="1"/>
  <c r="L151" i="1"/>
  <c r="N151" i="1" s="1"/>
  <c r="I151" i="1"/>
  <c r="M150" i="1"/>
  <c r="L150" i="1"/>
  <c r="N150" i="1" s="1"/>
  <c r="I150" i="1"/>
  <c r="M149" i="1"/>
  <c r="L149" i="1"/>
  <c r="N149" i="1" s="1"/>
  <c r="I149" i="1"/>
  <c r="M148" i="1"/>
  <c r="L148" i="1"/>
  <c r="N148" i="1" s="1"/>
  <c r="I148" i="1"/>
  <c r="M147" i="1"/>
  <c r="L147" i="1"/>
  <c r="N147" i="1" s="1"/>
  <c r="I147" i="1"/>
  <c r="M146" i="1"/>
  <c r="L146" i="1"/>
  <c r="N146" i="1" s="1"/>
  <c r="I146" i="1"/>
  <c r="M145" i="1"/>
  <c r="L145" i="1"/>
  <c r="N145" i="1" s="1"/>
  <c r="I145" i="1"/>
  <c r="M144" i="1"/>
  <c r="L144" i="1"/>
  <c r="N144" i="1" s="1"/>
  <c r="I144" i="1"/>
  <c r="M143" i="1"/>
  <c r="L143" i="1"/>
  <c r="N143" i="1" s="1"/>
  <c r="I143" i="1"/>
  <c r="M22" i="1"/>
  <c r="L22" i="1"/>
  <c r="N22" i="1" s="1"/>
  <c r="I22" i="1"/>
  <c r="M142" i="1"/>
  <c r="L142" i="1"/>
  <c r="N142" i="1" s="1"/>
  <c r="I142" i="1"/>
  <c r="M141" i="1"/>
  <c r="L141" i="1"/>
  <c r="N141" i="1" s="1"/>
  <c r="I141" i="1"/>
  <c r="M140" i="1"/>
  <c r="L140" i="1"/>
  <c r="N140" i="1" s="1"/>
  <c r="I140" i="1"/>
  <c r="M139" i="1"/>
  <c r="L139" i="1"/>
  <c r="N139" i="1" s="1"/>
  <c r="I139" i="1"/>
  <c r="M138" i="1"/>
  <c r="L138" i="1"/>
  <c r="N138" i="1" s="1"/>
  <c r="I138" i="1"/>
  <c r="M137" i="1"/>
  <c r="L137" i="1"/>
  <c r="N137" i="1" s="1"/>
  <c r="I137" i="1"/>
  <c r="M136" i="1"/>
  <c r="L136" i="1"/>
  <c r="N136" i="1" s="1"/>
  <c r="I136" i="1"/>
  <c r="M135" i="1"/>
  <c r="L135" i="1"/>
  <c r="N135" i="1" s="1"/>
  <c r="I135" i="1"/>
  <c r="M134" i="1"/>
  <c r="L134" i="1"/>
  <c r="N134" i="1" s="1"/>
  <c r="I134" i="1"/>
  <c r="M133" i="1"/>
  <c r="L133" i="1"/>
  <c r="N133" i="1" s="1"/>
  <c r="I133" i="1"/>
  <c r="M132" i="1"/>
  <c r="L132" i="1"/>
  <c r="N132" i="1" s="1"/>
  <c r="I132" i="1"/>
  <c r="M131" i="1"/>
  <c r="L131" i="1"/>
  <c r="N131" i="1" s="1"/>
  <c r="I131" i="1"/>
  <c r="M130" i="1"/>
  <c r="L130" i="1"/>
  <c r="N130" i="1" s="1"/>
  <c r="I130" i="1"/>
  <c r="M129" i="1"/>
  <c r="L129" i="1"/>
  <c r="N129" i="1" s="1"/>
  <c r="I129" i="1"/>
  <c r="M128" i="1"/>
  <c r="L128" i="1"/>
  <c r="N128" i="1" s="1"/>
  <c r="I128" i="1"/>
  <c r="M127" i="1"/>
  <c r="L127" i="1"/>
  <c r="N127" i="1" s="1"/>
  <c r="I127" i="1"/>
  <c r="M126" i="1"/>
  <c r="L126" i="1"/>
  <c r="N126" i="1" s="1"/>
  <c r="I126" i="1"/>
  <c r="M125" i="1"/>
  <c r="L125" i="1"/>
  <c r="N125" i="1" s="1"/>
  <c r="I125" i="1"/>
  <c r="M124" i="1"/>
  <c r="L124" i="1"/>
  <c r="N124" i="1" s="1"/>
  <c r="I124" i="1"/>
  <c r="M123" i="1"/>
  <c r="L123" i="1"/>
  <c r="N123" i="1" s="1"/>
  <c r="I123" i="1"/>
  <c r="M122" i="1"/>
  <c r="L122" i="1"/>
  <c r="N122" i="1" s="1"/>
  <c r="I122" i="1"/>
  <c r="M121" i="1"/>
  <c r="L121" i="1"/>
  <c r="N121" i="1" s="1"/>
  <c r="I121" i="1"/>
  <c r="M120" i="1"/>
  <c r="L120" i="1"/>
  <c r="N120" i="1" s="1"/>
  <c r="I120" i="1"/>
  <c r="M119" i="1"/>
  <c r="L119" i="1"/>
  <c r="N119" i="1" s="1"/>
  <c r="I119" i="1"/>
  <c r="M118" i="1"/>
  <c r="L118" i="1"/>
  <c r="N118" i="1" s="1"/>
  <c r="I118" i="1"/>
  <c r="M15" i="1"/>
  <c r="L15" i="1"/>
  <c r="N15" i="1" s="1"/>
  <c r="I15" i="1"/>
  <c r="M117" i="1"/>
  <c r="L117" i="1"/>
  <c r="N117" i="1" s="1"/>
  <c r="I117" i="1"/>
  <c r="M116" i="1"/>
  <c r="L116" i="1"/>
  <c r="N116" i="1" s="1"/>
  <c r="I116" i="1"/>
  <c r="M115" i="1"/>
  <c r="L115" i="1"/>
  <c r="N115" i="1" s="1"/>
  <c r="I115" i="1"/>
  <c r="M114" i="1"/>
  <c r="L114" i="1"/>
  <c r="N114" i="1" s="1"/>
  <c r="I114" i="1"/>
  <c r="M113" i="1"/>
  <c r="L113" i="1"/>
  <c r="N113" i="1" s="1"/>
  <c r="I113" i="1"/>
  <c r="M112" i="1"/>
  <c r="L112" i="1"/>
  <c r="N112" i="1" s="1"/>
  <c r="I112" i="1"/>
  <c r="M111" i="1"/>
  <c r="L111" i="1"/>
  <c r="N111" i="1" s="1"/>
  <c r="I111" i="1"/>
  <c r="M110" i="1"/>
  <c r="L110" i="1"/>
  <c r="N110" i="1" s="1"/>
  <c r="I110" i="1"/>
  <c r="M109" i="1"/>
  <c r="L109" i="1"/>
  <c r="N109" i="1" s="1"/>
  <c r="I109" i="1"/>
  <c r="M108" i="1"/>
  <c r="L108" i="1"/>
  <c r="N108" i="1" s="1"/>
  <c r="I108" i="1"/>
  <c r="M107" i="1"/>
  <c r="L107" i="1"/>
  <c r="N107" i="1" s="1"/>
  <c r="I107" i="1"/>
  <c r="M106" i="1"/>
  <c r="L106" i="1"/>
  <c r="N106" i="1" s="1"/>
  <c r="I106" i="1"/>
  <c r="M105" i="1"/>
  <c r="L105" i="1"/>
  <c r="N105" i="1" s="1"/>
  <c r="I105" i="1"/>
  <c r="M104" i="1"/>
  <c r="L104" i="1"/>
  <c r="N104" i="1" s="1"/>
  <c r="I104" i="1"/>
  <c r="M103" i="1"/>
  <c r="L103" i="1"/>
  <c r="N103" i="1" s="1"/>
  <c r="I103" i="1"/>
  <c r="M102" i="1"/>
  <c r="L102" i="1"/>
  <c r="N102" i="1" s="1"/>
  <c r="I102" i="1"/>
  <c r="M101" i="1"/>
  <c r="L101" i="1"/>
  <c r="N101" i="1" s="1"/>
  <c r="I101" i="1"/>
  <c r="M100" i="1"/>
  <c r="L100" i="1"/>
  <c r="N100" i="1" s="1"/>
  <c r="I100" i="1"/>
  <c r="M99" i="1"/>
  <c r="L99" i="1"/>
  <c r="N99" i="1" s="1"/>
  <c r="I99" i="1"/>
  <c r="M98" i="1"/>
  <c r="L98" i="1"/>
  <c r="N98" i="1" s="1"/>
  <c r="I98" i="1"/>
  <c r="M97" i="1"/>
  <c r="L97" i="1"/>
  <c r="N97" i="1" s="1"/>
  <c r="I97" i="1"/>
  <c r="M96" i="1"/>
  <c r="L96" i="1"/>
  <c r="N96" i="1" s="1"/>
  <c r="I96" i="1"/>
  <c r="M95" i="1"/>
  <c r="L95" i="1"/>
  <c r="N95" i="1" s="1"/>
  <c r="I95" i="1"/>
  <c r="M94" i="1"/>
  <c r="L94" i="1"/>
  <c r="N94" i="1" s="1"/>
  <c r="I94" i="1"/>
  <c r="M93" i="1"/>
  <c r="L93" i="1"/>
  <c r="N93" i="1" s="1"/>
  <c r="I93" i="1"/>
  <c r="M92" i="1"/>
  <c r="L92" i="1"/>
  <c r="N92" i="1" s="1"/>
  <c r="I92" i="1"/>
  <c r="M91" i="1"/>
  <c r="L91" i="1"/>
  <c r="N91" i="1" s="1"/>
  <c r="I91" i="1"/>
  <c r="M90" i="1"/>
  <c r="L90" i="1"/>
  <c r="N90" i="1" s="1"/>
  <c r="I90" i="1"/>
  <c r="M89" i="1"/>
  <c r="L89" i="1"/>
  <c r="N89" i="1" s="1"/>
  <c r="I89" i="1"/>
  <c r="M88" i="1"/>
  <c r="L88" i="1"/>
  <c r="N88" i="1" s="1"/>
  <c r="I88" i="1"/>
  <c r="M87" i="1"/>
  <c r="L87" i="1"/>
  <c r="N87" i="1" s="1"/>
  <c r="I87" i="1"/>
  <c r="M86" i="1"/>
  <c r="L86" i="1"/>
  <c r="N86" i="1" s="1"/>
  <c r="I86" i="1"/>
  <c r="M85" i="1"/>
  <c r="L85" i="1"/>
  <c r="N85" i="1" s="1"/>
  <c r="I85" i="1"/>
  <c r="M84" i="1"/>
  <c r="L84" i="1"/>
  <c r="N84" i="1" s="1"/>
  <c r="I84" i="1"/>
  <c r="M83" i="1"/>
  <c r="L83" i="1"/>
  <c r="N83" i="1" s="1"/>
  <c r="I83" i="1"/>
  <c r="M82" i="1"/>
  <c r="L82" i="1"/>
  <c r="N82" i="1" s="1"/>
  <c r="I82" i="1"/>
  <c r="M81" i="1"/>
  <c r="L81" i="1"/>
  <c r="N81" i="1" s="1"/>
  <c r="I81" i="1"/>
  <c r="M80" i="1"/>
  <c r="L80" i="1"/>
  <c r="N80" i="1" s="1"/>
  <c r="I80" i="1"/>
  <c r="M79" i="1"/>
  <c r="L79" i="1"/>
  <c r="N79" i="1" s="1"/>
  <c r="I79" i="1"/>
  <c r="M78" i="1"/>
  <c r="L78" i="1"/>
  <c r="N78" i="1" s="1"/>
  <c r="I78" i="1"/>
  <c r="M77" i="1"/>
  <c r="L77" i="1"/>
  <c r="N77" i="1" s="1"/>
  <c r="I77" i="1"/>
  <c r="M76" i="1"/>
  <c r="L76" i="1"/>
  <c r="N76" i="1" s="1"/>
  <c r="I76" i="1"/>
  <c r="M75" i="1"/>
  <c r="L75" i="1"/>
  <c r="N75" i="1" s="1"/>
  <c r="I75" i="1"/>
  <c r="M74" i="1"/>
  <c r="L74" i="1"/>
  <c r="N74" i="1" s="1"/>
  <c r="I74" i="1"/>
  <c r="M73" i="1"/>
  <c r="L73" i="1"/>
  <c r="N73" i="1" s="1"/>
  <c r="I73" i="1"/>
  <c r="M72" i="1"/>
  <c r="L72" i="1"/>
  <c r="N72" i="1" s="1"/>
  <c r="I72" i="1"/>
  <c r="M71" i="1"/>
  <c r="L71" i="1"/>
  <c r="N71" i="1" s="1"/>
  <c r="I71" i="1"/>
  <c r="M70" i="1"/>
  <c r="L70" i="1"/>
  <c r="N70" i="1" s="1"/>
  <c r="I70" i="1"/>
  <c r="M69" i="1"/>
  <c r="L69" i="1"/>
  <c r="N69" i="1" s="1"/>
  <c r="I69" i="1"/>
  <c r="M68" i="1"/>
  <c r="L68" i="1"/>
  <c r="N68" i="1" s="1"/>
  <c r="I68" i="1"/>
  <c r="M67" i="1"/>
  <c r="L67" i="1"/>
  <c r="N67" i="1" s="1"/>
  <c r="I67" i="1"/>
  <c r="M66" i="1"/>
  <c r="L66" i="1"/>
  <c r="N66" i="1" s="1"/>
  <c r="I66" i="1"/>
  <c r="M65" i="1"/>
  <c r="L65" i="1"/>
  <c r="N65" i="1" s="1"/>
  <c r="I65" i="1"/>
  <c r="M64" i="1"/>
  <c r="L64" i="1"/>
  <c r="N64" i="1" s="1"/>
  <c r="I64" i="1"/>
  <c r="M63" i="1"/>
  <c r="L63" i="1"/>
  <c r="N63" i="1" s="1"/>
  <c r="I63" i="1"/>
  <c r="M62" i="1"/>
  <c r="L62" i="1"/>
  <c r="N62" i="1" s="1"/>
  <c r="I62" i="1"/>
  <c r="M61" i="1"/>
  <c r="L61" i="1"/>
  <c r="N61" i="1" s="1"/>
  <c r="I61" i="1"/>
  <c r="M60" i="1"/>
  <c r="L60" i="1"/>
  <c r="N60" i="1" s="1"/>
  <c r="I60" i="1"/>
  <c r="M59" i="1"/>
  <c r="L59" i="1"/>
  <c r="N59" i="1" s="1"/>
  <c r="I59" i="1"/>
  <c r="M58" i="1"/>
  <c r="L58" i="1"/>
  <c r="N58" i="1" s="1"/>
  <c r="I58" i="1"/>
  <c r="M57" i="1"/>
  <c r="L57" i="1"/>
  <c r="N57" i="1" s="1"/>
  <c r="I57" i="1"/>
  <c r="M56" i="1"/>
  <c r="L56" i="1"/>
  <c r="N56" i="1" s="1"/>
  <c r="I56" i="1"/>
  <c r="M55" i="1"/>
  <c r="L55" i="1"/>
  <c r="N55" i="1" s="1"/>
  <c r="I55" i="1"/>
  <c r="M54" i="1"/>
  <c r="L54" i="1"/>
  <c r="N54" i="1" s="1"/>
  <c r="I54" i="1"/>
  <c r="M53" i="1"/>
  <c r="L53" i="1"/>
  <c r="N53" i="1" s="1"/>
  <c r="I53" i="1"/>
  <c r="M52" i="1"/>
  <c r="L52" i="1"/>
  <c r="N52" i="1" s="1"/>
  <c r="I52" i="1"/>
  <c r="M51" i="1"/>
  <c r="L51" i="1"/>
  <c r="N51" i="1" s="1"/>
  <c r="I51" i="1"/>
  <c r="M50" i="1"/>
  <c r="L50" i="1"/>
  <c r="N50" i="1" s="1"/>
  <c r="I50" i="1"/>
  <c r="M49" i="1"/>
  <c r="L49" i="1"/>
  <c r="N49" i="1" s="1"/>
  <c r="I49" i="1"/>
  <c r="M48" i="1"/>
  <c r="L48" i="1"/>
  <c r="N48" i="1" s="1"/>
  <c r="I48" i="1"/>
  <c r="M47" i="1"/>
  <c r="L47" i="1"/>
  <c r="N47" i="1" s="1"/>
  <c r="I47" i="1"/>
  <c r="M46" i="1"/>
  <c r="L46" i="1"/>
  <c r="N46" i="1" s="1"/>
  <c r="I46" i="1"/>
  <c r="M45" i="1"/>
  <c r="L45" i="1"/>
  <c r="N45" i="1" s="1"/>
  <c r="I45" i="1"/>
  <c r="M44" i="1"/>
  <c r="L44" i="1"/>
  <c r="N44" i="1" s="1"/>
  <c r="I44" i="1"/>
  <c r="M43" i="1"/>
  <c r="L43" i="1"/>
  <c r="N43" i="1" s="1"/>
  <c r="I43" i="1"/>
  <c r="M42" i="1"/>
  <c r="L42" i="1"/>
  <c r="N42" i="1" s="1"/>
  <c r="I42" i="1"/>
  <c r="M41" i="1"/>
  <c r="L41" i="1"/>
  <c r="N41" i="1" s="1"/>
  <c r="I41" i="1"/>
  <c r="M40" i="1"/>
  <c r="L40" i="1"/>
  <c r="N40" i="1" s="1"/>
  <c r="I40" i="1"/>
  <c r="M39" i="1"/>
  <c r="L39" i="1"/>
  <c r="N39" i="1" s="1"/>
  <c r="I39" i="1"/>
  <c r="M38" i="1"/>
  <c r="L38" i="1"/>
  <c r="N38" i="1" s="1"/>
  <c r="I38" i="1"/>
  <c r="M37" i="1"/>
  <c r="L37" i="1"/>
  <c r="N37" i="1" s="1"/>
  <c r="I37" i="1"/>
  <c r="M36" i="1"/>
  <c r="L36" i="1"/>
  <c r="N36" i="1" s="1"/>
  <c r="I36" i="1"/>
  <c r="M35" i="1"/>
  <c r="L35" i="1"/>
  <c r="N35" i="1" s="1"/>
  <c r="I35" i="1"/>
  <c r="M34" i="1"/>
  <c r="L34" i="1"/>
  <c r="N34" i="1" s="1"/>
  <c r="I34" i="1"/>
  <c r="M33" i="1"/>
  <c r="L33" i="1"/>
  <c r="N33" i="1" s="1"/>
  <c r="I33" i="1"/>
  <c r="M32" i="1"/>
  <c r="L32" i="1"/>
  <c r="N32" i="1" s="1"/>
  <c r="I32" i="1"/>
  <c r="M31" i="1"/>
  <c r="L31" i="1"/>
  <c r="N31" i="1" s="1"/>
  <c r="I31" i="1"/>
  <c r="M30" i="1"/>
  <c r="L30" i="1"/>
  <c r="N30" i="1" s="1"/>
  <c r="I30" i="1"/>
  <c r="M29" i="1"/>
  <c r="L29" i="1"/>
  <c r="N29" i="1" s="1"/>
  <c r="I29" i="1"/>
  <c r="M28" i="1"/>
  <c r="L28" i="1"/>
  <c r="N28" i="1" s="1"/>
  <c r="I28" i="1"/>
  <c r="M27" i="1"/>
  <c r="L27" i="1"/>
  <c r="N27" i="1" s="1"/>
  <c r="I27" i="1"/>
  <c r="M26" i="1"/>
  <c r="L26" i="1"/>
  <c r="N26" i="1" s="1"/>
  <c r="I26" i="1"/>
  <c r="M25" i="1"/>
  <c r="L25" i="1"/>
  <c r="N25" i="1" s="1"/>
  <c r="I25" i="1"/>
  <c r="M24" i="1"/>
  <c r="L24" i="1"/>
  <c r="N24" i="1" s="1"/>
  <c r="I24" i="1"/>
  <c r="M23" i="1"/>
  <c r="L23" i="1"/>
  <c r="N23" i="1" s="1"/>
  <c r="I23" i="1"/>
  <c r="M12" i="1"/>
  <c r="L12" i="1"/>
  <c r="N12" i="1" s="1"/>
  <c r="I12" i="1"/>
  <c r="M11" i="1"/>
  <c r="L11" i="1"/>
  <c r="N11" i="1" s="1"/>
  <c r="I11" i="1"/>
  <c r="M10" i="1"/>
  <c r="L10" i="1"/>
  <c r="N10" i="1" s="1"/>
  <c r="I10" i="1"/>
</calcChain>
</file>

<file path=xl/sharedStrings.xml><?xml version="1.0" encoding="utf-8"?>
<sst xmlns="http://schemas.openxmlformats.org/spreadsheetml/2006/main" count="1780" uniqueCount="1118">
  <si>
    <t>File name</t>
  </si>
  <si>
    <t>login ID</t>
  </si>
  <si>
    <t>verified student ID</t>
  </si>
  <si>
    <t>computer ID</t>
  </si>
  <si>
    <t>session time</t>
  </si>
  <si>
    <t xml:space="preserve"> start time</t>
  </si>
  <si>
    <t>start time (date)</t>
  </si>
  <si>
    <t xml:space="preserve"> time of first User action</t>
  </si>
  <si>
    <t xml:space="preserve"> time of last User action</t>
  </si>
  <si>
    <t>length (last-first)</t>
  </si>
  <si>
    <t>time from previous last action</t>
  </si>
  <si>
    <t>length (min)</t>
  </si>
  <si>
    <t xml:space="preserve"> User actions</t>
  </si>
  <si>
    <t xml:space="preserve"> activated.resistorEditor</t>
  </si>
  <si>
    <t>added lightBulbs</t>
  </si>
  <si>
    <t>activity</t>
  </si>
  <si>
    <t>order</t>
  </si>
  <si>
    <t>use?</t>
  </si>
  <si>
    <t>2013-07-12_09-46-43_fej9o576k2jo89iqb87f15572g_sdl10pap7gilaln2s7k6dgqi76f.txt'</t>
  </si>
  <si>
    <t xml:space="preserve"> 'fej9o576k2jo89iqb87f15572g'</t>
  </si>
  <si>
    <t>7/12/13 9:30am</t>
  </si>
  <si>
    <t xml:space="preserve"> 1373647603117</t>
  </si>
  <si>
    <t xml:space="preserve"> 1373647608133</t>
  </si>
  <si>
    <t xml:space="preserve"> 1373649243383</t>
  </si>
  <si>
    <t>1 light bulbs</t>
  </si>
  <si>
    <t>remove student - already comleted the lab</t>
  </si>
  <si>
    <t>2013-07-12_10-29-43_fej9o576k2jo89iqb87f15572g_sjaj31e9ousknmuqb7a9tqal4dp.txt'</t>
  </si>
  <si>
    <t xml:space="preserve"> 1373650183367</t>
  </si>
  <si>
    <t xml:space="preserve"> 1373650186414</t>
  </si>
  <si>
    <t xml:space="preserve"> 1373651248601</t>
  </si>
  <si>
    <t>2 resistor</t>
  </si>
  <si>
    <t>2013-07-12_10-52-56_fej9o576k2jo89iqb87f15572g_s47mgotmhm91uvmuljl6vm2flgr.txt'</t>
  </si>
  <si>
    <t xml:space="preserve"> 1373651576023</t>
  </si>
  <si>
    <t xml:space="preserve"> 1373651578601</t>
  </si>
  <si>
    <t xml:space="preserve"> 1373651839242</t>
  </si>
  <si>
    <t>3 puzzle</t>
  </si>
  <si>
    <t>2002-05-09_22-49-09_89pvauhne8vu9b49ufu7tv032u_snp2r7ekhgiap0pvmjkv796nea6.txt'</t>
  </si>
  <si>
    <t xml:space="preserve"> '89pvauhne8vu9b49ufu7tv032u'</t>
  </si>
  <si>
    <t xml:space="preserve"> 1021009749093</t>
  </si>
  <si>
    <t xml:space="preserve"> 1021009786968</t>
  </si>
  <si>
    <t xml:space="preserve"> 1021011604156</t>
  </si>
  <si>
    <t>2002-05-09_23-34-58_89pvauhne8vu9b49ufu7tv032u_sn8fm1or4l135cc5148h94g2cla.txt'</t>
  </si>
  <si>
    <t xml:space="preserve"> 1021012498312</t>
  </si>
  <si>
    <t xml:space="preserve"> 1021012524343</t>
  </si>
  <si>
    <t xml:space="preserve"> 1021014252687</t>
  </si>
  <si>
    <t>2-3 resistor-puzzle</t>
  </si>
  <si>
    <t>2013-03-20_16-22-49_89pvauhne8vu9b49ufu7tv032u_suf1fo5qeobcfkmg72n0n5s2l7f.txt'</t>
  </si>
  <si>
    <t xml:space="preserve"> 1363821769125</t>
  </si>
  <si>
    <t xml:space="preserve"> 1363821796656</t>
  </si>
  <si>
    <t xml:space="preserve"> 1363823396031</t>
  </si>
  <si>
    <t>2013-03-20_16-57-07_89pvauhne8vu9b49ufu7tv032u_si9le84jg8hlidnufc8pnpma0l6.txt'</t>
  </si>
  <si>
    <t xml:space="preserve"> 1363823827797</t>
  </si>
  <si>
    <t xml:space="preserve"> 1363824309312</t>
  </si>
  <si>
    <t xml:space="preserve"> 1363826936500</t>
  </si>
  <si>
    <t>2013-03-21_14-52-33_89pvauhne8vu9b49ufu7tv032u_s3t7ltuk41ihdqojf386dp746ar.txt'</t>
  </si>
  <si>
    <t xml:space="preserve"> 1363902753968</t>
  </si>
  <si>
    <t xml:space="preserve"> 1363902766781</t>
  </si>
  <si>
    <t xml:space="preserve"> 1363903876406</t>
  </si>
  <si>
    <t>2013-03-21_15-11-53_89pvauhne8vu9b49ufu7tv032u_s51hadpgjpa1nj9rvbfps61n2mc.txt'</t>
  </si>
  <si>
    <t xml:space="preserve"> 1363903913984</t>
  </si>
  <si>
    <t xml:space="preserve"> 1363903917484</t>
  </si>
  <si>
    <t xml:space="preserve"> 1363904109796</t>
  </si>
  <si>
    <t>ignore - too short</t>
  </si>
  <si>
    <t>2013-03-21_15-15-26_89pvauhne8vu9b49ufu7tv032u_skh8iab35bjah9gham33hav7qhi.txt'</t>
  </si>
  <si>
    <t xml:space="preserve"> 1363904126546</t>
  </si>
  <si>
    <t xml:space="preserve"> 1363904149765</t>
  </si>
  <si>
    <t xml:space="preserve"> 1363904638140</t>
  </si>
  <si>
    <t>drop first two minutes</t>
  </si>
  <si>
    <t>2013-03-21_15-39-29_89pvauhne8vu9b49ufu7tv032u_svq1rj69d9iq39deo3l6lbl5obi.txt'</t>
  </si>
  <si>
    <t xml:space="preserve"> 1363905569381</t>
  </si>
  <si>
    <t xml:space="preserve"> 1363905613234</t>
  </si>
  <si>
    <t xml:space="preserve"> 1363907491189</t>
  </si>
  <si>
    <t>2013-03-20_16-21-27_89pvauhne8vu9b49ufu7tv032u_s571486d2bu5eglg8805u400db0.txt'</t>
  </si>
  <si>
    <t xml:space="preserve"> 1363821687442</t>
  </si>
  <si>
    <t xml:space="preserve"> 1363821751082</t>
  </si>
  <si>
    <t xml:space="preserve"> 1363822729629</t>
  </si>
  <si>
    <t>2013-03-20_16-39-21_89pvauhne8vu9b49ufu7tv032u_se2d2i6r0tsq991oj2baalajafd.txt'</t>
  </si>
  <si>
    <t xml:space="preserve"> 1363822761551</t>
  </si>
  <si>
    <t xml:space="preserve"> 1363822764707</t>
  </si>
  <si>
    <t xml:space="preserve"> 1363823359129</t>
  </si>
  <si>
    <t>2013-03-20_16-56-32_89pvauhne8vu9b49ufu7tv032u_smgvj3ttlqe7p0dcru6t9b9u17u.txt'</t>
  </si>
  <si>
    <t xml:space="preserve"> 1363823792363</t>
  </si>
  <si>
    <t xml:space="preserve"> 1363824569895</t>
  </si>
  <si>
    <t xml:space="preserve"> 1363826161410</t>
  </si>
  <si>
    <t>2013-07-11_13-14-42_4leaenp6iht6jkbgjjcsqbjto6_sg5q8mvmjv0jaijh3o4c9d8p6ut.txt'</t>
  </si>
  <si>
    <t xml:space="preserve"> '4leaenp6iht6jkbgjjcsqbjto6'</t>
  </si>
  <si>
    <t xml:space="preserve"> 1373573682062</t>
  </si>
  <si>
    <t xml:space="preserve"> 1373573711515</t>
  </si>
  <si>
    <t xml:space="preserve"> 1373575338843</t>
  </si>
  <si>
    <t>2013-07-11_13-59-07_4leaenp6iht6jkbgjjcsqbjto6_s5gt2l4k8i8136urar7om0o20r2.txt'</t>
  </si>
  <si>
    <t xml:space="preserve"> 1373576347468</t>
  </si>
  <si>
    <t xml:space="preserve"> 1373576363484</t>
  </si>
  <si>
    <t xml:space="preserve"> 1373577811640</t>
  </si>
  <si>
    <t>2013-07-11_14-28-36_4leaenp6iht6jkbgjjcsqbjto6_solk7equahj51gppor9o6mhls16.txt'</t>
  </si>
  <si>
    <t xml:space="preserve"> 1373578116000</t>
  </si>
  <si>
    <t xml:space="preserve"> 1373578138656</t>
  </si>
  <si>
    <t xml:space="preserve"> 1373578341968</t>
  </si>
  <si>
    <t>2013-03-21_10-23-37_89pvauhne8vu9b49ufu7tv032u_s5b232a3ooo8o12aa5mguqmct1.txt'</t>
  </si>
  <si>
    <t xml:space="preserve"> 1363886617843</t>
  </si>
  <si>
    <t xml:space="preserve"> 1363886624234</t>
  </si>
  <si>
    <t xml:space="preserve"> 1363888043203</t>
  </si>
  <si>
    <t>2013-03-21_11-07-09_89pvauhne8vu9b49ufu7tv032u_s1png39bd0qmm58qevlvg1ohf69.txt'</t>
  </si>
  <si>
    <t xml:space="preserve"> 1363889229765</t>
  </si>
  <si>
    <t xml:space="preserve"> 1363889234140</t>
  </si>
  <si>
    <t xml:space="preserve"> 1363891131390</t>
  </si>
  <si>
    <t>2013-03-18_11-21-15_89pvauhne8vu9b49ufu7tv032u_simb9it8k6flm42rn5gbqdfogji.txt'</t>
  </si>
  <si>
    <t xml:space="preserve"> 1363630875304</t>
  </si>
  <si>
    <t xml:space="preserve"> 1363630884616</t>
  </si>
  <si>
    <t xml:space="preserve"> 1363631512648</t>
  </si>
  <si>
    <t>2013-03-18_11-32-08_89pvauhne8vu9b49ufu7tv032u_stcvepm9fr6k01u20kthdsbtusl.txt'</t>
  </si>
  <si>
    <t xml:space="preserve"> 1363631528132</t>
  </si>
  <si>
    <t xml:space="preserve"> 1363631535585</t>
  </si>
  <si>
    <t xml:space="preserve"> 1363635046523</t>
  </si>
  <si>
    <t>1-2-3 all</t>
  </si>
  <si>
    <t>2013-07-11_13-14-32_tj5800gesloa7509m6j9btt938_sh9iuao95ghjcne78akldmlatul.txt'</t>
  </si>
  <si>
    <t xml:space="preserve"> 'tj5800gesloa7509m6j9btt938'</t>
  </si>
  <si>
    <t>7/11/13 1:00pm</t>
  </si>
  <si>
    <t xml:space="preserve"> 1373573672186</t>
  </si>
  <si>
    <t xml:space="preserve"> 1373573678155</t>
  </si>
  <si>
    <t xml:space="preserve"> 1373575343218</t>
  </si>
  <si>
    <t>2013-07-11_13-57-34_tj5800gesloa7509m6j9btt938_s7l8git9smk7oedehrnct0qce7s.txt'</t>
  </si>
  <si>
    <t xml:space="preserve"> 1373576254108</t>
  </si>
  <si>
    <t xml:space="preserve"> 1373576259108</t>
  </si>
  <si>
    <t xml:space="preserve"> 1373578382483</t>
  </si>
  <si>
    <t>2013-07-10_10-14-30_tj5800gesloa7509m6j9btt938_supnmrdu17iapiq69r91rfdejcl.txt'</t>
  </si>
  <si>
    <t>7/10/13 10:00am</t>
  </si>
  <si>
    <t xml:space="preserve"> 1373476470328</t>
  </si>
  <si>
    <t xml:space="preserve"> 1373476521312</t>
  </si>
  <si>
    <t xml:space="preserve"> 1373478120359</t>
  </si>
  <si>
    <t>2013-07-10_10-58-58_tj5800gesloa7509m6j9btt938_ssm52s4jttg4li5ko67k5q91ghv.txt'</t>
  </si>
  <si>
    <t xml:space="preserve"> 1373479138578</t>
  </si>
  <si>
    <t xml:space="preserve"> 1373479143171</t>
  </si>
  <si>
    <t xml:space="preserve"> 1373480584203</t>
  </si>
  <si>
    <t>2013-07-10_11-25-03_tj5800gesloa7509m6j9btt938_s3vg905j8dmhu735tbd2p0jpraj.txt'</t>
  </si>
  <si>
    <t xml:space="preserve"> 1373480703359</t>
  </si>
  <si>
    <t xml:space="preserve"> 1373480710953</t>
  </si>
  <si>
    <t xml:space="preserve"> 1373481003171</t>
  </si>
  <si>
    <t>2013-03-22_11-53-33_89pvauhne8vu9b49ufu7tv032u_srgqqrc3hn9cqh0f3940ecoicp4.txt'</t>
  </si>
  <si>
    <t xml:space="preserve"> 1363978413800</t>
  </si>
  <si>
    <t xml:space="preserve"> 1363978501425</t>
  </si>
  <si>
    <t xml:space="preserve"> 1363980131503</t>
  </si>
  <si>
    <t>2013-03-22_12-38-46_89pvauhne8vu9b49ufu7tv032u_sijjrdgbla9fros6dg71cdieo51.txt'</t>
  </si>
  <si>
    <t xml:space="preserve"> 1363981126440</t>
  </si>
  <si>
    <t xml:space="preserve"> 1363981168331</t>
  </si>
  <si>
    <t xml:space="preserve"> 1363983020831</t>
  </si>
  <si>
    <t>2013-03-20_16-22-19_chsdrtnrkd3o503plhf2vo4eag_sdg0o0di8sksme19rc3b2h93pme.txt'</t>
  </si>
  <si>
    <t xml:space="preserve"> 'chsdrtnrkd3o503plhf2vo4eag'</t>
  </si>
  <si>
    <t xml:space="preserve"> 1363821739833</t>
  </si>
  <si>
    <t xml:space="preserve"> 1363821747942</t>
  </si>
  <si>
    <t xml:space="preserve"> 1363823221973</t>
  </si>
  <si>
    <t>2013-03-20_16-56-10_chsdrtnrkd3o503plhf2vo4eag_su6l9d4kpo288bfqpheifc589st.txt'</t>
  </si>
  <si>
    <t xml:space="preserve"> 1363823770208</t>
  </si>
  <si>
    <t xml:space="preserve"> 1363824283754</t>
  </si>
  <si>
    <t xml:space="preserve"> 1363824584887</t>
  </si>
  <si>
    <t>2013-03-20_17-11-22_chsdrtnrkd3o503plhf2vo4eag_s93s1a0q53b6s7bqd5mmi61uo8k.txt'</t>
  </si>
  <si>
    <t xml:space="preserve"> 1363824682634</t>
  </si>
  <si>
    <t xml:space="preserve"> 1363824693200</t>
  </si>
  <si>
    <t xml:space="preserve"> 1363825809052</t>
  </si>
  <si>
    <t>2013-03-20_17-46-05_chsdrtnrkd3o503plhf2vo4eag_s9ghkpn1eg83spt0gqasbrac85t.txt'</t>
  </si>
  <si>
    <t xml:space="preserve"> 1363826765740</t>
  </si>
  <si>
    <t xml:space="preserve"> 1363826768428</t>
  </si>
  <si>
    <t xml:space="preserve"> 1363826946635</t>
  </si>
  <si>
    <t>2013-03-20_16-21-08_89pvauhne8vu9b49ufu7tv032u_sp1mprmb6h4liifochcnkffrh9b.txt'</t>
  </si>
  <si>
    <t xml:space="preserve"> 1363821668816</t>
  </si>
  <si>
    <t xml:space="preserve"> 1363821675472</t>
  </si>
  <si>
    <t xml:space="preserve"> 1363822511003</t>
  </si>
  <si>
    <t>2013-03-20_16-37-10_89pvauhne8vu9b49ufu7tv032u_s3tgsinlt8430d1gd0rkm8rtun.txt'</t>
  </si>
  <si>
    <t xml:space="preserve"> 1363822630675</t>
  </si>
  <si>
    <t xml:space="preserve"> 1363822636081</t>
  </si>
  <si>
    <t xml:space="preserve"> 1363823416144</t>
  </si>
  <si>
    <t>2013-03-20_16-59-47_89pvauhne8vu9b49ufu7tv032u_stm6ojp3c8nhl3lvl9bfl9f2c5c.txt'</t>
  </si>
  <si>
    <t xml:space="preserve"> 1363823987660</t>
  </si>
  <si>
    <t xml:space="preserve"> 1363824187128</t>
  </si>
  <si>
    <t xml:space="preserve"> 1363824656363</t>
  </si>
  <si>
    <t>2013-03-20_17-11-19_89pvauhne8vu9b49ufu7tv032u_sdrli092i9hnjavm5ger1eab99s.txt'</t>
  </si>
  <si>
    <t xml:space="preserve"> 1363824679722</t>
  </si>
  <si>
    <t xml:space="preserve"> 1363824683081</t>
  </si>
  <si>
    <t xml:space="preserve"> 1363826261378</t>
  </si>
  <si>
    <t>2013-03-21_10-23-12_89pvauhne8vu9b49ufu7tv032u_spn1sdrfr87doenm6trhpnv02c.txt'</t>
  </si>
  <si>
    <t xml:space="preserve"> 1363886592046</t>
  </si>
  <si>
    <t xml:space="preserve"> 1363886663687</t>
  </si>
  <si>
    <t xml:space="preserve"> 1363888469500</t>
  </si>
  <si>
    <t>2013-03-21_11-06-53_89pvauhne8vu9b49ufu7tv032u_sa8jpg6tt0n515lmrqdasm4vs25.txt'</t>
  </si>
  <si>
    <t xml:space="preserve"> 1363889213453</t>
  </si>
  <si>
    <t xml:space="preserve"> 1363889236140</t>
  </si>
  <si>
    <t xml:space="preserve"> 1363891548312</t>
  </si>
  <si>
    <t>2013-07-11_13-14-44_depr3grfv1b2kcu778t4udole2_s70tk0ru0qtra60bkm7abkgn1d1.txt'</t>
  </si>
  <si>
    <t xml:space="preserve"> 'depr3grfv1b2kcu778t4udole2'</t>
  </si>
  <si>
    <t xml:space="preserve"> 1373573684690</t>
  </si>
  <si>
    <t xml:space="preserve"> 1373573760100</t>
  </si>
  <si>
    <t xml:space="preserve"> 1373575022750</t>
  </si>
  <si>
    <t>2013-07-11_13-59-04_depr3grfv1b2kcu778t4udole2_s1sjkrb3jdie1i4t8i61bf0k6vq.txt'</t>
  </si>
  <si>
    <t xml:space="preserve"> 1373576344435</t>
  </si>
  <si>
    <t xml:space="preserve"> 1373576451455</t>
  </si>
  <si>
    <t xml:space="preserve"> 1373578166219</t>
  </si>
  <si>
    <t>2013-07-12_09-47-11_oafhlm7aonr6aefotnbig9i3ib_s9k6egpcl03hpi191fgpkuvr1a2.txt'</t>
  </si>
  <si>
    <t xml:space="preserve"> 'oafhlm7aonr6aefotnbig9i3ib'</t>
  </si>
  <si>
    <t xml:space="preserve"> 1373647631651</t>
  </si>
  <si>
    <t xml:space="preserve"> 1373647636620</t>
  </si>
  <si>
    <t xml:space="preserve"> 1373648230432</t>
  </si>
  <si>
    <t>2013-07-12_09-57-21_oafhlm7aonr6aefotnbig9i3ib_smmbdtdl6a3l8kmuj51qdgk1ism.txt'</t>
  </si>
  <si>
    <t xml:space="preserve"> 1373648241213</t>
  </si>
  <si>
    <t xml:space="preserve"> 1373648245135</t>
  </si>
  <si>
    <t xml:space="preserve"> 1373649213979</t>
  </si>
  <si>
    <t>2013-07-12_10-29-04_oafhlm7aonr6aefotnbig9i3ib_sqtnn08r19uf1aj2td7044jdk9i.txt'</t>
  </si>
  <si>
    <t xml:space="preserve"> 1373650144167</t>
  </si>
  <si>
    <t xml:space="preserve"> 1373650168073</t>
  </si>
  <si>
    <t xml:space="preserve"> 1373651309917</t>
  </si>
  <si>
    <t>2013-07-11_13-12-02_l8ubuto8jnb3nr6757tj374bk5_sfbvqpfj0k53k5f9s8ku6uolu20.txt'</t>
  </si>
  <si>
    <t xml:space="preserve"> 'l8ubuto8jnb3nr6757tj374bk5'</t>
  </si>
  <si>
    <t xml:space="preserve"> 1373573522328</t>
  </si>
  <si>
    <t xml:space="preserve"> 1373573695984</t>
  </si>
  <si>
    <t xml:space="preserve"> 1373575338984</t>
  </si>
  <si>
    <t>2013-07-11_13-57-22_l8ubuto8jnb3nr6757tj374bk5_s464r64nkb7a146ou9ugp3bnkb9.txt'</t>
  </si>
  <si>
    <t xml:space="preserve"> 1373576242921</t>
  </si>
  <si>
    <t xml:space="preserve"> 1373576284234</t>
  </si>
  <si>
    <t xml:space="preserve"> 1373576287546</t>
  </si>
  <si>
    <t>2013-07-11_13-59-27_l8ubuto8jnb3nr6757tj374bk5_s5k79evn902hdfilihc2jfrdd2f.txt'</t>
  </si>
  <si>
    <t xml:space="preserve"> 1373576367656</t>
  </si>
  <si>
    <t xml:space="preserve"> 1373576371515</t>
  </si>
  <si>
    <t xml:space="preserve"> 1373577806125</t>
  </si>
  <si>
    <t>2013-07-11_13-14-33_d7ansveklbidu8f8p12rrh014q_sft4q9scc4kvvnaahmjoink2044.txt'</t>
  </si>
  <si>
    <t xml:space="preserve"> 'd7ansveklbidu8f8p12rrh014q'</t>
  </si>
  <si>
    <t xml:space="preserve"> 1373573673436</t>
  </si>
  <si>
    <t xml:space="preserve"> 1373573708375</t>
  </si>
  <si>
    <t xml:space="preserve"> 1373573733657</t>
  </si>
  <si>
    <t>2013-07-11_13-17-23_d7ansveklbidu8f8p12rrh014q_s3h78daccf1rehrj94el3euri5j.txt'</t>
  </si>
  <si>
    <t xml:space="preserve"> 1373573843990</t>
  </si>
  <si>
    <t xml:space="preserve"> 1373573855944</t>
  </si>
  <si>
    <t xml:space="preserve"> 1373575343323</t>
  </si>
  <si>
    <t>2013-07-11_13-59-41_d7ansveklbidu8f8p12rrh014q_srosqsurp259tk8kqg834k54ofe.txt'</t>
  </si>
  <si>
    <t xml:space="preserve"> 1373576381744</t>
  </si>
  <si>
    <t xml:space="preserve"> 1373576391292</t>
  </si>
  <si>
    <t xml:space="preserve"> 1373576437169</t>
  </si>
  <si>
    <t>2013-07-11_14-01-19_d7ansveklbidu8f8p12rrh014q_s3b8uukv1h8364vcto1prqaus7e.txt'</t>
  </si>
  <si>
    <t xml:space="preserve"> 1373576479921</t>
  </si>
  <si>
    <t xml:space="preserve"> 1373576484343</t>
  </si>
  <si>
    <t xml:space="preserve"> 1373578387631</t>
  </si>
  <si>
    <t>2013-03-21_14-52-46_89pvauhne8vu9b49ufu7tv032u_s1cmispdj7is3klbb8qeb5ari0d.txt'</t>
  </si>
  <si>
    <t xml:space="preserve"> 1363902766184</t>
  </si>
  <si>
    <t xml:space="preserve"> 1363902809932</t>
  </si>
  <si>
    <t xml:space="preserve"> 1363904614609</t>
  </si>
  <si>
    <t>2013-03-21_15-41-23_89pvauhne8vu9b49ufu7tv032u_s7p44oiv3t3q60voh11eh6jcbsl.txt'</t>
  </si>
  <si>
    <t xml:space="preserve"> 1363905683976</t>
  </si>
  <si>
    <t xml:space="preserve"> 1363905715912</t>
  </si>
  <si>
    <t xml:space="preserve"> 1363907484946</t>
  </si>
  <si>
    <t>2013-07-11_13-14-33_m12vb22umkn1i4l544fphsvdbi_sradi3g19earorjas09qjeuikuf.txt'</t>
  </si>
  <si>
    <t xml:space="preserve"> 'm12vb22umkn1i4l544fphsvdbi'</t>
  </si>
  <si>
    <t xml:space="preserve"> 1373573673671</t>
  </si>
  <si>
    <t xml:space="preserve"> 1373573704156</t>
  </si>
  <si>
    <t xml:space="preserve"> 1373575048375</t>
  </si>
  <si>
    <t>2013-07-11_13-37-44_m12vb22umkn1i4l544fphsvdbi_sh0iuld2dfs72i3d5036u3juu43.txt'</t>
  </si>
  <si>
    <t xml:space="preserve"> 1373575064687</t>
  </si>
  <si>
    <t xml:space="preserve"> 1373575069437</t>
  </si>
  <si>
    <t xml:space="preserve"> 1373575339984</t>
  </si>
  <si>
    <t>2013-07-11_13-54-36_m12vb22umkn1i4l544fphsvdbi_sl1muqs6odr0s7eqp362br6ougo.txt'</t>
  </si>
  <si>
    <t xml:space="preserve"> 1373576076093</t>
  </si>
  <si>
    <t xml:space="preserve"> 1373576082500</t>
  </si>
  <si>
    <t xml:space="preserve"> 1373576608734</t>
  </si>
  <si>
    <t>ignore activity? 8 short files</t>
  </si>
  <si>
    <t>2013-07-11_14-03-43_m12vb22umkn1i4l544fphsvdbi_so79f5hljbnf2qs1pcsap64e4f5.txt'</t>
  </si>
  <si>
    <t xml:space="preserve"> 1373576623703</t>
  </si>
  <si>
    <t xml:space="preserve"> 1373576627906</t>
  </si>
  <si>
    <t xml:space="preserve"> 1373577032265</t>
  </si>
  <si>
    <t>2013-07-11_14-10-44_m12vb22umkn1i4l544fphsvdbi_suleh7h8pri2nfu09hq47ccmfqn.txt'</t>
  </si>
  <si>
    <t xml:space="preserve"> 1373577044531</t>
  </si>
  <si>
    <t xml:space="preserve"> 1373577050906</t>
  </si>
  <si>
    <t xml:space="preserve"> 1373577076156</t>
  </si>
  <si>
    <t>2013-07-11_14-11-30_m12vb22umkn1i4l544fphsvdbi_sl6aoasehq12vm63d3nfcdlv52j.txt'</t>
  </si>
  <si>
    <t xml:space="preserve"> 1373577090765</t>
  </si>
  <si>
    <t xml:space="preserve"> 1373577093046</t>
  </si>
  <si>
    <t xml:space="preserve"> 1373577560843</t>
  </si>
  <si>
    <t>2013-07-11_14-19-35_m12vb22umkn1i4l544fphsvdbi_s16lkg7nu80sp4l58mkf11a8e36.txt'</t>
  </si>
  <si>
    <t xml:space="preserve"> 1373577575937</t>
  </si>
  <si>
    <t xml:space="preserve"> 1373577590781</t>
  </si>
  <si>
    <t xml:space="preserve"> 1373577609203</t>
  </si>
  <si>
    <t>2013-07-11_14-20-24_m12vb22umkn1i4l544fphsvdbi_snkkuqrq3k903850lbof852k6gd.txt'</t>
  </si>
  <si>
    <t xml:space="preserve"> 1373577624234</t>
  </si>
  <si>
    <t xml:space="preserve"> 1373577632140</t>
  </si>
  <si>
    <t xml:space="preserve"> 1373577787671</t>
  </si>
  <si>
    <t>2013-07-11_14-23-24_m12vb22umkn1i4l544fphsvdbi_shfr6sl5piv96ba1f68o4efhrpg.txt'</t>
  </si>
  <si>
    <t xml:space="preserve"> 1373577804734</t>
  </si>
  <si>
    <t xml:space="preserve"> 1373577860328</t>
  </si>
  <si>
    <t xml:space="preserve"> 1373578132187</t>
  </si>
  <si>
    <t>2013-07-11_14-29-06_m12vb22umkn1i4l544fphsvdbi_sumurjbmvfht59ffhhs7bj63489.txt'</t>
  </si>
  <si>
    <t xml:space="preserve"> 1373578146515</t>
  </si>
  <si>
    <t xml:space="preserve"> 1373578150765</t>
  </si>
  <si>
    <t xml:space="preserve"> 1373578387875</t>
  </si>
  <si>
    <t>2013-07-12_09-46-31_cdherh4ms6st7m0anpv52f6dr1_s3p68kj4j75e9nprqq531pnamhb.txt'</t>
  </si>
  <si>
    <t xml:space="preserve"> 'cdherh4ms6st7m0anpv52f6dr1'</t>
  </si>
  <si>
    <t xml:space="preserve"> 1373647591405</t>
  </si>
  <si>
    <t xml:space="preserve"> 1373647617108</t>
  </si>
  <si>
    <t xml:space="preserve"> 1373649240483</t>
  </si>
  <si>
    <t>2013-07-12_10-28-31_cdherh4ms6st7m0anpv52f6dr1_sgt8hivacl5os38uk9q5ougj49i.txt'</t>
  </si>
  <si>
    <t xml:space="preserve"> 1373650111733</t>
  </si>
  <si>
    <t xml:space="preserve"> 1373650149452</t>
  </si>
  <si>
    <t xml:space="preserve"> 1373651885499</t>
  </si>
  <si>
    <t>2013-07-12_09-44-33_547441gmjo35sai50ura8ts4uj_s541v9ug737043jhee38r9uqk19.txt'</t>
  </si>
  <si>
    <t xml:space="preserve"> '547441gmjo35sai50ura8ts4uj'</t>
  </si>
  <si>
    <t xml:space="preserve"> 1373647473685</t>
  </si>
  <si>
    <t xml:space="preserve"> 1373647479747</t>
  </si>
  <si>
    <t xml:space="preserve"> 1373647952435</t>
  </si>
  <si>
    <t>2013-07-12_09-52-51_547441gmjo35sai50ura8ts4uj_smj96v6bqj0sdjei56f6ibge0kk.txt'</t>
  </si>
  <si>
    <t xml:space="preserve"> 1373647971388</t>
  </si>
  <si>
    <t xml:space="preserve"> 1373647976107</t>
  </si>
  <si>
    <t xml:space="preserve"> 1373648680544</t>
  </si>
  <si>
    <t>2013-07-12_10-24-20_547441gmjo35sai50ura8ts4uj_sh0hc081ntkqsdqefprlpubofo4.txt'</t>
  </si>
  <si>
    <t xml:space="preserve"> 1373649860325</t>
  </si>
  <si>
    <t xml:space="preserve"> 1373650072419</t>
  </si>
  <si>
    <t xml:space="preserve"> 1373650426529</t>
  </si>
  <si>
    <t>off task? Resistor activity only 5 min</t>
  </si>
  <si>
    <t>2013-07-11_13-14-34_cdherh4ms6st7m0anpv52f6dr1_snufh2919m1v8d3bjnetcd8ss50.txt'</t>
  </si>
  <si>
    <t xml:space="preserve"> 1373573674296</t>
  </si>
  <si>
    <t xml:space="preserve"> 1373573687843</t>
  </si>
  <si>
    <t xml:space="preserve"> 1373575333828</t>
  </si>
  <si>
    <t>2013-07-11_13-58-57_cdherh4ms6st7m0anpv52f6dr1_so07eeeuj1op4hvkmrmp1gu5etj.txt'</t>
  </si>
  <si>
    <t xml:space="preserve"> 1373576337328</t>
  </si>
  <si>
    <t xml:space="preserve"> 1373576344156</t>
  </si>
  <si>
    <t xml:space="preserve"> 1373577658812</t>
  </si>
  <si>
    <t>2013-07-11_14-24-14_cdherh4ms6st7m0anpv52f6dr1_ss53hqaijmgfv0ijiii5gn239t7.txt'</t>
  </si>
  <si>
    <t xml:space="preserve"> 1373577854812</t>
  </si>
  <si>
    <t xml:space="preserve"> 1373577860906</t>
  </si>
  <si>
    <t xml:space="preserve"> 1373578379453</t>
  </si>
  <si>
    <t>2013-07-12_09-47-10_depr3grfv1b2kcu778t4udole2_semgveh1ereblek0tcc3p3rjeg0.txt'</t>
  </si>
  <si>
    <t xml:space="preserve"> 1373647630297</t>
  </si>
  <si>
    <t xml:space="preserve"> 1373647646953</t>
  </si>
  <si>
    <t xml:space="preserve"> 1373649225844</t>
  </si>
  <si>
    <t>2013-07-12_10-27-16_depr3grfv1b2kcu778t4udole2_so3tbc9i269fhhg947r7ufo2eun.txt'</t>
  </si>
  <si>
    <t xml:space="preserve"> 1373650036360</t>
  </si>
  <si>
    <t xml:space="preserve"> 1373650049766</t>
  </si>
  <si>
    <t xml:space="preserve"> 1373652648282</t>
  </si>
  <si>
    <t>2013-07-10_10-14-25_d7ansveklbidu8f8p12rrh014q_sh3omsa9ejln9fpekamj5ncr7st.txt'</t>
  </si>
  <si>
    <t xml:space="preserve"> 1373476465194</t>
  </si>
  <si>
    <t xml:space="preserve"> 1373476514334</t>
  </si>
  <si>
    <t xml:space="preserve"> 1373478229756</t>
  </si>
  <si>
    <t>2013-07-10_11-01-35_d7ansveklbidu8f8p12rrh014q_so6ldlaf9t933ocb5ln9suaconk.txt'</t>
  </si>
  <si>
    <t xml:space="preserve"> 1373479295678</t>
  </si>
  <si>
    <t xml:space="preserve"> 1373479299913</t>
  </si>
  <si>
    <t xml:space="preserve"> 1373481054616</t>
  </si>
  <si>
    <t>2013-07-10_10-14-26_m12vb22umkn1i4l544fphsvdbi_s7l98tthsm7blfbf5qqom8m585r.txt'</t>
  </si>
  <si>
    <t xml:space="preserve"> 1373476466291</t>
  </si>
  <si>
    <t xml:space="preserve"> 1373476473010</t>
  </si>
  <si>
    <t xml:space="preserve"> 1373478000057</t>
  </si>
  <si>
    <t>2013-07-10_11-02-19_m12vb22umkn1i4l544fphsvdbi_sel031gisvligtfc45ff9co8kfm.txt'</t>
  </si>
  <si>
    <t xml:space="preserve"> 1373479339026</t>
  </si>
  <si>
    <t xml:space="preserve"> 1373479343354</t>
  </si>
  <si>
    <t xml:space="preserve"> 1373481091010</t>
  </si>
  <si>
    <t>2013-07-10_10-14-20_547441gmjo35sai50ura8ts4uj_s6ddp7qkht22ghvr9r2qokc6800.txt'</t>
  </si>
  <si>
    <t xml:space="preserve"> 1373476460734</t>
  </si>
  <si>
    <t xml:space="preserve"> 1373476466453</t>
  </si>
  <si>
    <t xml:space="preserve"> 1373478224843</t>
  </si>
  <si>
    <t>2013-07-10_11-00-03_547441gmjo35sai50ura8ts4uj_svpfd8j9j5mncjqkn27bdeumhh1.txt'</t>
  </si>
  <si>
    <t xml:space="preserve"> 1373479203359</t>
  </si>
  <si>
    <t xml:space="preserve"> 1373479210718</t>
  </si>
  <si>
    <t xml:space="preserve"> 1373479646921</t>
  </si>
  <si>
    <t>2013-07-10_11-07-35_547441gmjo35sai50ura8ts4uj_soi2dlabh9jlil070fvphnsufcj.txt'</t>
  </si>
  <si>
    <t xml:space="preserve"> 1373479655156</t>
  </si>
  <si>
    <t xml:space="preserve"> 1373479659078</t>
  </si>
  <si>
    <t xml:space="preserve"> 1373480985468</t>
  </si>
  <si>
    <t>2013-07-11_13-14-37_ou6cq6qhp02iasm2be7507r0gn_s7o6fvdv3q02jpm9s5d971bi7mj.txt'</t>
  </si>
  <si>
    <t xml:space="preserve"> 'ou6cq6qhp02iasm2be7507r0gn'</t>
  </si>
  <si>
    <t xml:space="preserve"> 1373573677505</t>
  </si>
  <si>
    <t xml:space="preserve"> 1373573719411</t>
  </si>
  <si>
    <t xml:space="preserve"> 1373575410693</t>
  </si>
  <si>
    <t>2013-07-11_14-01-02_ou6cq6qhp02iasm2be7507r0gn_s7ks7hsc08hf308a2q39bt8jq1g.txt'</t>
  </si>
  <si>
    <t xml:space="preserve"> 1373576462833</t>
  </si>
  <si>
    <t xml:space="preserve"> 1373576466302</t>
  </si>
  <si>
    <t xml:space="preserve"> 1373576477724</t>
  </si>
  <si>
    <t>2013-07-11_14-03-06_ou6cq6qhp02iasm2be7507r0gn_sa4q5s3vjsidptiml7bfpa5nnmn.txt'</t>
  </si>
  <si>
    <t xml:space="preserve"> 1373576586396</t>
  </si>
  <si>
    <t xml:space="preserve"> 1373576599036</t>
  </si>
  <si>
    <t xml:space="preserve"> 1373577967318</t>
  </si>
  <si>
    <t>2013-07-11_14-27-39_ou6cq6qhp02iasm2be7507r0gn_sdsk7scuilbkjut97t00gabgq9h.txt'</t>
  </si>
  <si>
    <t xml:space="preserve"> 1373578059458</t>
  </si>
  <si>
    <t xml:space="preserve"> 1373578063536</t>
  </si>
  <si>
    <t xml:space="preserve"> 1373578121989</t>
  </si>
  <si>
    <t>2013-07-12_09-46-41_q9g3p5fjj17mdjlq4otd6jl62a_smgubgu7b5tp04c93v9n2gmp6j7.txt'</t>
  </si>
  <si>
    <t xml:space="preserve"> 'q9g3p5fjj17mdjlq4otd6jl62a'</t>
  </si>
  <si>
    <t xml:space="preserve"> 1373647601172</t>
  </si>
  <si>
    <t xml:space="preserve"> 1373647625485</t>
  </si>
  <si>
    <t xml:space="preserve"> 1373649241641</t>
  </si>
  <si>
    <t>2013-07-12_10-27-11_q9g3p5fjj17mdjlq4otd6jl62a_sggncctm99gm01g42dubhl5p8ao.txt'</t>
  </si>
  <si>
    <t xml:space="preserve"> 1373650031672</t>
  </si>
  <si>
    <t xml:space="preserve"> 1373650103594</t>
  </si>
  <si>
    <t xml:space="preserve"> 1373651885750</t>
  </si>
  <si>
    <t>2013-03-22_11-53-46_89pvauhne8vu9b49ufu7tv032u_siso370p3i7k7i50jnbsjdpkvq4.txt'</t>
  </si>
  <si>
    <t xml:space="preserve"> 1363978426572</t>
  </si>
  <si>
    <t xml:space="preserve"> 1363978436540</t>
  </si>
  <si>
    <t xml:space="preserve"> 1363980287465</t>
  </si>
  <si>
    <t>2013-03-22_12-41-31_89pvauhne8vu9b49ufu7tv032u_scn7h24qltcucn4g8b29uharubs.txt'</t>
  </si>
  <si>
    <t xml:space="preserve"> 1363981291313</t>
  </si>
  <si>
    <t xml:space="preserve"> 1363981325749</t>
  </si>
  <si>
    <t xml:space="preserve"> 1363983033603</t>
  </si>
  <si>
    <t>2013-07-10_10-14-49_ou6cq6qhp02iasm2be7507r0gn_sq06ob1ijpm2bnoqlc98mhc68e9.txt'</t>
  </si>
  <si>
    <t xml:space="preserve"> 1373476489984</t>
  </si>
  <si>
    <t xml:space="preserve"> 1373476554765</t>
  </si>
  <si>
    <t xml:space="preserve"> 1373478062921</t>
  </si>
  <si>
    <t>2013-07-10_11-01-55_ou6cq6qhp02iasm2be7507r0gn_seskuhb5l0aqrg3snj6fqkkh69l.txt'</t>
  </si>
  <si>
    <t xml:space="preserve"> 1373479315421</t>
  </si>
  <si>
    <t xml:space="preserve"> 1373479365984</t>
  </si>
  <si>
    <t xml:space="preserve"> 1373481033875</t>
  </si>
  <si>
    <t>2013-07-09_14-18-23_tj5800gesloa7509m6j9btt938_sns6ekqp0uph6qastkqfllg0u6k.txt'</t>
  </si>
  <si>
    <t>7/09/13 2:00pm</t>
  </si>
  <si>
    <t xml:space="preserve"> 1373404703245</t>
  </si>
  <si>
    <t xml:space="preserve"> 1373404709120</t>
  </si>
  <si>
    <t xml:space="preserve"> 1373406344167</t>
  </si>
  <si>
    <t>2013-07-09_15-00-15_tj5800gesloa7509m6j9btt938_slob874m15e0g0tsabo6t467r4j.txt'</t>
  </si>
  <si>
    <t xml:space="preserve"> 1373407215495</t>
  </si>
  <si>
    <t xml:space="preserve"> 1373407231089</t>
  </si>
  <si>
    <t xml:space="preserve"> 1373408155808</t>
  </si>
  <si>
    <t>2013-07-09_15-17-50_tj5800gesloa7509m6j9btt938_sptj7p1vfs11muf6b4q1mhknbmf.txt'</t>
  </si>
  <si>
    <t xml:space="preserve"> 1373408270104</t>
  </si>
  <si>
    <t xml:space="preserve"> 1373408280401</t>
  </si>
  <si>
    <t xml:space="preserve"> 1373408837292</t>
  </si>
  <si>
    <t>2013-07-09_14-20-00_depr3grfv1b2kcu778t4udole2_srj7crus020ffbivfn0f6g8tsb.txt'</t>
  </si>
  <si>
    <t xml:space="preserve"> 1373404800558</t>
  </si>
  <si>
    <t xml:space="preserve"> 1373404806574</t>
  </si>
  <si>
    <t xml:space="preserve"> 1373406329158</t>
  </si>
  <si>
    <t>2013-07-09_15-01-07_depr3grfv1b2kcu778t4udole2_srpp64uv9flrv8k5kng7qlmfcpc.txt'</t>
  </si>
  <si>
    <t xml:space="preserve"> 1373407267262</t>
  </si>
  <si>
    <t xml:space="preserve"> 1373407272216</t>
  </si>
  <si>
    <t xml:space="preserve"> 1373407404925</t>
  </si>
  <si>
    <t>2013-07-09_15-05-01_depr3grfv1b2kcu778t4udole2_sq8dt1ader1971mriq56p8dkm2c.txt'</t>
  </si>
  <si>
    <t xml:space="preserve"> 1373407501835</t>
  </si>
  <si>
    <t xml:space="preserve"> 1373407508429</t>
  </si>
  <si>
    <t xml:space="preserve"> 1373408470832</t>
  </si>
  <si>
    <t>2013-03-18_11-10-54_od61k45b3o1oflrel3dkm8ign1_su3a2fbcjse1banfpo7q951e9mm.txt'</t>
  </si>
  <si>
    <t xml:space="preserve"> 'od61k45b3o1oflrel3dkm8ign1'</t>
  </si>
  <si>
    <t xml:space="preserve"> 1363630254178</t>
  </si>
  <si>
    <t xml:space="preserve"> 1363630283091</t>
  </si>
  <si>
    <t xml:space="preserve"> 1363630443845</t>
  </si>
  <si>
    <t>ignore - seem to have started before everyone else, and then quit and restarted later.</t>
  </si>
  <si>
    <t>2013-03-18_11-21-29_od61k45b3o1oflrel3dkm8ign1_smm6chkvci8ieutu27vg461jk2j.txt'</t>
  </si>
  <si>
    <t xml:space="preserve"> 1363630889586</t>
  </si>
  <si>
    <t xml:space="preserve"> 1363630989709</t>
  </si>
  <si>
    <t xml:space="preserve"> 1363632734444</t>
  </si>
  <si>
    <t>drop first two minutes?</t>
  </si>
  <si>
    <t>2013-03-18_12-06-00_od61k45b3o1oflrel3dkm8ign1_s5n4q6ktu7vnepgbk3qilo7vbo3.txt'</t>
  </si>
  <si>
    <t xml:space="preserve"> 1363633573138</t>
  </si>
  <si>
    <t xml:space="preserve"> 1363633582473</t>
  </si>
  <si>
    <t xml:space="preserve"> 1363634822329</t>
  </si>
  <si>
    <t>2013-03-18_11-21-24_89pvauhne8vu9b49ufu7tv032u_ss0bojr7apurh85dkq922gakmv7.txt'</t>
  </si>
  <si>
    <t xml:space="preserve"> 1363630884065</t>
  </si>
  <si>
    <t xml:space="preserve"> 1363630892268</t>
  </si>
  <si>
    <t xml:space="preserve"> 1363632438193</t>
  </si>
  <si>
    <t>2013-07-12_09-46-43_ou6cq6qhp02iasm2be7507r0gn_skbso5lm1df9a7f4hh9u1tpb0eq.txt'</t>
  </si>
  <si>
    <t xml:space="preserve"> 1373647603310</t>
  </si>
  <si>
    <t xml:space="preserve"> 1373647643091</t>
  </si>
  <si>
    <t xml:space="preserve"> 1373649226372</t>
  </si>
  <si>
    <t>2013-07-12_10-26-56_ou6cq6qhp02iasm2be7507r0gn_sk6hk8knvrp82po676qqgf9hv58.txt'</t>
  </si>
  <si>
    <t xml:space="preserve"> 1373650016216</t>
  </si>
  <si>
    <t xml:space="preserve"> 1373650053044</t>
  </si>
  <si>
    <t xml:space="preserve"> 1373651200919</t>
  </si>
  <si>
    <t>2013-07-12_10-49-42_ou6cq6qhp02iasm2be7507r0gn_sh6mmqcintchkm11talvrm8nga4.txt'</t>
  </si>
  <si>
    <t xml:space="preserve"> 1373651382904</t>
  </si>
  <si>
    <t xml:space="preserve"> 1373651386779</t>
  </si>
  <si>
    <t xml:space="preserve"> 1373651512326</t>
  </si>
  <si>
    <t>2013-07-12_10-58-02_ou6cq6qhp02iasm2be7507r0gn_sh4f1h65o2urcie90dnnoks4rbv.txt'</t>
  </si>
  <si>
    <t xml:space="preserve"> 1373651882607</t>
  </si>
  <si>
    <t xml:space="preserve"> 1373651886169</t>
  </si>
  <si>
    <t xml:space="preserve"> 1373651942232</t>
  </si>
  <si>
    <t>2013-03-20_16-21-13_89pvauhne8vu9b49ufu7tv032u_se676smh4d00q0tp7e4o6s9e2jk.txt'</t>
  </si>
  <si>
    <t xml:space="preserve"> 1363821673303</t>
  </si>
  <si>
    <t xml:space="preserve"> 1363821762231</t>
  </si>
  <si>
    <t xml:space="preserve"> 1363823421977</t>
  </si>
  <si>
    <t>2013-03-20_16-58-55_89pvauhne8vu9b49ufu7tv032u_sv31uql070gitrcmvs6d4ac3sg6.txt'</t>
  </si>
  <si>
    <t xml:space="preserve"> 1363823935182</t>
  </si>
  <si>
    <t xml:space="preserve"> 1363824338208</t>
  </si>
  <si>
    <t xml:space="preserve"> 1363826708735</t>
  </si>
  <si>
    <t>2013-07-09_14-18-24_547441gmjo35sai50ura8ts4uj_sl1l1ahohleuegto914l4ii03ut.txt'</t>
  </si>
  <si>
    <t xml:space="preserve"> 1373404704087</t>
  </si>
  <si>
    <t xml:space="preserve"> 1373404741180</t>
  </si>
  <si>
    <t xml:space="preserve"> 1373406034290</t>
  </si>
  <si>
    <t>2013-07-09_15-00-24_547441gmjo35sai50ura8ts4uj_scmerg217vp93uk8geu4brngn54.txt'</t>
  </si>
  <si>
    <t xml:space="preserve"> 1373407224071</t>
  </si>
  <si>
    <t xml:space="preserve"> 1373407243008</t>
  </si>
  <si>
    <t xml:space="preserve"> 1373408234118</t>
  </si>
  <si>
    <t>2013-07-09_15-20-40_547441gmjo35sai50ura8ts4uj_spi4qbl53l8k3p604lki75rtuga.txt'</t>
  </si>
  <si>
    <t xml:space="preserve"> 1373408440337</t>
  </si>
  <si>
    <t xml:space="preserve"> 1373408504274</t>
  </si>
  <si>
    <t xml:space="preserve"> 1373408543602</t>
  </si>
  <si>
    <t>2013-07-09_15-22-57_547441gmjo35sai50ura8ts4uj_sk3eq063ep8t3a8i7t4b2lug0hj.txt'</t>
  </si>
  <si>
    <t xml:space="preserve"> 1373408577055</t>
  </si>
  <si>
    <t xml:space="preserve"> 1373408618571</t>
  </si>
  <si>
    <t xml:space="preserve"> 1373408672883</t>
  </si>
  <si>
    <t>2013-03-22_11-53-33_89pvauhne8vu9b49ufu7tv032u_su6msvjugsathooomv011dijk4n.txt'</t>
  </si>
  <si>
    <t xml:space="preserve"> 1363978413848</t>
  </si>
  <si>
    <t xml:space="preserve"> 1363978446535</t>
  </si>
  <si>
    <t xml:space="preserve"> 1363980216082</t>
  </si>
  <si>
    <t>2013-03-22_12-38-51_89pvauhne8vu9b49ufu7tv032u_seqj9dre5obo3a72mdfsvv1ksrd.txt'</t>
  </si>
  <si>
    <t xml:space="preserve"> 1363981131160</t>
  </si>
  <si>
    <t xml:space="preserve"> 1363981135832</t>
  </si>
  <si>
    <t xml:space="preserve"> 1363983055598</t>
  </si>
  <si>
    <t>2013-03-21_14-52-56_89pvauhne8vu9b49ufu7tv032u_s7qvn1e6jecumih7di39to6r59o.txt'</t>
  </si>
  <si>
    <t xml:space="preserve"> 1363902776385</t>
  </si>
  <si>
    <t xml:space="preserve"> 1363902817400</t>
  </si>
  <si>
    <t xml:space="preserve"> 1363904621744</t>
  </si>
  <si>
    <t>2013-03-21_15-39-52_89pvauhne8vu9b49ufu7tv032u_sl3d936kpsjqb7j3neil8msb0hn.txt'</t>
  </si>
  <si>
    <t xml:space="preserve"> 1363905592119</t>
  </si>
  <si>
    <t xml:space="preserve"> 1363905620306</t>
  </si>
  <si>
    <t xml:space="preserve"> 1363907437291</t>
  </si>
  <si>
    <t>2013-03-21_14-52-52_89pvauhne8vu9b49ufu7tv032u_seiddjioeast4lf9m6uv4lboav0.txt'</t>
  </si>
  <si>
    <t xml:space="preserve"> 1363902772812</t>
  </si>
  <si>
    <t xml:space="preserve"> 1363902779687</t>
  </si>
  <si>
    <t xml:space="preserve"> 1363904715375</t>
  </si>
  <si>
    <t>2013-03-21_15-39-25_89pvauhne8vu9b49ufu7tv032u_sknl6hun2j89h5lba9sd81onq91.txt'</t>
  </si>
  <si>
    <t xml:space="preserve"> 1363905565944</t>
  </si>
  <si>
    <t xml:space="preserve"> 1363905592550</t>
  </si>
  <si>
    <t xml:space="preserve"> 1363907492452</t>
  </si>
  <si>
    <t>2013-03-21_10-23-53_89pvauhne8vu9b49ufu7tv032u_s8qm24isl8vmicrfvepnhencae2.txt'</t>
  </si>
  <si>
    <t xml:space="preserve"> 1363886633359</t>
  </si>
  <si>
    <t xml:space="preserve"> 1363886648250</t>
  </si>
  <si>
    <t xml:space="preserve"> 1363888247953</t>
  </si>
  <si>
    <t>2013-03-21_11-10-10_89pvauhne8vu9b49ufu7tv032u_suikhrltdlj5l1nl9t668528qtf.txt'</t>
  </si>
  <si>
    <t xml:space="preserve"> 1363889410781</t>
  </si>
  <si>
    <t xml:space="preserve"> 1363889465250</t>
  </si>
  <si>
    <t xml:space="preserve"> 1363891202890</t>
  </si>
  <si>
    <t>2013-03-21_14-53-14_89pvauhne8vu9b49ufu7tv032u_ss57mc3f06cqb9suovtcun5qa7p.txt'</t>
  </si>
  <si>
    <t xml:space="preserve"> 1363902794511</t>
  </si>
  <si>
    <t xml:space="preserve"> 1363902833389</t>
  </si>
  <si>
    <t xml:space="preserve"> 1363904618831</t>
  </si>
  <si>
    <t>2013-03-21_15-39-27_89pvauhne8vu9b49ufu7tv032u_slp8tg783gg4n3tgm5trcmqbc83.txt'</t>
  </si>
  <si>
    <t xml:space="preserve"> 1363905567407</t>
  </si>
  <si>
    <t xml:space="preserve"> 1363905577627</t>
  </si>
  <si>
    <t xml:space="preserve"> 1363907362585</t>
  </si>
  <si>
    <t>2013-03-18_11-22-41_89pvauhne8vu9b49ufu7tv032u_s27ju6r2p9qe6rltuif1fcfgqqf.txt'</t>
  </si>
  <si>
    <t xml:space="preserve"> 1363630961054</t>
  </si>
  <si>
    <t xml:space="preserve"> 1363630973586</t>
  </si>
  <si>
    <t xml:space="preserve"> 1363635252695</t>
  </si>
  <si>
    <t>2013-07-11_13-14-59_mqen1n0cuec20krsm433r9bd8a_sh0o3vl6ks1e1rhro5fqjvsvk05.txt'</t>
  </si>
  <si>
    <t xml:space="preserve"> 'mqen1n0cuec20krsm433r9bd8a'</t>
  </si>
  <si>
    <t xml:space="preserve"> 1373573699699</t>
  </si>
  <si>
    <t xml:space="preserve"> 1373573769668</t>
  </si>
  <si>
    <t xml:space="preserve"> 1373575339652</t>
  </si>
  <si>
    <t>2013-07-11_14-01-51_mqen1n0cuec20krsm433r9bd8a_s49dkmifsh7v91hhjnn6aglrqs3.txt'</t>
  </si>
  <si>
    <t xml:space="preserve"> 1373576511809</t>
  </si>
  <si>
    <t xml:space="preserve"> 1373576525652</t>
  </si>
  <si>
    <t xml:space="preserve"> 1373578322199</t>
  </si>
  <si>
    <t>2013-07-12_09-46-24_4leaenp6iht6jkbgjjcsqbjto6_sgl15gg30f9qhiir3eb1oivda7i.txt'</t>
  </si>
  <si>
    <t xml:space="preserve"> 1373647584790</t>
  </si>
  <si>
    <t xml:space="preserve"> 1373647609602</t>
  </si>
  <si>
    <t xml:space="preserve"> 1373648785524</t>
  </si>
  <si>
    <t>2013-07-12_10-28-01_4leaenp6iht6jkbgjjcsqbjto6_san130pj0o9gdskm8g3g1iltf3j.txt'</t>
  </si>
  <si>
    <t xml:space="preserve"> 1373650081665</t>
  </si>
  <si>
    <t xml:space="preserve"> 1373650113571</t>
  </si>
  <si>
    <t xml:space="preserve"> 1373651889899</t>
  </si>
  <si>
    <t>2013-07-12_11-01-00_4leaenp6iht6jkbgjjcsqbjto6_sordkngos4itjsngpfsokihfa15.txt'</t>
  </si>
  <si>
    <t xml:space="preserve"> 1373652060821</t>
  </si>
  <si>
    <t xml:space="preserve"> 1373652064477</t>
  </si>
  <si>
    <t>2013-07-10_10-14-24_q9g3p5fjj17mdjlq4otd6jl62a_shmoqr46dshq7ilcups5ft1pjae.txt'</t>
  </si>
  <si>
    <t xml:space="preserve"> 1373476464187</t>
  </si>
  <si>
    <t xml:space="preserve"> 1373476511296</t>
  </si>
  <si>
    <t xml:space="preserve"> 1373478217562</t>
  </si>
  <si>
    <t>2013-07-10_11-00-51_q9g3p5fjj17mdjlq4otd6jl62a_seklhvod6elahbbe7jhu630au9o.txt'</t>
  </si>
  <si>
    <t xml:space="preserve"> 1373479251765</t>
  </si>
  <si>
    <t xml:space="preserve"> 1373479257265</t>
  </si>
  <si>
    <t xml:space="preserve"> 1373480963406</t>
  </si>
  <si>
    <t>2013-07-10_10-14-31_oafhlm7aonr6aefotnbig9i3ib_sgcvd4vviev009rf61qj1duh2dn.txt'</t>
  </si>
  <si>
    <t xml:space="preserve"> 1373476471812</t>
  </si>
  <si>
    <t xml:space="preserve"> 1373476515734</t>
  </si>
  <si>
    <t xml:space="preserve"> 1373478224093</t>
  </si>
  <si>
    <t>2013-07-10_11-00-27_oafhlm7aonr6aefotnbig9i3ib_s476m88e4kdnidjcq2sfqmhmv0s.txt'</t>
  </si>
  <si>
    <t xml:space="preserve"> 1373479227140</t>
  </si>
  <si>
    <t xml:space="preserve"> 1373479241937</t>
  </si>
  <si>
    <t xml:space="preserve"> 1373479270750</t>
  </si>
  <si>
    <t>2013-07-10_11-02-51_oafhlm7aonr6aefotnbig9i3ib_s468q55f0eaeg5gfs5in54u6pr5.txt'</t>
  </si>
  <si>
    <t xml:space="preserve"> 1373479371343</t>
  </si>
  <si>
    <t xml:space="preserve"> 1373479375703</t>
  </si>
  <si>
    <t xml:space="preserve"> 1373481017218</t>
  </si>
  <si>
    <t>2013-07-10_10-14-47_cdherh4ms6st7m0anpv52f6dr1_sf5ou3namfrdkscpk2j6ja1v39r.txt'</t>
  </si>
  <si>
    <t xml:space="preserve"> 1373476487310</t>
  </si>
  <si>
    <t>ignore - empty file</t>
  </si>
  <si>
    <t>2013-07-10_10-15-48_cdherh4ms6st7m0anpv52f6dr1_sni41qkd7f9uglc6hah1880v4si.txt'</t>
  </si>
  <si>
    <t xml:space="preserve"> 1373476548497</t>
  </si>
  <si>
    <t xml:space="preserve"> 1373476572497</t>
  </si>
  <si>
    <t xml:space="preserve"> 1373478167013</t>
  </si>
  <si>
    <t>2013-07-10_11-02-40_cdherh4ms6st7m0anpv52f6dr1_s5r6lm13vcdkdapqa16b06fml9h.txt'</t>
  </si>
  <si>
    <t xml:space="preserve"> 1373479360544</t>
  </si>
  <si>
    <t xml:space="preserve"> 1373479392779</t>
  </si>
  <si>
    <t xml:space="preserve"> 1373480521794</t>
  </si>
  <si>
    <t>2013-07-10_11-24-26_cdherh4ms6st7m0anpv52f6dr1_sh5t9sesqd26rv8n59tagn98vuj.txt'</t>
  </si>
  <si>
    <t xml:space="preserve"> 1373480666216</t>
  </si>
  <si>
    <t xml:space="preserve"> 1373480731013</t>
  </si>
  <si>
    <t xml:space="preserve"> 1373481077122</t>
  </si>
  <si>
    <t>2013-07-11_13-16-13_o95op56oo2j3tc4b77bqb0pdh3_sp2thvkdos79t64vpro0hr23t9s.txt'</t>
  </si>
  <si>
    <t xml:space="preserve"> 'o95op56oo2j3tc4b77bqb0pdh3'</t>
  </si>
  <si>
    <t xml:space="preserve"> 1373573773177</t>
  </si>
  <si>
    <t xml:space="preserve"> 1373573786771</t>
  </si>
  <si>
    <t xml:space="preserve"> 1373573954029</t>
  </si>
  <si>
    <t>2013-07-11_13-20-41_o95op56oo2j3tc4b77bqb0pdh3_smnqakloj7u27stu339b616b5d8.txt'</t>
  </si>
  <si>
    <t xml:space="preserve"> 1373574041517</t>
  </si>
  <si>
    <t xml:space="preserve"> 1373574043830</t>
  </si>
  <si>
    <t xml:space="preserve"> 1373575309699</t>
  </si>
  <si>
    <t>2013-07-11_14-00-05_o95op56oo2j3tc4b77bqb0pdh3_smcupbmk4lqhbrabpf21ratc3t5.txt'</t>
  </si>
  <si>
    <t xml:space="preserve"> 1373576405592</t>
  </si>
  <si>
    <t xml:space="preserve"> 1373576422045</t>
  </si>
  <si>
    <t xml:space="preserve"> 1373577872470</t>
  </si>
  <si>
    <t>2013-07-11_14-25-34_o95op56oo2j3tc4b77bqb0pdh3_sag3uce2s5atokmjh9lm4v4u0br.txt'</t>
  </si>
  <si>
    <t xml:space="preserve"> 1373577934098</t>
  </si>
  <si>
    <t xml:space="preserve"> 1373577939629</t>
  </si>
  <si>
    <t xml:space="preserve"> 1373578356757</t>
  </si>
  <si>
    <t>2013-03-22_11-53-24_89pvauhne8vu9b49ufu7tv032u_sakvtmia4ffpeebkog80l7d1hr2.txt'</t>
  </si>
  <si>
    <t xml:space="preserve"> 1363978404521</t>
  </si>
  <si>
    <t xml:space="preserve"> 1363978434005</t>
  </si>
  <si>
    <t xml:space="preserve"> 1363980193912</t>
  </si>
  <si>
    <t>2013-03-22_12-40-12_89pvauhne8vu9b49ufu7tv032u_sgb1l24i0rjh9om7v4416ub20hv.txt'</t>
  </si>
  <si>
    <t xml:space="preserve"> 1363981212943</t>
  </si>
  <si>
    <t xml:space="preserve"> 1363981258552</t>
  </si>
  <si>
    <t xml:space="preserve"> 1363983027552</t>
  </si>
  <si>
    <t>2013-03-15_10-20-47_89pvauhne8vu9b49ufu7tv032u_sth21h6tiq2suee395p0ti014s.txt'</t>
  </si>
  <si>
    <t xml:space="preserve"> 1363368047007</t>
  </si>
  <si>
    <t xml:space="preserve"> 1363368053882</t>
  </si>
  <si>
    <t xml:space="preserve"> 1363372110366</t>
  </si>
  <si>
    <t>2013-07-10_10-14-24_fvu9sk2k96h08428rli8b7s0hj_sk98pal0g8mqkabpg9qv6qq40b3.txt'</t>
  </si>
  <si>
    <t xml:space="preserve"> 'fvu9sk2k96h08428rli8b7s0hj'</t>
  </si>
  <si>
    <t xml:space="preserve"> 1373476464783</t>
  </si>
  <si>
    <t xml:space="preserve"> 1373476469892</t>
  </si>
  <si>
    <t xml:space="preserve"> 1373478228951</t>
  </si>
  <si>
    <t>2013-07-10_11-00-22_fvu9sk2k96h08428rli8b7s0hj_svcjmn60106t0agl7p798l9vcad.txt'</t>
  </si>
  <si>
    <t xml:space="preserve"> 1373479222158</t>
  </si>
  <si>
    <t xml:space="preserve"> 1373479245300</t>
  </si>
  <si>
    <t xml:space="preserve"> 1373481017547</t>
  </si>
  <si>
    <t>2013-07-12_09-46-24_d7ansveklbidu8f8p12rrh014q_svhpqed429t2lt3d71pidj9rjro.txt'</t>
  </si>
  <si>
    <t xml:space="preserve"> 1373647584200</t>
  </si>
  <si>
    <t xml:space="preserve"> 1373647615936</t>
  </si>
  <si>
    <t xml:space="preserve"> 1373649252556</t>
  </si>
  <si>
    <t>2013-07-12_10-27-44_d7ansveklbidu8f8p12rrh014q_sfp2121ski2frhf5jfsooc97bgo.txt'</t>
  </si>
  <si>
    <t xml:space="preserve"> 1373650064015</t>
  </si>
  <si>
    <t xml:space="preserve"> 1373650083594</t>
  </si>
  <si>
    <t xml:space="preserve"> 1373651240927</t>
  </si>
  <si>
    <t>2013-03-18_11-20-57_89pvauhne8vu9b49ufu7tv032u_sdnfb920hl0u7vr8kt5p128q6n4.txt'</t>
  </si>
  <si>
    <t xml:space="preserve"> 1363630857932</t>
  </si>
  <si>
    <t xml:space="preserve"> 1363630962197</t>
  </si>
  <si>
    <t xml:space="preserve"> 1363635297744</t>
  </si>
  <si>
    <t>2013-07-09_14-18-25_q9g3p5fjj17mdjlq4otd6jl62a_s2mte58m5305d63mbsjqnhrb7fa.txt'</t>
  </si>
  <si>
    <t xml:space="preserve"> 1373404705743</t>
  </si>
  <si>
    <t xml:space="preserve"> 1373404740056</t>
  </si>
  <si>
    <t xml:space="preserve"> 1373406340415</t>
  </si>
  <si>
    <t>2013-07-09_15-00-08_q9g3p5fjj17mdjlq4otd6jl62a_s7u2m8rrc8i66kq4ldsj3di1399.txt'</t>
  </si>
  <si>
    <t xml:space="preserve"> 1373407208556</t>
  </si>
  <si>
    <t xml:space="preserve"> 1373407238884</t>
  </si>
  <si>
    <t xml:space="preserve"> 1373408712962</t>
  </si>
  <si>
    <t>2013-03-22_11-52-18_89pvauhne8vu9b49ufu7tv032u_spqdr8di7oc0afohtfs243v91q8.txt'</t>
  </si>
  <si>
    <t xml:space="preserve"> 1363978337938</t>
  </si>
  <si>
    <t>2013-03-22_11-53-32_89pvauhne8vu9b49ufu7tv032u_s2kkl56dt1kpu1u4o4qr99ekfr6.txt'</t>
  </si>
  <si>
    <t xml:space="preserve"> 1363978412485</t>
  </si>
  <si>
    <t xml:space="preserve"> 1363978483516</t>
  </si>
  <si>
    <t xml:space="preserve"> 1363980318563</t>
  </si>
  <si>
    <t>2013-03-22_12-38-50_89pvauhne8vu9b49ufu7tv032u_sre7pajvaabgekash57b5mvk9m.txt'</t>
  </si>
  <si>
    <t xml:space="preserve"> 1363981130797</t>
  </si>
  <si>
    <t xml:space="preserve"> 1363981148781</t>
  </si>
  <si>
    <t xml:space="preserve"> 1363983054110</t>
  </si>
  <si>
    <t>2013-03-20_16-22-09_od61k45b3o1oflrel3dkm8ign1_slgjodr1rkppqc0dornp6ctceo3.txt'</t>
  </si>
  <si>
    <t xml:space="preserve"> 1363821729110</t>
  </si>
  <si>
    <t xml:space="preserve"> 1363821750719</t>
  </si>
  <si>
    <t xml:space="preserve"> 1363823450759</t>
  </si>
  <si>
    <t>2013-03-20_17-05-58_od61k45b3o1oflrel3dkm8ign1_sv0p72af1argf4n4m1jej522pkc.txt'</t>
  </si>
  <si>
    <t xml:space="preserve"> 1363824358891</t>
  </si>
  <si>
    <t xml:space="preserve"> 1363824408313</t>
  </si>
  <si>
    <t xml:space="preserve"> 1363824860236</t>
  </si>
  <si>
    <t>2013-03-20_17-16-08_od61k45b3o1oflrel3dkm8ign1_s1qr67p6ivfd8tbus0onon2tdi1.txt'</t>
  </si>
  <si>
    <t xml:space="preserve"> 1363824968149</t>
  </si>
  <si>
    <t xml:space="preserve"> 1363824973917</t>
  </si>
  <si>
    <t xml:space="preserve"> 1363826286850</t>
  </si>
  <si>
    <t>2013-03-21_10-24-14_89pvauhne8vu9b49ufu7tv032u_s1ef0me9ij0beh28g00mss1sjo7.txt'</t>
  </si>
  <si>
    <t xml:space="preserve"> 1363886654765</t>
  </si>
  <si>
    <t xml:space="preserve"> 1363886710062</t>
  </si>
  <si>
    <t xml:space="preserve"> 1363888481234</t>
  </si>
  <si>
    <t>2013-03-21_11-08-42_89pvauhne8vu9b49ufu7tv032u_s9dgsdnhqkv60f2nrn5tmvhiv0q.txt'</t>
  </si>
  <si>
    <t xml:space="preserve"> 1363889322312</t>
  </si>
  <si>
    <t xml:space="preserve"> 1363889410765</t>
  </si>
  <si>
    <t xml:space="preserve"> 1363890968687</t>
  </si>
  <si>
    <t>2002-05-08_03-18-38_89pvauhne8vu9b49ufu7tv032u_s9mnp65voj0uahq3el7cgg7va0.txt'</t>
  </si>
  <si>
    <t xml:space="preserve"> 1020853118625</t>
  </si>
  <si>
    <t xml:space="preserve"> 1020853163281</t>
  </si>
  <si>
    <t xml:space="preserve"> 1020854726250</t>
  </si>
  <si>
    <t>2002-05-08_03-50-36_89pvauhne8vu9b49ufu7tv032u_s8o8sgcc46qo0egfkubiv8k7soa.txt'</t>
  </si>
  <si>
    <t xml:space="preserve"> 1020855036453</t>
  </si>
  <si>
    <t xml:space="preserve"> 1020855614703</t>
  </si>
  <si>
    <t xml:space="preserve"> 1020856775281</t>
  </si>
  <si>
    <t>2002-05-08_04-21-43_89pvauhne8vu9b49ufu7tv032u_sq82droqolgplr5ng830igdl5hg.txt'</t>
  </si>
  <si>
    <t xml:space="preserve"> 1020856903328</t>
  </si>
  <si>
    <t xml:space="preserve"> 1020856913171</t>
  </si>
  <si>
    <t xml:space="preserve"> 1020857096281</t>
  </si>
  <si>
    <t>2013-03-22_11-37-41_89pvauhne8vu9b49ufu7tv032u_sgofh5ntbm8cvf9vg54u0698smh.txt'</t>
  </si>
  <si>
    <t xml:space="preserve"> 1363977461088</t>
  </si>
  <si>
    <t xml:space="preserve"> 1363977463744</t>
  </si>
  <si>
    <t xml:space="preserve"> 1363977466369</t>
  </si>
  <si>
    <t>2013-03-22_11-53-55_89pvauhne8vu9b49ufu7tv032u_s200b303r5fve0qj3l6b7iv3adv.txt'</t>
  </si>
  <si>
    <t xml:space="preserve"> 1363978435260</t>
  </si>
  <si>
    <t xml:space="preserve"> 1363978464776</t>
  </si>
  <si>
    <t xml:space="preserve"> 1363980266166</t>
  </si>
  <si>
    <t>2013-03-22_12-38-58_89pvauhne8vu9b49ufu7tv032u_s5vd40fbqajkivcjlorhf52cf6q.txt'</t>
  </si>
  <si>
    <t xml:space="preserve"> 1363981138151</t>
  </si>
  <si>
    <t xml:space="preserve"> 1363981151604</t>
  </si>
  <si>
    <t xml:space="preserve"> 1363983018823</t>
  </si>
  <si>
    <t>2013-07-11_13-14-45_fej9o576k2jo89iqb87f15572g_sa01apbp7v19hkv6f2e4q3jnr6n.txt'</t>
  </si>
  <si>
    <t xml:space="preserve"> 1373573685765</t>
  </si>
  <si>
    <t xml:space="preserve"> 1373573725500</t>
  </si>
  <si>
    <t xml:space="preserve"> 1373575314812</t>
  </si>
  <si>
    <t>2013-07-11_13-59-27_fej9o576k2jo89iqb87f15572g_sad2p9k8lbakpc0kcf7ob1qfmf.txt'</t>
  </si>
  <si>
    <t xml:space="preserve"> 1373576367500</t>
  </si>
  <si>
    <t xml:space="preserve"> 1373576374328</t>
  </si>
  <si>
    <t xml:space="preserve"> 1373577807593</t>
  </si>
  <si>
    <t>2013-07-11_14-24-35_fej9o576k2jo89iqb87f15572g_ses75i9pop3a42h12cgtkctstv1.txt'</t>
  </si>
  <si>
    <t xml:space="preserve"> 1373577875765</t>
  </si>
  <si>
    <t xml:space="preserve"> 1373577887375</t>
  </si>
  <si>
    <t xml:space="preserve"> 1373578058109</t>
  </si>
  <si>
    <t>2013-07-11_14-29-00_fej9o576k2jo89iqb87f15572g_sfsv0ebr281gd3k07hv9nvev9lq.txt'</t>
  </si>
  <si>
    <t xml:space="preserve"> 1373578140953</t>
  </si>
  <si>
    <t xml:space="preserve"> 1373578144515</t>
  </si>
  <si>
    <t xml:space="preserve"> 1373578369500</t>
  </si>
  <si>
    <t>2013-03-18_11-22-16_89pvauhne8vu9b49ufu7tv032u_sr89iqrur6m8be56hdc1i6cn80.txt'</t>
  </si>
  <si>
    <t xml:space="preserve"> 1363630936450</t>
  </si>
  <si>
    <t xml:space="preserve"> 1363630962419</t>
  </si>
  <si>
    <t xml:space="preserve"> 1363635338294</t>
  </si>
  <si>
    <t>2013-03-18_11-21-03_89pvauhne8vu9b49ufu7tv032u_sjogq5eqq441pfl2ec6g2elq5i7.txt'</t>
  </si>
  <si>
    <t xml:space="preserve"> 1363630863185</t>
  </si>
  <si>
    <t xml:space="preserve"> 1363630867982</t>
  </si>
  <si>
    <t xml:space="preserve"> 1363635328294</t>
  </si>
  <si>
    <t>2013-07-10_10-14-18_mqen1n0cuec20krsm433r9bd8a_srhhjg0s1cbd17oh2veolhnaa2n.txt'</t>
  </si>
  <si>
    <t xml:space="preserve"> 1373476458791</t>
  </si>
  <si>
    <t xml:space="preserve"> 1373476508027</t>
  </si>
  <si>
    <t xml:space="preserve"> 1373478227547</t>
  </si>
  <si>
    <t>2013-07-10_11-01-50_mqen1n0cuec20krsm433r9bd8a_s97clq7gj3cnjb3qirsgs5457kb.txt'</t>
  </si>
  <si>
    <t xml:space="preserve"> 1373479310526</t>
  </si>
  <si>
    <t xml:space="preserve"> 1373479321964</t>
  </si>
  <si>
    <t xml:space="preserve"> 1373479324057</t>
  </si>
  <si>
    <t>2013-07-10_11-02-58_mqen1n0cuec20krsm433r9bd8a_simja1ui4gralgvsmcfh3ah9s6a.txt'</t>
  </si>
  <si>
    <t xml:space="preserve"> 1373479378310</t>
  </si>
  <si>
    <t xml:space="preserve"> 1373479382247</t>
  </si>
  <si>
    <t xml:space="preserve"> 1373479783653</t>
  </si>
  <si>
    <t>2013-07-10_11-09-52_mqen1n0cuec20krsm433r9bd8a_sot6g9h9b781lljvejr8i0mghle.txt'</t>
  </si>
  <si>
    <t xml:space="preserve"> 1373479792263</t>
  </si>
  <si>
    <t xml:space="preserve"> 1373479821061</t>
  </si>
  <si>
    <t xml:space="preserve"> 1373481017591</t>
  </si>
  <si>
    <t>2013-07-10_11-45-27_mqen1n0cuec20krsm433r9bd8a_satd8mil2ss6k7rsl6lo73g3sob.txt'</t>
  </si>
  <si>
    <t xml:space="preserve"> 1373481927173</t>
  </si>
  <si>
    <t xml:space="preserve"> 1373481930267</t>
  </si>
  <si>
    <t xml:space="preserve"> 1373482014864</t>
  </si>
  <si>
    <t>2013-03-20_16-22-52_89pvauhne8vu9b49ufu7tv032u_sinc2auumppjnruj8tet0s06qfr.txt'</t>
  </si>
  <si>
    <t xml:space="preserve"> 1363821772381</t>
  </si>
  <si>
    <t xml:space="preserve"> 1363821811834</t>
  </si>
  <si>
    <t xml:space="preserve"> 1363823395287</t>
  </si>
  <si>
    <t>2013-03-20_16-54-50_89pvauhne8vu9b49ufu7tv032u_s6a5fgm8svph3aonks5q886hgdc.txt'</t>
  </si>
  <si>
    <t xml:space="preserve"> 1363823690303</t>
  </si>
  <si>
    <t xml:space="preserve"> 1363824382944</t>
  </si>
  <si>
    <t xml:space="preserve"> 1363824710725</t>
  </si>
  <si>
    <t>2013-03-20_17-14-44_89pvauhne8vu9b49ufu7tv032u_sphl2delngub1a911hn9pm6lkfa.txt'</t>
  </si>
  <si>
    <t xml:space="preserve"> 1363824884084</t>
  </si>
  <si>
    <t xml:space="preserve"> 1363824898678</t>
  </si>
  <si>
    <t xml:space="preserve"> 1363825957162</t>
  </si>
  <si>
    <t>2013-03-21_14-52-37_89pvauhne8vu9b49ufu7tv032u_s98mnb6i4eavut9b8phvsialkq4.txt'</t>
  </si>
  <si>
    <t xml:space="preserve"> 1363902757617</t>
  </si>
  <si>
    <t xml:space="preserve"> 1363902775962</t>
  </si>
  <si>
    <t xml:space="preserve"> 1363904593780</t>
  </si>
  <si>
    <t>2013-03-21_15-39-34_89pvauhne8vu9b49ufu7tv032u_sempsq1s0nf6mdp9cehguhkcm3p.txt'</t>
  </si>
  <si>
    <t xml:space="preserve"> 1363905574756</t>
  </si>
  <si>
    <t xml:space="preserve"> 1363905602975</t>
  </si>
  <si>
    <t xml:space="preserve"> 1363907431421</t>
  </si>
  <si>
    <t>2013-03-20_16-21-35_89pvauhne8vu9b49ufu7tv032u_stnrl2ptufodm4dpfph1le2qaq8.txt'</t>
  </si>
  <si>
    <t xml:space="preserve"> 1363821695236</t>
  </si>
  <si>
    <t xml:space="preserve"> 1363821765280</t>
  </si>
  <si>
    <t xml:space="preserve"> 1363823396702</t>
  </si>
  <si>
    <t>2013-03-20_16-53-31_89pvauhne8vu9b49ufu7tv032u_sonr4h3f40mvcs029m76dld28pa.txt'</t>
  </si>
  <si>
    <t xml:space="preserve"> 1363823611896</t>
  </si>
  <si>
    <t xml:space="preserve"> 1363824316026</t>
  </si>
  <si>
    <t xml:space="preserve"> 1363826227999</t>
  </si>
  <si>
    <t>2013-07-10_10-14-17_1oe1899cen7i62tokeeuceqvda_ssttgjsa0rv5o6tkndc9t5v56nn.txt'</t>
  </si>
  <si>
    <t xml:space="preserve"> '1oe1899cen7i62tokeeuceqvda'</t>
  </si>
  <si>
    <t xml:space="preserve"> 1373476457453</t>
  </si>
  <si>
    <t xml:space="preserve"> 1373476509828</t>
  </si>
  <si>
    <t xml:space="preserve"> 1373478232703</t>
  </si>
  <si>
    <t>2013-07-10_11-00-58_1oe1899cen7i62tokeeuceqvda_sot4stocj2r28ldknvj926lrsvv.txt'</t>
  </si>
  <si>
    <t xml:space="preserve"> 1373479258937</t>
  </si>
  <si>
    <t xml:space="preserve"> 1373479269875</t>
  </si>
  <si>
    <t xml:space="preserve"> 1373480984421</t>
  </si>
  <si>
    <t>2013-07-10_11-30-02_1oe1899cen7i62tokeeuceqvda_spnpu3vilb5vd1st116cqce89m0.txt'</t>
  </si>
  <si>
    <t xml:space="preserve"> 1373481002265</t>
  </si>
  <si>
    <t xml:space="preserve"> 1373481006968</t>
  </si>
  <si>
    <t xml:space="preserve"> 1373481018937</t>
  </si>
  <si>
    <t>2013-03-21_10-23-20_89pvauhne8vu9b49ufu7tv032u_sqsc94rob7h23ju69if531565ti.txt'</t>
  </si>
  <si>
    <t xml:space="preserve"> 1363886599978</t>
  </si>
  <si>
    <t xml:space="preserve"> 1363886651822</t>
  </si>
  <si>
    <t xml:space="preserve"> 1363888503260</t>
  </si>
  <si>
    <t>2013-03-21_11-07-13_89pvauhne8vu9b49ufu7tv032u_st493apn7m7cqar60emm0s8k44b.txt'</t>
  </si>
  <si>
    <t xml:space="preserve"> 1363889233447</t>
  </si>
  <si>
    <t xml:space="preserve"> 1363889301369</t>
  </si>
  <si>
    <t xml:space="preserve"> 1363890764025</t>
  </si>
  <si>
    <t>2013-07-12_09-46-25_tj5800gesloa7509m6j9btt938_s7o1oup5ga5jinnc3c6mkl60bgc.txt'</t>
  </si>
  <si>
    <t xml:space="preserve"> 1373647585437</t>
  </si>
  <si>
    <t xml:space="preserve"> 1373647661531</t>
  </si>
  <si>
    <t xml:space="preserve"> 1373649273828</t>
  </si>
  <si>
    <t>2013-07-12_10-28-05_tj5800gesloa7509m6j9btt938_s1f41b4kifd0n7ejabllscicelq.txt'</t>
  </si>
  <si>
    <t xml:space="preserve"> 1373650085703</t>
  </si>
  <si>
    <t xml:space="preserve"> 1373650094625</t>
  </si>
  <si>
    <t xml:space="preserve"> 1373652545046</t>
  </si>
  <si>
    <t>2013-07-09_14-18-22_mqen1n0cuec20krsm433r9bd8a_svqkhbns95986nuhpc6mvlj8c0l.txt'</t>
  </si>
  <si>
    <t xml:space="preserve"> 1373404702320</t>
  </si>
  <si>
    <t xml:space="preserve"> 1373404763242</t>
  </si>
  <si>
    <t xml:space="preserve"> 1373406073836</t>
  </si>
  <si>
    <t>2013-07-09_15-00-56_mqen1n0cuec20krsm433r9bd8a_sfkij6u23c0719k9q1uq6bud65u.txt'</t>
  </si>
  <si>
    <t xml:space="preserve"> 1373407256695</t>
  </si>
  <si>
    <t xml:space="preserve"> 1373407259633</t>
  </si>
  <si>
    <t xml:space="preserve"> 1373408359961</t>
  </si>
  <si>
    <t>2013-07-09_15-20-43_mqen1n0cuec20krsm433r9bd8a_s6me7lfcc164enimhar61gdfa1.txt'</t>
  </si>
  <si>
    <t xml:space="preserve"> 1373408443086</t>
  </si>
  <si>
    <t xml:space="preserve"> 1373408542398</t>
  </si>
  <si>
    <t xml:space="preserve"> 1373408851773</t>
  </si>
  <si>
    <t>2013-03-21_14-52-30_89pvauhne8vu9b49ufu7tv032u_squbc5v5e4v48hj51p0a0kpf3np.txt'</t>
  </si>
  <si>
    <t xml:space="preserve"> 1363902750953</t>
  </si>
  <si>
    <t xml:space="preserve"> 1363902757734</t>
  </si>
  <si>
    <t xml:space="preserve"> 1363904662718</t>
  </si>
  <si>
    <t>2013-03-21_15-39-29_89pvauhne8vu9b49ufu7tv032u_sj4mld6rdeqidm3m70tsnfp20e9.txt'</t>
  </si>
  <si>
    <t xml:space="preserve"> 1363905569841</t>
  </si>
  <si>
    <t xml:space="preserve"> 1363905578342</t>
  </si>
  <si>
    <t xml:space="preserve"> 1363907393689</t>
  </si>
  <si>
    <t>2013-03-21_10-23-01_89pvauhne8vu9b49ufu7tv032u_soe7ls3lm8v1ssmj1n58qc2dkr9.txt'</t>
  </si>
  <si>
    <t xml:space="preserve"> 1363886581343</t>
  </si>
  <si>
    <t xml:space="preserve"> 1363886646125</t>
  </si>
  <si>
    <t xml:space="preserve"> 1363888856375</t>
  </si>
  <si>
    <t>2013-03-21_11-07-08_89pvauhne8vu9b49ufu7tv032u_sh1r4a04pqgrp56pubuobgqrkl1.txt'</t>
  </si>
  <si>
    <t xml:space="preserve"> 1363889228453</t>
  </si>
  <si>
    <t xml:space="preserve"> 1363889286984</t>
  </si>
  <si>
    <t xml:space="preserve"> 1363890562796</t>
  </si>
  <si>
    <t>2013-03-21_11-34-46_89pvauhne8vu9b49ufu7tv032u_ske562601n916fumfv8eiiokhn2.txt'</t>
  </si>
  <si>
    <t xml:space="preserve"> 1363890886000</t>
  </si>
  <si>
    <t xml:space="preserve"> 1363890931922</t>
  </si>
  <si>
    <t xml:space="preserve"> 1363891041640</t>
  </si>
  <si>
    <t>2013-07-09_14-18-25_cdherh4ms6st7m0anpv52f6dr1_socu7fbkf297g1op17ie56ia9va.txt'</t>
  </si>
  <si>
    <t xml:space="preserve"> 1373404705858</t>
  </si>
  <si>
    <t xml:space="preserve"> 1373404748733</t>
  </si>
  <si>
    <t xml:space="preserve"> 1373406448062</t>
  </si>
  <si>
    <t>2013-07-09_15-00-15_cdherh4ms6st7m0anpv52f6dr1_svis7rjni0fgllgpfssf7gc2ose.txt'</t>
  </si>
  <si>
    <t xml:space="preserve"> 1373407215749</t>
  </si>
  <si>
    <t xml:space="preserve"> 1373407255515</t>
  </si>
  <si>
    <t xml:space="preserve"> 1373408793765</t>
  </si>
  <si>
    <t>2013-03-20_16-22-34_89pvauhne8vu9b49ufu7tv032u_sgmt5pl4ehr5v581ihhd4va69a4.txt'</t>
  </si>
  <si>
    <t xml:space="preserve"> 1363821754780</t>
  </si>
  <si>
    <t xml:space="preserve"> 1363821782872</t>
  </si>
  <si>
    <t xml:space="preserve"> 1363823410856</t>
  </si>
  <si>
    <t>2013-03-20_16-57-58_89pvauhne8vu9b49ufu7tv032u_sj5itbcgsgm75nc0d1etu62jkn5.txt'</t>
  </si>
  <si>
    <t xml:space="preserve"> 1363823878235</t>
  </si>
  <si>
    <t xml:space="preserve"> 1363824422251</t>
  </si>
  <si>
    <t xml:space="preserve"> 1363826169322</t>
  </si>
  <si>
    <t>2013-03-20_14-33-53_89pvauhne8vu9b49ufu7tv032u_sqlmr72n4o0mlngrkbl4td1e6q7.txt'</t>
  </si>
  <si>
    <t xml:space="preserve"> 1363815233103</t>
  </si>
  <si>
    <t>2013-03-20_16-21-11_89pvauhne8vu9b49ufu7tv032u_s7q0pc9rhpl89r82mrr4rch7108.txt'</t>
  </si>
  <si>
    <t xml:space="preserve"> 1363821671251</t>
  </si>
  <si>
    <t xml:space="preserve"> 1363821741552</t>
  </si>
  <si>
    <t xml:space="preserve"> 1363822088416</t>
  </si>
  <si>
    <t>2013-03-20_16-28-23_89pvauhne8vu9b49ufu7tv032u_sdpnk44ebu2r07ume0irurfp2m1.txt'</t>
  </si>
  <si>
    <t xml:space="preserve"> 1363822103542</t>
  </si>
  <si>
    <t xml:space="preserve"> 1363822106573</t>
  </si>
  <si>
    <t xml:space="preserve"> 1363823427821</t>
  </si>
  <si>
    <t>2013-03-20_16-56-54_89pvauhne8vu9b49ufu7tv032u_sj8a2jnj84na0k89qv961thkufj.txt'</t>
  </si>
  <si>
    <t xml:space="preserve"> 1363823814922</t>
  </si>
  <si>
    <t xml:space="preserve"> 1363824270620</t>
  </si>
  <si>
    <t xml:space="preserve"> 1363825833054</t>
  </si>
  <si>
    <t>2013-03-20_17-31-31_89pvauhne8vu9b49ufu7tv032u_sav8tsjplnsq9j70t4ip3rc6pqo.txt'</t>
  </si>
  <si>
    <t xml:space="preserve"> 1363825891651</t>
  </si>
  <si>
    <t xml:space="preserve"> 1363825895213</t>
  </si>
  <si>
    <t xml:space="preserve"> 1363826634272</t>
  </si>
  <si>
    <t>2013-07-09_14-18-31_oafhlm7aonr6aefotnbig9i3ib_sduunt39jogjut249jbnf4ieioo.txt'</t>
  </si>
  <si>
    <t xml:space="preserve"> 1373404711095</t>
  </si>
  <si>
    <t xml:space="preserve"> 1373404751251</t>
  </si>
  <si>
    <t xml:space="preserve"> 1373406326782</t>
  </si>
  <si>
    <t>2013-07-09_15-04-42_oafhlm7aonr6aefotnbig9i3ib_st3h7q6sp8e9mm78muqkm2v77f0.txt'</t>
  </si>
  <si>
    <t xml:space="preserve"> 1373407482095</t>
  </si>
  <si>
    <t xml:space="preserve"> 1373407520220</t>
  </si>
  <si>
    <t xml:space="preserve"> 1373408415392</t>
  </si>
  <si>
    <t>2013-07-09_15-20-40_oafhlm7aonr6aefotnbig9i3ib_sq56p8ap5oal004ie043hqf2mt7.txt'</t>
  </si>
  <si>
    <t xml:space="preserve"> 1373408440063</t>
  </si>
  <si>
    <t xml:space="preserve"> 1373408558188</t>
  </si>
  <si>
    <t xml:space="preserve"> 1373408822235</t>
  </si>
  <si>
    <t>2013-07-09_14-19-35_1oe1899cen7i62tokeeuceqvda_s3uikb1a5jsks6r8chv6oktriu3.txt'</t>
  </si>
  <si>
    <t xml:space="preserve"> 1373404775797</t>
  </si>
  <si>
    <t xml:space="preserve"> 1373404840391</t>
  </si>
  <si>
    <t xml:space="preserve"> 1373406461969</t>
  </si>
  <si>
    <t>2013-07-09_15-01-47_1oe1899cen7i62tokeeuceqvda_sds5o251cl43pi7te2p3vbrhaje.txt'</t>
  </si>
  <si>
    <t xml:space="preserve"> 1373407307203</t>
  </si>
  <si>
    <t xml:space="preserve"> 1373407324094</t>
  </si>
  <si>
    <t>2013-07-09_15-02-37_1oe1899cen7i62tokeeuceqvda_sbkesq7o3nkqdais1vgug9e4alr.txt'</t>
  </si>
  <si>
    <t xml:space="preserve"> 1373407357532</t>
  </si>
  <si>
    <t xml:space="preserve"> 1373407362172</t>
  </si>
  <si>
    <t xml:space="preserve"> 1373407648344</t>
  </si>
  <si>
    <t>2013-07-09_15-08-02_1oe1899cen7i62tokeeuceqvda_sh40h3odhf9idvp5sndp56d6j7h.txt'</t>
  </si>
  <si>
    <t xml:space="preserve"> 1373407682922</t>
  </si>
  <si>
    <t xml:space="preserve"> 1373407688797</t>
  </si>
  <si>
    <t xml:space="preserve"> 1373408459078</t>
  </si>
  <si>
    <t>drop first two minutes. Off task? Too short.</t>
  </si>
  <si>
    <t>2013-03-22_11-56-01_89pvauhne8vu9b49ufu7tv032u_sukkhmi654b4imi68nvh158kvrf.txt'</t>
  </si>
  <si>
    <t xml:space="preserve"> 1363978561955</t>
  </si>
  <si>
    <t xml:space="preserve"> 1363978576033</t>
  </si>
  <si>
    <t xml:space="preserve"> 1363980337877</t>
  </si>
  <si>
    <t>2013-03-22_12-41-28_89pvauhne8vu9b49ufu7tv032u_sf14ffnhr5nr9rviop2hro6e6ro.txt'</t>
  </si>
  <si>
    <t xml:space="preserve"> 1363981288642</t>
  </si>
  <si>
    <t xml:space="preserve"> 1363981298189</t>
  </si>
  <si>
    <t xml:space="preserve"> 1363983023924</t>
  </si>
  <si>
    <t>2002-05-09_01-47-51_89pvauhne8vu9b49ufu7tv032u_sbt60r9r57hie5uouhc934eii51.txt'</t>
  </si>
  <si>
    <t xml:space="preserve"> 1020934071171</t>
  </si>
  <si>
    <t xml:space="preserve"> 1020934079203</t>
  </si>
  <si>
    <t xml:space="preserve"> 1020934805562</t>
  </si>
  <si>
    <t>2002-05-09_02-00-58_89pvauhne8vu9b49ufu7tv032u_s6eh2ihvkihe1vdk810l8nrnamu.txt'</t>
  </si>
  <si>
    <t xml:space="preserve"> 1020934858890</t>
  </si>
  <si>
    <t xml:space="preserve"> 1020934867859</t>
  </si>
  <si>
    <t xml:space="preserve"> 1020935944312</t>
  </si>
  <si>
    <t>2002-05-09_02-34-41_89pvauhne8vu9b49ufu7tv032u_sve0fa67pg5v5iei7pavvdq8vb9.txt'</t>
  </si>
  <si>
    <t xml:space="preserve"> 1020936881171</t>
  </si>
  <si>
    <t xml:space="preserve"> 1020936914406</t>
  </si>
  <si>
    <t xml:space="preserve"> 1020938803406</t>
  </si>
  <si>
    <t>2002-05-02_21-16-24_89pvauhne8vu9b49ufu7tv032u_sun3nla1dfidbj54ger97n4f2ap.txt'</t>
  </si>
  <si>
    <t xml:space="preserve"> 1020399384687</t>
  </si>
  <si>
    <t xml:space="preserve"> 1020399392890</t>
  </si>
  <si>
    <t xml:space="preserve"> 1020402941640</t>
  </si>
  <si>
    <t>2002-05-02_22-36-52_89pvauhne8vu9b49ufu7tv032u_scfu3h0b0neslr6643s6r931poi.txt'</t>
  </si>
  <si>
    <t xml:space="preserve"> 1020404212140</t>
  </si>
  <si>
    <t xml:space="preserve"> 1020404218562</t>
  </si>
  <si>
    <t xml:space="preserve"> 1020404264171</t>
  </si>
  <si>
    <t>2013-03-21_10-23-47_89pvauhne8vu9b49ufu7tv032u_son9o1uvbl2l0b6nffsu338ci0i.txt'</t>
  </si>
  <si>
    <t xml:space="preserve"> 1363886627929</t>
  </si>
  <si>
    <t xml:space="preserve"> 1363886641179</t>
  </si>
  <si>
    <t xml:space="preserve"> 1363888473164</t>
  </si>
  <si>
    <t>2013-03-21_11-06-48_89pvauhne8vu9b49ufu7tv032u_se1oleeoopseeakpq2t85l1f74h.txt'</t>
  </si>
  <si>
    <t xml:space="preserve"> 1363889208726</t>
  </si>
  <si>
    <t xml:space="preserve"> 1363889218836</t>
  </si>
  <si>
    <t xml:space="preserve"> 1363891185040</t>
  </si>
  <si>
    <t>2013-07-11_13-14-42_q9g3p5fjj17mdjlq4otd6jl62a_s5pmr92db5173i2elf64rsii8cg.txt'</t>
  </si>
  <si>
    <t xml:space="preserve"> 1373573682335</t>
  </si>
  <si>
    <t xml:space="preserve"> 1373573709507</t>
  </si>
  <si>
    <t xml:space="preserve"> 1373575338835</t>
  </si>
  <si>
    <t>2013-07-11_13-58-32_q9g3p5fjj17mdjlq4otd6jl62a_snn1e5u9q8h36emfsjh7b819to7.txt'</t>
  </si>
  <si>
    <t xml:space="preserve"> 1373576312616</t>
  </si>
  <si>
    <t xml:space="preserve"> 1373576323179</t>
  </si>
  <si>
    <t xml:space="preserve"> 1373576384195</t>
  </si>
  <si>
    <t>2013-07-11_14-00-15_q9g3p5fjj17mdjlq4otd6jl62a_s4c4o2sq6rso4pa974ouugpo1g0.txt'</t>
  </si>
  <si>
    <t xml:space="preserve"> 1373576415648</t>
  </si>
  <si>
    <t xml:space="preserve"> 1373576420382</t>
  </si>
  <si>
    <t xml:space="preserve"> 1373577876304</t>
  </si>
  <si>
    <t>2013-07-11_14-25-13_q9g3p5fjj17mdjlq4otd6jl62a_snrjriqg2rlmk50qaot2p9an37j.txt'</t>
  </si>
  <si>
    <t xml:space="preserve"> 1373577913616</t>
  </si>
  <si>
    <t xml:space="preserve"> 1373577915976</t>
  </si>
  <si>
    <t xml:space="preserve"> 1373578378913</t>
  </si>
  <si>
    <t>2013-03-20_14-29-27_89pvauhne8vu9b49ufu7tv032u_stbloena3b4r8jl2323lfc7ae2f.txt'</t>
  </si>
  <si>
    <t xml:space="preserve"> 1363814967193</t>
  </si>
  <si>
    <t xml:space="preserve"> 1363821733856</t>
  </si>
  <si>
    <t xml:space="preserve"> 1363823276166</t>
  </si>
  <si>
    <t>student fell asleep…</t>
  </si>
  <si>
    <t>2013-03-20_16-58-30_89pvauhne8vu9b49ufu7tv032u_sv7nl8f50mjbhepeqv4t75j62r6.txt'</t>
  </si>
  <si>
    <t xml:space="preserve"> 1363823910413</t>
  </si>
  <si>
    <t xml:space="preserve"> 1363824309898</t>
  </si>
  <si>
    <t xml:space="preserve"> 1363825931133</t>
  </si>
  <si>
    <t>2013-07-09_14-18-20_fvu9sk2k96h08428rli8b7s0hj_s6tml92hbihrh9c1r3d51ig13hp.txt'</t>
  </si>
  <si>
    <t xml:space="preserve"> 1373404700834</t>
  </si>
  <si>
    <t xml:space="preserve"> 1373404707365</t>
  </si>
  <si>
    <t xml:space="preserve"> 1373406406093</t>
  </si>
  <si>
    <t>2013-07-09_14-59-11_fvu9sk2k96h08428rli8b7s0hj_su3mq5akhi9b95rp6uc6ci36f1u.txt'</t>
  </si>
  <si>
    <t xml:space="preserve"> 1373407151100</t>
  </si>
  <si>
    <t xml:space="preserve"> 1373407199758</t>
  </si>
  <si>
    <t xml:space="preserve"> 1373408800809</t>
  </si>
  <si>
    <t>2013-03-21_10-24-13_od61k45b3o1oflrel3dkm8ign1_sqe1nbm7vmk1s86k6h7sfjed47j.txt'</t>
  </si>
  <si>
    <t xml:space="preserve"> 1363886653400</t>
  </si>
  <si>
    <t xml:space="preserve"> 1363886671932</t>
  </si>
  <si>
    <t xml:space="preserve"> 1363886939212</t>
  </si>
  <si>
    <t>2013-03-21_10-31-25_od61k45b3o1oflrel3dkm8ign1_s95ohf70jmr832cnevf01353pe9.txt'</t>
  </si>
  <si>
    <t xml:space="preserve"> 1363887085852</t>
  </si>
  <si>
    <t xml:space="preserve"> 1363887094143</t>
  </si>
  <si>
    <t xml:space="preserve"> 1363887466877</t>
  </si>
  <si>
    <t>2013-03-21_10-40-00_od61k45b3o1oflrel3dkm8ign1_sldibar35jte8hklmgtqujbjbpe.txt'</t>
  </si>
  <si>
    <t xml:space="preserve"> 1363887600976</t>
  </si>
  <si>
    <t xml:space="preserve"> 1363887610499</t>
  </si>
  <si>
    <t xml:space="preserve"> 1363888514132</t>
  </si>
  <si>
    <t>2013-03-21_11-07-29_od61k45b3o1oflrel3dkm8ign1_setkhqtm7jcu7ae84vs1h2dfbje.txt'</t>
  </si>
  <si>
    <t xml:space="preserve"> 1363889249051</t>
  </si>
  <si>
    <t xml:space="preserve"> 1363889292988</t>
  </si>
  <si>
    <t xml:space="preserve"> 1363891188802</t>
  </si>
  <si>
    <t>2013-07-12_09-44-32_mqen1n0cuec20krsm433r9bd8a_sd7kc7ki3uld1kagou3liluuvg7.txt'</t>
  </si>
  <si>
    <t xml:space="preserve"> 1373647472394</t>
  </si>
  <si>
    <t xml:space="preserve"> 1373647480285</t>
  </si>
  <si>
    <t xml:space="preserve"> 1373649237935</t>
  </si>
  <si>
    <t>2013-07-12_10-28-16_mqen1n0cuec20krsm433r9bd8a_smj1ijkai5t08bade3bpslb7f18.txt'</t>
  </si>
  <si>
    <t xml:space="preserve"> 1373650096025</t>
  </si>
  <si>
    <t xml:space="preserve"> 1373650127073</t>
  </si>
  <si>
    <t xml:space="preserve"> 1373651893352</t>
  </si>
  <si>
    <t>2013-07-10_10-14-31_depr3grfv1b2kcu778t4udole2_sir5d85gatumbcrie9pf6f2cf4e.txt'</t>
  </si>
  <si>
    <t xml:space="preserve"> 1373476471682</t>
  </si>
  <si>
    <t xml:space="preserve"> 1373476527154</t>
  </si>
  <si>
    <t xml:space="preserve"> 1373478231855</t>
  </si>
  <si>
    <t>2013-07-10_11-00-57_depr3grfv1b2kcu778t4udole2_suntj86tuavc91mi9ul3l7qodmh.txt'</t>
  </si>
  <si>
    <t xml:space="preserve"> 1373479257120</t>
  </si>
  <si>
    <t xml:space="preserve"> 1373479269292</t>
  </si>
  <si>
    <t xml:space="preserve"> 1373480999854</t>
  </si>
  <si>
    <t>2002-05-08_21-20-34_89pvauhne8vu9b49ufu7tv032u_sm19h81b8f06ojkd68gvm655jlk.txt'</t>
  </si>
  <si>
    <t xml:space="preserve"> 1020918034312</t>
  </si>
  <si>
    <t xml:space="preserve"> 1020918057281</t>
  </si>
  <si>
    <t xml:space="preserve"> 1020919776656</t>
  </si>
  <si>
    <t>2002-05-08_22-03-04_89pvauhne8vu9b49ufu7tv032u_sf2k198m1rcet6dkpgglof9vunq.txt'</t>
  </si>
  <si>
    <t xml:space="preserve"> 1020920584437</t>
  </si>
  <si>
    <t xml:space="preserve"> 1020920640625</t>
  </si>
  <si>
    <t xml:space="preserve"> 1020922520656</t>
  </si>
  <si>
    <t>2013-03-21_10-23-00_89pvauhne8vu9b49ufu7tv032u_sa49re4f9f7b2j4ld9m8bfccv23.txt'</t>
  </si>
  <si>
    <t xml:space="preserve"> 1363886580455</t>
  </si>
  <si>
    <t xml:space="preserve"> 1363886647935</t>
  </si>
  <si>
    <t xml:space="preserve"> 1363888383733</t>
  </si>
  <si>
    <t>2013-03-21_11-08-18_89pvauhne8vu9b49ufu7tv032u_s2k7c64n0ggeip7bk6ibtmueoi8.txt'</t>
  </si>
  <si>
    <t xml:space="preserve"> 1363889298811</t>
  </si>
  <si>
    <t xml:space="preserve"> 1363889317922</t>
  </si>
  <si>
    <t xml:space="preserve"> 1363891207334</t>
  </si>
  <si>
    <t>2013-07-10_10-18-55_nbgtgfcjilr2o1kvm8v6mvpu2c_s4jf6anqj287s0obkl86ubt4to1.txt'</t>
  </si>
  <si>
    <t xml:space="preserve"> 'nbgtgfcjilr2o1kvm8v6mvpu2c'</t>
  </si>
  <si>
    <t xml:space="preserve"> 1373476735596</t>
  </si>
  <si>
    <t xml:space="preserve"> 1373476811502</t>
  </si>
  <si>
    <t xml:space="preserve"> 1373478093737</t>
  </si>
  <si>
    <t>2013-07-10_11-03-41_nbgtgfcjilr2o1kvm8v6mvpu2c_s7i36ag2b2qg32vsl2apoa8to75.txt'</t>
  </si>
  <si>
    <t xml:space="preserve"> 1373479421737</t>
  </si>
  <si>
    <t xml:space="preserve"> 1373479458987</t>
  </si>
  <si>
    <t xml:space="preserve"> 1373480687940</t>
  </si>
  <si>
    <t>2013-03-20_14-20-35_89pvauhne8vu9b49ufu7tv032u_supksmb6b7rt0umbgq1dt27pkf7.txt'</t>
  </si>
  <si>
    <t xml:space="preserve"> 1363814435360</t>
  </si>
  <si>
    <t>2013-03-20_16-23-10_89pvauhne8vu9b49ufu7tv032u_s7q74v2edss9doj9tqgfg548bja.txt'</t>
  </si>
  <si>
    <t xml:space="preserve"> 1363821790906</t>
  </si>
  <si>
    <t xml:space="preserve"> 1363821799750</t>
  </si>
  <si>
    <t xml:space="preserve"> 1363823519235</t>
  </si>
  <si>
    <t>2013-03-20_16-54-34_89pvauhne8vu9b49ufu7tv032u_s2fn0o7s226pqvrmcfvs0tpsibs.txt'</t>
  </si>
  <si>
    <t xml:space="preserve"> 1363823674485</t>
  </si>
  <si>
    <t xml:space="preserve"> 1363824516016</t>
  </si>
  <si>
    <t xml:space="preserve"> 1363826197610</t>
  </si>
  <si>
    <t>2013-07-11_13-59-53_oafhlm7aonr6aefotnbig9i3ib_s7v18l8lgog4ec3h03ii6povfut.txt'</t>
  </si>
  <si>
    <t xml:space="preserve"> 1373576393561</t>
  </si>
  <si>
    <t xml:space="preserve"> 1373576400920</t>
  </si>
  <si>
    <t xml:space="preserve"> 1373577807186</t>
  </si>
  <si>
    <t>2013-03-21_14-53-24_89pvauhne8vu9b49ufu7tv032u_svpk5ib0bnej2e7fg1d4ltnnvsi.txt'</t>
  </si>
  <si>
    <t xml:space="preserve"> 1363902804227</t>
  </si>
  <si>
    <t xml:space="preserve"> 1363902816506</t>
  </si>
  <si>
    <t xml:space="preserve"> 1363903329793</t>
  </si>
  <si>
    <t>2013-03-21_15-02-40_89pvauhne8vu9b49ufu7tv032u_spgvqj9d6n6ohfsgabptojvvroa.txt'</t>
  </si>
  <si>
    <t xml:space="preserve"> 1363903360381</t>
  </si>
  <si>
    <t xml:space="preserve"> 1363903365177</t>
  </si>
  <si>
    <t xml:space="preserve"> 1363904626881</t>
  </si>
  <si>
    <t>2013-03-21_15-39-03_89pvauhne8vu9b49ufu7tv032u_shcv9rlkl0gf2dlour3p1s03vok.txt'</t>
  </si>
  <si>
    <t xml:space="preserve"> 1363905543488</t>
  </si>
  <si>
    <t xml:space="preserve"> 1363905566156</t>
  </si>
  <si>
    <t xml:space="preserve"> 1363906812207</t>
  </si>
  <si>
    <t>2013-03-20_16-25-49_shvq8al1elki01ch51vcarhfn4_splgo5gjk3jdad06i9ms6u3kmnu.txt'</t>
  </si>
  <si>
    <t xml:space="preserve"> 'shvq8al1elki01ch51vcarhfn4'</t>
  </si>
  <si>
    <t xml:space="preserve"> 1363821949923</t>
  </si>
  <si>
    <t xml:space="preserve"> 1363821958720</t>
  </si>
  <si>
    <t xml:space="preserve"> 1363823475564</t>
  </si>
  <si>
    <t>2013-03-20_17-06-14_shvq8al1elki01ch51vcarhfn4_s5sg1kjj519bqk2s33949r3reei.txt'</t>
  </si>
  <si>
    <t xml:space="preserve"> 1363824374600</t>
  </si>
  <si>
    <t xml:space="preserve"> 1363824416236</t>
  </si>
  <si>
    <t xml:space="preserve"> 1363826171237</t>
  </si>
  <si>
    <t>2013-03-21_14-52-36_89pvauhne8vu9b49ufu7tv032u_soj0i1u9km6epa2oiqiv7v834i2.txt'</t>
  </si>
  <si>
    <t xml:space="preserve"> 1363902756474</t>
  </si>
  <si>
    <t xml:space="preserve"> 1363902765850</t>
  </si>
  <si>
    <t xml:space="preserve"> 1363904620257</t>
  </si>
  <si>
    <t>2013-03-21_15-39-07_89pvauhne8vu9b49ufu7tv032u_scmjbd95k88h1muc2j2qnv2d3uh.txt'</t>
  </si>
  <si>
    <t xml:space="preserve"> 1363905547383</t>
  </si>
  <si>
    <t xml:space="preserve"> 1363905587650</t>
  </si>
  <si>
    <t xml:space="preserve"> 1363907424073</t>
  </si>
  <si>
    <t>2013-03-21_14-52-59_od61k45b3o1oflrel3dkm8ign1_sv6gd1gah45r18nr68ers03mhnl</t>
  </si>
  <si>
    <t>Ido's machine</t>
  </si>
  <si>
    <t>1363902748364</t>
  </si>
  <si>
    <t>2013-03-21_15-40-52_od61k45b3o1oflrel3dkm8ign1_sjhcqkiuser9nc8m8mo9fvfjc07</t>
  </si>
  <si>
    <t>1363904772685</t>
  </si>
  <si>
    <t>2013-03-18_11-22-15_89pvauhne8vu9b49ufu7tv032u_s9j2us6ir61dh0todhd8er6picd.txt'</t>
  </si>
  <si>
    <t xml:space="preserve"> 1363630935655</t>
  </si>
  <si>
    <t xml:space="preserve"> 1363630944233</t>
  </si>
  <si>
    <t xml:space="preserve"> 1363635341264</t>
  </si>
  <si>
    <t>2013-03-21_10-23-22_89pvauhne8vu9b49ufu7tv032u_sjtspf8t159k1l9ad3ip0oumgvr.txt'</t>
  </si>
  <si>
    <t xml:space="preserve"> 1363886602625</t>
  </si>
  <si>
    <t xml:space="preserve"> 1363886627593</t>
  </si>
  <si>
    <t xml:space="preserve"> 1363886724937</t>
  </si>
  <si>
    <t>2013-03-21_10-27-21_89pvauhne8vu9b49ufu7tv032u_s5d58kejf1ei16ej8fs79tra7p0.txt'</t>
  </si>
  <si>
    <t xml:space="preserve"> 1363886841925</t>
  </si>
  <si>
    <t xml:space="preserve"> 1363886857907</t>
  </si>
  <si>
    <t xml:space="preserve"> 1363888422155</t>
  </si>
  <si>
    <t>2013-03-21_11-08-54_89pvauhne8vu9b49ufu7tv032u_s3933je6s876k8jp9k285ngq9vh.txt'</t>
  </si>
  <si>
    <t xml:space="preserve"> 1363889334575</t>
  </si>
  <si>
    <t xml:space="preserve"> 1363889343949</t>
  </si>
  <si>
    <t xml:space="preserve"> 1363891211331</t>
  </si>
  <si>
    <t>2002-05-05_22-16-45_89pvauhne8vu9b49ufu7tv032u_s4dcimjh1lnor6s21qp1mm5sh5h.txt'</t>
  </si>
  <si>
    <t xml:space="preserve"> 1020662205234</t>
  </si>
  <si>
    <t xml:space="preserve"> 1020662212578</t>
  </si>
  <si>
    <t xml:space="preserve"> 1020666666125</t>
  </si>
  <si>
    <t>2013-03-18_11-48-05_89pvauhne8vu9b49ufu7tv032u_sa8qlo9uvunr096srgh1lo0o2fl.txt'</t>
  </si>
  <si>
    <t xml:space="preserve"> 1363632485422</t>
  </si>
  <si>
    <t xml:space="preserve"> 1363632491202</t>
  </si>
  <si>
    <t xml:space="preserve"> 1363634814194</t>
  </si>
  <si>
    <t>2013-07-11_13-16-24_oafhlm7aonr6aefotnbig9i3ib_sobbb976kdanbl4cttpa0grjp4n.txt'</t>
  </si>
  <si>
    <t xml:space="preserve"> 1373573784686</t>
  </si>
  <si>
    <t xml:space="preserve"> 1373573810748</t>
  </si>
  <si>
    <t xml:space="preserve"> 1373575339670</t>
  </si>
  <si>
    <t>2002-05-08_01-13-44_89pvauhne8vu9b49ufu7tv032u_sc0d01aclvcf7ladogbad611q4b.txt'</t>
  </si>
  <si>
    <t>test account</t>
  </si>
  <si>
    <t xml:space="preserve"> 1020845624359</t>
  </si>
  <si>
    <t>exclude - test account</t>
  </si>
  <si>
    <t>ignore - test account</t>
  </si>
  <si>
    <t>2013-02-27_08-44-12_89pvauhne8vu9b49ufu7tv032u_s8kgjl7p293r1r2sr7cmbm1tirf.txt'</t>
  </si>
  <si>
    <t xml:space="preserve"> 1361983452301</t>
  </si>
  <si>
    <t xml:space="preserve"> 1361983489957</t>
  </si>
  <si>
    <t xml:space="preserve"> 1361983491176</t>
  </si>
  <si>
    <t>2013-03-06_15-48-00_89pvauhne8vu9b49ufu7tv032u_sniqanhruuiivks7o34629kn3u7.txt'</t>
  </si>
  <si>
    <t xml:space="preserve"> 1362613680156</t>
  </si>
  <si>
    <t>2013-03-18_11-32-44_89pvauhne8vu9b49ufu7tv032u_s8lcifje9bm70bhu10ba1kt8du2.txt'</t>
  </si>
  <si>
    <t xml:space="preserve"> 1363631564126</t>
  </si>
  <si>
    <t>2013-03-20_14-29-36_89pvauhne8vu9b49ufu7tv032u_sudepg5vjq0re01f4pgj9qodkqi.txt'</t>
  </si>
  <si>
    <t xml:space="preserve"> 1363814976624</t>
  </si>
  <si>
    <t>2013-03-20_14-32-27_89pvauhne8vu9b49ufu7tv032u_scdmejgjguegl0en2d7ss4qspeb.txt'</t>
  </si>
  <si>
    <t xml:space="preserve"> 1363815147847</t>
  </si>
  <si>
    <t>2013-03-20_14-36-41_7mc5madl1er1f3htfhhn550gbk_sv1nu1ea3avh6um1fs4kecbv9oc.txt'</t>
  </si>
  <si>
    <t xml:space="preserve"> '7mc5madl1er1f3htfhhn550gbk'</t>
  </si>
  <si>
    <t xml:space="preserve"> 1363815401059</t>
  </si>
  <si>
    <t xml:space="preserve"> 1363815404684</t>
  </si>
  <si>
    <t xml:space="preserve"> 1363815409793</t>
  </si>
  <si>
    <t>StudentID</t>
  </si>
  <si>
    <t>USED IN ANALYSIS? (verified)</t>
  </si>
  <si>
    <t>USED IN ANALYSIS? (login 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</si>
</sst>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:ss;@"/>
    <numFmt numFmtId="165" formatCode="[$-409]m/d/yy\ h:mm\ AM/PM;@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indexed="4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/>
  </cellStyleXfs>
  <cellXfs count="37">
    <xf numFmtId="0" fontId="0" fillId="0" borderId="0" xfId="0"/>
    <xf numFmtId="0" fontId="4" fillId="0" borderId="0" xfId="0" applyFont="1"/>
    <xf numFmtId="0" fontId="4" fillId="5" borderId="0" xfId="0" applyFont="1" applyFill="1"/>
    <xf numFmtId="0" fontId="4" fillId="6" borderId="0" xfId="0" applyFont="1" applyFill="1"/>
    <xf numFmtId="164" fontId="3" fillId="4" borderId="1" xfId="3" applyNumberFormat="1"/>
    <xf numFmtId="2" fontId="3" fillId="4" borderId="1" xfId="3" applyNumberFormat="1"/>
    <xf numFmtId="0" fontId="4" fillId="7" borderId="0" xfId="0" applyFont="1" applyFill="1"/>
    <xf numFmtId="0" fontId="1" fillId="2" borderId="0" xfId="1"/>
    <xf numFmtId="0" fontId="2" fillId="3" borderId="0" xfId="2"/>
    <xf numFmtId="0" fontId="0" fillId="5" borderId="0" xfId="0" applyFill="1"/>
    <xf numFmtId="0" fontId="5" fillId="8" borderId="0" xfId="0" applyFont="1" applyFill="1"/>
    <xf numFmtId="1" fontId="0" fillId="0" borderId="0" xfId="0" applyNumberFormat="1"/>
    <xf numFmtId="165" fontId="5" fillId="6" borderId="0" xfId="0" applyNumberFormat="1" applyFont="1" applyFill="1"/>
    <xf numFmtId="0" fontId="0" fillId="7" borderId="0" xfId="0" applyFill="1"/>
    <xf numFmtId="14" fontId="5" fillId="9" borderId="0" xfId="0" applyNumberFormat="1" applyFont="1" applyFill="1"/>
    <xf numFmtId="14" fontId="5" fillId="6" borderId="0" xfId="0" applyNumberFormat="1" applyFont="1" applyFill="1"/>
    <xf numFmtId="0" fontId="5" fillId="0" borderId="0" xfId="0" applyFont="1"/>
    <xf numFmtId="0" fontId="5" fillId="10" borderId="0" xfId="0" applyFont="1" applyFill="1"/>
    <xf numFmtId="0" fontId="6" fillId="11" borderId="0" xfId="4" applyFill="1"/>
    <xf numFmtId="0" fontId="0" fillId="0" borderId="0" xfId="0" applyFont="1"/>
    <xf numFmtId="0" fontId="0" fillId="5" borderId="0" xfId="0" applyFont="1" applyFill="1"/>
    <xf numFmtId="0" fontId="0" fillId="0" borderId="0" xfId="0" quotePrefix="1" applyFont="1"/>
    <xf numFmtId="49" fontId="0" fillId="0" borderId="0" xfId="0" quotePrefix="1" applyNumberFormat="1" applyFont="1"/>
    <xf numFmtId="0" fontId="0" fillId="7" borderId="0" xfId="0" applyFont="1" applyFill="1"/>
    <xf numFmtId="0" fontId="0" fillId="6" borderId="0" xfId="0" applyFont="1" applyFill="1"/>
    <xf numFmtId="0" fontId="4" fillId="5" borderId="0" xfId="0" applyNumberFormat="1" applyFont="1" applyFill="1"/>
    <xf numFmtId="0" fontId="0" fillId="5" borderId="0" xfId="0" applyNumberFormat="1" applyFill="1"/>
    <xf numFmtId="0" fontId="0" fillId="5" borderId="0" xfId="0" applyNumberFormat="1" applyFont="1" applyFill="1"/>
    <xf numFmtId="0" fontId="0" fillId="0" borderId="0" xfId="0" applyNumberFormat="1" applyFont="1"/>
    <xf numFmtId="0" fontId="0" fillId="0" borderId="0" xfId="0" applyNumberFormat="1" applyFont="1" applyFill="1"/>
    <xf numFmtId="0" fontId="5" fillId="8" borderId="0" xfId="0" applyNumberFormat="1" applyFont="1" applyFill="1"/>
    <xf numFmtId="0" fontId="0" fillId="0" borderId="0" xfId="0" applyNumberFormat="1"/>
    <xf numFmtId="0" fontId="4" fillId="12" borderId="0" xfId="0" applyFont="1" applyFill="1"/>
    <xf numFmtId="0" fontId="0" fillId="12" borderId="0" xfId="0" applyFill="1"/>
    <xf numFmtId="0" fontId="5" fillId="13" borderId="0" xfId="0" applyFont="1" applyFill="1"/>
    <xf numFmtId="0" fontId="0" fillId="12" borderId="0" xfId="0" applyNumberFormat="1" applyFill="1"/>
    <xf numFmtId="0" fontId="5" fillId="13" borderId="0" xfId="0" applyNumberFormat="1" applyFont="1" applyFill="1"/>
  </cellXfs>
  <cellStyles count="5">
    <cellStyle name="Bad" xfId="1" builtinId="27"/>
    <cellStyle name="Input" xfId="3" builtinId="20"/>
    <cellStyle name="Neutral" xfId="2" builtinId="28"/>
    <cellStyle name="Normal" xfId="0" builtinId="0"/>
    <cellStyle name="Normal_fileinfo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2"/>
  <sheetViews>
    <sheetView tabSelected="1" topLeftCell="A178" workbookViewId="0">
      <selection activeCell="A183" sqref="A183"/>
    </sheetView>
  </sheetViews>
  <sheetFormatPr defaultRowHeight="14.5" x14ac:dyDescent="0.35"/>
  <cols>
    <col min="1" max="1" width="59.7265625" customWidth="1"/>
    <col min="2" max="2" width="11.36328125" style="9" bestFit="1" customWidth="1"/>
    <col min="3" max="3" width="11.36328125" style="26" customWidth="1"/>
    <col min="4" max="4" width="30.36328125" style="35" customWidth="1"/>
    <col min="5" max="5" width="24.90625" style="33" customWidth="1"/>
    <col min="6" max="6" width="2.7265625" customWidth="1"/>
    <col min="7" max="7" width="2.7265625" style="9" customWidth="1"/>
    <col min="8" max="8" width="1.90625" customWidth="1"/>
    <col min="9" max="9" width="1.90625" style="24" customWidth="1"/>
    <col min="10" max="11" width="1.90625" customWidth="1"/>
    <col min="12" max="12" width="16.26953125" customWidth="1"/>
    <col min="13" max="13" width="1.90625" style="4" customWidth="1"/>
    <col min="14" max="14" width="11" style="5" customWidth="1"/>
    <col min="15" max="15" width="11" style="13" customWidth="1"/>
    <col min="16" max="16" width="11" style="7" customWidth="1"/>
    <col min="17" max="17" width="11" style="8" customWidth="1"/>
  </cols>
  <sheetData>
    <row r="1" spans="1:20" x14ac:dyDescent="0.35">
      <c r="A1" s="1" t="s">
        <v>0</v>
      </c>
      <c r="B1" s="2" t="s">
        <v>1</v>
      </c>
      <c r="C1" s="25" t="s">
        <v>2</v>
      </c>
      <c r="D1" s="32" t="s">
        <v>1117</v>
      </c>
      <c r="E1" s="32" t="s">
        <v>1116</v>
      </c>
      <c r="F1" s="1" t="s">
        <v>3</v>
      </c>
      <c r="G1" s="2" t="s">
        <v>4</v>
      </c>
      <c r="H1" s="1" t="s">
        <v>5</v>
      </c>
      <c r="I1" s="3" t="s">
        <v>6</v>
      </c>
      <c r="J1" s="1" t="s">
        <v>7</v>
      </c>
      <c r="K1" s="1" t="s">
        <v>8</v>
      </c>
      <c r="L1" s="1" t="s">
        <v>9</v>
      </c>
      <c r="M1" s="4" t="s">
        <v>10</v>
      </c>
      <c r="N1" s="5" t="s">
        <v>11</v>
      </c>
      <c r="O1" s="6" t="s">
        <v>12</v>
      </c>
      <c r="P1" s="7" t="s">
        <v>13</v>
      </c>
      <c r="Q1" s="8" t="s">
        <v>14</v>
      </c>
      <c r="R1" s="1" t="s">
        <v>15</v>
      </c>
      <c r="S1" t="s">
        <v>16</v>
      </c>
      <c r="T1" t="s">
        <v>17</v>
      </c>
    </row>
    <row r="2" spans="1:20" x14ac:dyDescent="0.35">
      <c r="A2" t="s">
        <v>1106</v>
      </c>
      <c r="B2" s="9">
        <v>12</v>
      </c>
      <c r="C2" s="26" t="s">
        <v>1094</v>
      </c>
      <c r="D2" s="35">
        <f>IF(ISERROR(MATCH(B2,'ids in current analysis'!$A$2:$A$98,0)),B2,"analyzed")</f>
        <v>12</v>
      </c>
      <c r="E2" s="33" t="str">
        <f>IF(ISERROR(MATCH(C2,'ids in current analysis'!$A$2:$A$98,0)),C2,"analyzed")</f>
        <v>test account</v>
      </c>
      <c r="F2" t="s">
        <v>37</v>
      </c>
      <c r="H2" s="11" t="s">
        <v>1107</v>
      </c>
      <c r="I2" s="12">
        <f xml:space="preserve"> (H2 / 86400000) + 25569</f>
        <v>41353.895562777776</v>
      </c>
      <c r="J2" s="11">
        <v>-1</v>
      </c>
      <c r="K2" s="11">
        <v>-1</v>
      </c>
      <c r="L2" s="11">
        <f>VALUE(K2)-VALUE(J2)</f>
        <v>0</v>
      </c>
      <c r="M2" s="4" t="str">
        <f>IF(C2&lt;&gt;C1,"new student",IF(F2=F1,(J2-K1)/ 86400000,"** new machine **"))</f>
        <v>new student</v>
      </c>
      <c r="N2" s="5">
        <f>ROUND(L2/60000,0)</f>
        <v>0</v>
      </c>
      <c r="O2" s="13">
        <v>0</v>
      </c>
      <c r="P2" s="7">
        <v>0</v>
      </c>
      <c r="Q2" s="8">
        <v>0</v>
      </c>
      <c r="R2" t="s">
        <v>1096</v>
      </c>
      <c r="S2">
        <v>5</v>
      </c>
      <c r="T2" s="16" t="s">
        <v>1097</v>
      </c>
    </row>
    <row r="3" spans="1:20" x14ac:dyDescent="0.35">
      <c r="A3" t="s">
        <v>1108</v>
      </c>
      <c r="B3" s="9">
        <v>12</v>
      </c>
      <c r="C3" s="26" t="s">
        <v>1094</v>
      </c>
      <c r="D3" s="35">
        <f>IF(ISERROR(MATCH(B3,'ids in current analysis'!$A$2:$A$98,0)),B3,"analyzed")</f>
        <v>12</v>
      </c>
      <c r="E3" s="33" t="str">
        <f>IF(ISERROR(MATCH(C3,'ids in current analysis'!$A$2:$A$98,0)),C3,"analyzed")</f>
        <v>test account</v>
      </c>
      <c r="F3" t="s">
        <v>37</v>
      </c>
      <c r="H3" s="11" t="s">
        <v>1109</v>
      </c>
      <c r="I3" s="12">
        <f xml:space="preserve"> (H3 / 86400000) + 25569</f>
        <v>41353.897544525462</v>
      </c>
      <c r="J3" s="11">
        <v>-1</v>
      </c>
      <c r="K3" s="11">
        <v>-1</v>
      </c>
      <c r="L3" s="11">
        <f>VALUE(K3)-VALUE(J3)</f>
        <v>0</v>
      </c>
      <c r="M3" s="4">
        <f>IF(C3&lt;&gt;C2,"new student",IF(F3=F2,(J3-K2)/ 86400000,"** new machine **"))</f>
        <v>0</v>
      </c>
      <c r="N3" s="5">
        <f>ROUND(L3/60000,0)</f>
        <v>0</v>
      </c>
      <c r="O3" s="13">
        <v>0</v>
      </c>
      <c r="P3" s="7">
        <v>0</v>
      </c>
      <c r="Q3" s="8">
        <v>0</v>
      </c>
      <c r="R3" t="s">
        <v>1096</v>
      </c>
      <c r="S3">
        <v>6</v>
      </c>
      <c r="T3" s="16" t="s">
        <v>1097</v>
      </c>
    </row>
    <row r="4" spans="1:20" x14ac:dyDescent="0.35">
      <c r="A4" t="s">
        <v>1102</v>
      </c>
      <c r="B4" s="9">
        <v>33</v>
      </c>
      <c r="C4" s="26" t="s">
        <v>1094</v>
      </c>
      <c r="D4" s="35">
        <f>IF(ISERROR(MATCH(B4,'ids in current analysis'!$A$2:$A$98,0)),B4,"analyzed")</f>
        <v>33</v>
      </c>
      <c r="E4" s="33" t="str">
        <f>IF(ISERROR(MATCH(C4,'ids in current analysis'!$A$2:$A$98,0)),C4,"analyzed")</f>
        <v>test account</v>
      </c>
      <c r="F4" t="s">
        <v>37</v>
      </c>
      <c r="H4" s="11" t="s">
        <v>1103</v>
      </c>
      <c r="I4" s="12">
        <f xml:space="preserve"> (H4 / 86400000) + 25569</f>
        <v>41339.991668472227</v>
      </c>
      <c r="J4" s="11">
        <v>-1</v>
      </c>
      <c r="K4" s="11">
        <v>-1</v>
      </c>
      <c r="L4" s="11">
        <f>VALUE(K4)-VALUE(J4)</f>
        <v>0</v>
      </c>
      <c r="M4" s="4">
        <f>IF(C4&lt;&gt;C3,"new student",IF(F4=F3,(J4-K3)/ 86400000,"** new machine **"))</f>
        <v>0</v>
      </c>
      <c r="N4" s="5">
        <f>ROUND(L4/60000,0)</f>
        <v>0</v>
      </c>
      <c r="O4" s="13">
        <v>0</v>
      </c>
      <c r="P4" s="7">
        <v>0</v>
      </c>
      <c r="Q4" s="8">
        <v>0</v>
      </c>
      <c r="R4" t="s">
        <v>1096</v>
      </c>
      <c r="S4">
        <v>3</v>
      </c>
      <c r="T4" t="s">
        <v>1097</v>
      </c>
    </row>
    <row r="5" spans="1:20" x14ac:dyDescent="0.35">
      <c r="A5" t="s">
        <v>1093</v>
      </c>
      <c r="B5" s="9">
        <v>123</v>
      </c>
      <c r="C5" s="26" t="s">
        <v>1094</v>
      </c>
      <c r="D5" s="35">
        <f>IF(ISERROR(MATCH(B5,'ids in current analysis'!$A$2:$A$98,0)),B5,"analyzed")</f>
        <v>123</v>
      </c>
      <c r="E5" s="33" t="str">
        <f>IF(ISERROR(MATCH(C5,'ids in current analysis'!$A$2:$A$98,0)),C5,"analyzed")</f>
        <v>test account</v>
      </c>
      <c r="F5" t="s">
        <v>37</v>
      </c>
      <c r="H5" s="11" t="s">
        <v>1095</v>
      </c>
      <c r="I5" s="12">
        <f xml:space="preserve"> (H5 / 86400000) + 25569</f>
        <v>37384.342874525464</v>
      </c>
      <c r="J5" s="11">
        <v>-1</v>
      </c>
      <c r="K5" s="11">
        <v>-1</v>
      </c>
      <c r="L5" s="11">
        <f>VALUE(K5)-VALUE(J5)</f>
        <v>0</v>
      </c>
      <c r="M5" s="4">
        <f>IF(C5&lt;&gt;C4,"new student",IF(F5=F4,(J5-K4)/ 86400000,"** new machine **"))</f>
        <v>0</v>
      </c>
      <c r="N5" s="5">
        <f>ROUND(L5/60000,0)</f>
        <v>0</v>
      </c>
      <c r="O5" s="13">
        <v>0</v>
      </c>
      <c r="P5" s="7">
        <v>0</v>
      </c>
      <c r="Q5" s="8">
        <v>0</v>
      </c>
      <c r="R5" t="s">
        <v>1096</v>
      </c>
      <c r="S5">
        <v>1</v>
      </c>
      <c r="T5" t="s">
        <v>1097</v>
      </c>
    </row>
    <row r="6" spans="1:20" x14ac:dyDescent="0.35">
      <c r="A6" t="s">
        <v>1110</v>
      </c>
      <c r="B6" s="9">
        <v>123</v>
      </c>
      <c r="C6" s="26" t="s">
        <v>1094</v>
      </c>
      <c r="D6" s="35">
        <f>IF(ISERROR(MATCH(B6,'ids in current analysis'!$A$2:$A$98,0)),B6,"analyzed")</f>
        <v>123</v>
      </c>
      <c r="E6" s="33" t="str">
        <f>IF(ISERROR(MATCH(C6,'ids in current analysis'!$A$2:$A$98,0)),C6,"analyzed")</f>
        <v>test account</v>
      </c>
      <c r="F6" t="s">
        <v>1111</v>
      </c>
      <c r="H6" s="11" t="s">
        <v>1112</v>
      </c>
      <c r="I6" s="12">
        <f xml:space="preserve"> (H6 / 86400000) + 25569</f>
        <v>41353.900475219911</v>
      </c>
      <c r="J6" s="11" t="s">
        <v>1113</v>
      </c>
      <c r="K6" s="11" t="s">
        <v>1114</v>
      </c>
      <c r="L6" s="11">
        <f>VALUE(K6)-VALUE(J6)</f>
        <v>5109</v>
      </c>
      <c r="M6" s="4" t="str">
        <f>IF(C6&lt;&gt;C5,"new student",IF(F6=F5,(J6-K5)/ 86400000,"** new machine **"))</f>
        <v>** new machine **</v>
      </c>
      <c r="N6" s="5">
        <f>ROUND(L6/60000,0)</f>
        <v>0</v>
      </c>
      <c r="O6" s="13">
        <v>4</v>
      </c>
      <c r="P6" s="7">
        <v>0</v>
      </c>
      <c r="Q6" s="8">
        <v>0</v>
      </c>
      <c r="R6" t="s">
        <v>1096</v>
      </c>
      <c r="S6">
        <v>7</v>
      </c>
      <c r="T6" s="16" t="s">
        <v>1097</v>
      </c>
    </row>
    <row r="7" spans="1:20" x14ac:dyDescent="0.35">
      <c r="A7" t="s">
        <v>1098</v>
      </c>
      <c r="B7" s="9">
        <v>654</v>
      </c>
      <c r="C7" s="26" t="s">
        <v>1094</v>
      </c>
      <c r="D7" s="35">
        <f>IF(ISERROR(MATCH(B7,'ids in current analysis'!$A$2:$A$98,0)),B7,"analyzed")</f>
        <v>654</v>
      </c>
      <c r="E7" s="33" t="str">
        <f>IF(ISERROR(MATCH(C7,'ids in current analysis'!$A$2:$A$98,0)),C7,"analyzed")</f>
        <v>test account</v>
      </c>
      <c r="F7" t="s">
        <v>37</v>
      </c>
      <c r="H7" s="11" t="s">
        <v>1099</v>
      </c>
      <c r="I7" s="12">
        <f xml:space="preserve"> (H7 / 86400000) + 25569</f>
        <v>41332.697364594904</v>
      </c>
      <c r="J7" s="11" t="s">
        <v>1100</v>
      </c>
      <c r="K7" s="11" t="s">
        <v>1101</v>
      </c>
      <c r="L7" s="11">
        <f>VALUE(K7)-VALUE(J7)</f>
        <v>1219</v>
      </c>
      <c r="M7" s="4" t="str">
        <f>IF(C7&lt;&gt;C6,"new student",IF(F7=F6,(J7-K6)/ 86400000,"** new machine **"))</f>
        <v>** new machine **</v>
      </c>
      <c r="N7" s="5">
        <f>ROUND(L7/60000,0)</f>
        <v>0</v>
      </c>
      <c r="O7" s="13">
        <v>2</v>
      </c>
      <c r="P7" s="7">
        <v>0</v>
      </c>
      <c r="Q7" s="8">
        <v>0</v>
      </c>
      <c r="R7" t="s">
        <v>1096</v>
      </c>
      <c r="S7">
        <v>2</v>
      </c>
      <c r="T7" t="s">
        <v>1097</v>
      </c>
    </row>
    <row r="8" spans="1:20" x14ac:dyDescent="0.35">
      <c r="A8" t="s">
        <v>1104</v>
      </c>
      <c r="B8" s="9">
        <v>789</v>
      </c>
      <c r="C8" s="26" t="s">
        <v>1094</v>
      </c>
      <c r="D8" s="35">
        <f>IF(ISERROR(MATCH(B8,'ids in current analysis'!$A$2:$A$98,0)),B8,"analyzed")</f>
        <v>789</v>
      </c>
      <c r="E8" s="33" t="str">
        <f>IF(ISERROR(MATCH(C8,'ids in current analysis'!$A$2:$A$98,0)),C8,"analyzed")</f>
        <v>test account</v>
      </c>
      <c r="F8" t="s">
        <v>37</v>
      </c>
      <c r="H8" s="11" t="s">
        <v>1105</v>
      </c>
      <c r="I8" s="12">
        <f xml:space="preserve"> (H8 / 86400000) + 25569</f>
        <v>41351.772732939819</v>
      </c>
      <c r="J8" s="11">
        <v>-1</v>
      </c>
      <c r="K8" s="11">
        <v>-1</v>
      </c>
      <c r="L8" s="11">
        <f>VALUE(K8)-VALUE(J8)</f>
        <v>0</v>
      </c>
      <c r="M8" s="4">
        <f>IF(C8&lt;&gt;C7,"new student",IF(F8=F7,(J8-K7)/ 86400000,"** new machine **"))</f>
        <v>-15763.697814548612</v>
      </c>
      <c r="N8" s="5">
        <f>ROUND(L8/60000,0)</f>
        <v>0</v>
      </c>
      <c r="O8" s="13">
        <v>0</v>
      </c>
      <c r="P8" s="7">
        <v>0</v>
      </c>
      <c r="Q8" s="8">
        <v>0</v>
      </c>
      <c r="R8" t="s">
        <v>1096</v>
      </c>
      <c r="S8">
        <v>4</v>
      </c>
      <c r="T8" t="s">
        <v>1097</v>
      </c>
    </row>
    <row r="9" spans="1:20" x14ac:dyDescent="0.35">
      <c r="A9" t="s">
        <v>1081</v>
      </c>
      <c r="B9" s="9">
        <v>2121</v>
      </c>
      <c r="C9" s="28">
        <v>82920121</v>
      </c>
      <c r="D9" s="35">
        <f>IF(ISERROR(MATCH(B9,'ids in current analysis'!$A$2:$A$98,0)),B9,"analyzed")</f>
        <v>2121</v>
      </c>
      <c r="E9" s="33" t="str">
        <f>IF(ISERROR(MATCH(C9,'ids in current analysis'!$A$2:$A$98,0)),C9,"analyzed")</f>
        <v>analyzed</v>
      </c>
      <c r="F9" t="s">
        <v>37</v>
      </c>
      <c r="H9" s="11" t="s">
        <v>1082</v>
      </c>
      <c r="I9" s="12">
        <f xml:space="preserve"> (H9 / 86400000) + 25569</f>
        <v>37382.219967986108</v>
      </c>
      <c r="J9" s="11" t="s">
        <v>1083</v>
      </c>
      <c r="K9" s="11" t="s">
        <v>1084</v>
      </c>
      <c r="L9" s="11">
        <f>VALUE(K9)-VALUE(J9)</f>
        <v>4453547</v>
      </c>
      <c r="M9" s="4" t="str">
        <f>IF(C9&lt;&gt;C8,"new student",IF(F9=F8,(J9-K8)/ 86400000,"** new machine **"))</f>
        <v>new student</v>
      </c>
      <c r="N9" s="5">
        <f>ROUND(L9/60000,0)</f>
        <v>74</v>
      </c>
      <c r="O9" s="13">
        <v>1127</v>
      </c>
      <c r="P9" s="7">
        <v>28</v>
      </c>
      <c r="Q9" s="8">
        <v>4</v>
      </c>
      <c r="R9" t="s">
        <v>113</v>
      </c>
      <c r="S9">
        <v>1</v>
      </c>
    </row>
    <row r="10" spans="1:20" x14ac:dyDescent="0.35">
      <c r="A10" t="s">
        <v>18</v>
      </c>
      <c r="B10" s="9">
        <v>717128</v>
      </c>
      <c r="C10" s="26">
        <v>717128</v>
      </c>
      <c r="D10" s="35">
        <f>IF(ISERROR(MATCH(B10,'ids in current analysis'!$A$2:$A$98,0)),B10,"analyzed")</f>
        <v>717128</v>
      </c>
      <c r="E10" s="33">
        <f>IF(ISERROR(MATCH(C10,'ids in current analysis'!$A$2:$A$98,0)),C10,"analyzed")</f>
        <v>717128</v>
      </c>
      <c r="F10" t="s">
        <v>19</v>
      </c>
      <c r="G10" s="10" t="s">
        <v>20</v>
      </c>
      <c r="H10" s="11" t="s">
        <v>21</v>
      </c>
      <c r="I10" s="12">
        <f xml:space="preserve"> (H10 / 86400000) + 25569</f>
        <v>41467.699110150461</v>
      </c>
      <c r="J10" s="11" t="s">
        <v>22</v>
      </c>
      <c r="K10" s="11" t="s">
        <v>23</v>
      </c>
      <c r="L10" s="11">
        <f>VALUE(K10)-VALUE(J10)</f>
        <v>1635250</v>
      </c>
      <c r="M10" s="4" t="str">
        <f>IF(C10&lt;&gt;C9,"new student",IF(F10=F9,(J10-K9)/ 86400000,"** new machine **"))</f>
        <v>new student</v>
      </c>
      <c r="N10" s="4">
        <f>L10/86400000</f>
        <v>1.892650462962963E-2</v>
      </c>
      <c r="O10" s="13">
        <v>723</v>
      </c>
      <c r="P10" s="7">
        <v>0</v>
      </c>
      <c r="Q10" s="8">
        <v>18</v>
      </c>
      <c r="R10" t="s">
        <v>24</v>
      </c>
      <c r="S10">
        <v>1</v>
      </c>
      <c r="T10" t="s">
        <v>25</v>
      </c>
    </row>
    <row r="11" spans="1:20" x14ac:dyDescent="0.35">
      <c r="A11" t="s">
        <v>26</v>
      </c>
      <c r="B11" s="9">
        <v>717128</v>
      </c>
      <c r="C11" s="26">
        <v>717128</v>
      </c>
      <c r="D11" s="35">
        <f>IF(ISERROR(MATCH(B11,'ids in current analysis'!$A$2:$A$98,0)),B11,"analyzed")</f>
        <v>717128</v>
      </c>
      <c r="E11" s="33">
        <f>IF(ISERROR(MATCH(C11,'ids in current analysis'!$A$2:$A$98,0)),C11,"analyzed")</f>
        <v>717128</v>
      </c>
      <c r="F11" t="s">
        <v>19</v>
      </c>
      <c r="G11" s="10" t="s">
        <v>20</v>
      </c>
      <c r="H11" s="11" t="s">
        <v>27</v>
      </c>
      <c r="I11" s="12">
        <f xml:space="preserve"> (H11 / 86400000) + 25569</f>
        <v>41467.728974155092</v>
      </c>
      <c r="J11" s="11" t="s">
        <v>28</v>
      </c>
      <c r="K11" s="11" t="s">
        <v>29</v>
      </c>
      <c r="L11" s="11">
        <f>VALUE(K11)-VALUE(J11)</f>
        <v>1062187</v>
      </c>
      <c r="M11" s="4">
        <f>IF(C11&lt;&gt;C10,"new student",IF(F11=F10,(J11-K10)/ 86400000,"** new machine **"))</f>
        <v>1.0914710648148147E-2</v>
      </c>
      <c r="N11" s="4">
        <f>L11/86400000</f>
        <v>1.2293831018518518E-2</v>
      </c>
      <c r="O11" s="13">
        <v>492</v>
      </c>
      <c r="P11" s="7">
        <v>18</v>
      </c>
      <c r="Q11" s="8">
        <v>0</v>
      </c>
      <c r="R11" t="s">
        <v>30</v>
      </c>
      <c r="S11">
        <v>2</v>
      </c>
      <c r="T11" t="s">
        <v>25</v>
      </c>
    </row>
    <row r="12" spans="1:20" x14ac:dyDescent="0.35">
      <c r="A12" t="s">
        <v>31</v>
      </c>
      <c r="B12" s="9">
        <v>717128</v>
      </c>
      <c r="C12" s="26">
        <v>717128</v>
      </c>
      <c r="D12" s="35">
        <f>IF(ISERROR(MATCH(B12,'ids in current analysis'!$A$2:$A$98,0)),B12,"analyzed")</f>
        <v>717128</v>
      </c>
      <c r="E12" s="33">
        <f>IF(ISERROR(MATCH(C12,'ids in current analysis'!$A$2:$A$98,0)),C12,"analyzed")</f>
        <v>717128</v>
      </c>
      <c r="F12" t="s">
        <v>19</v>
      </c>
      <c r="G12" s="10" t="s">
        <v>20</v>
      </c>
      <c r="H12" s="11" t="s">
        <v>32</v>
      </c>
      <c r="I12" s="12">
        <f xml:space="preserve"> (H12 / 86400000) + 25569</f>
        <v>41467.745092858793</v>
      </c>
      <c r="J12" s="11" t="s">
        <v>33</v>
      </c>
      <c r="K12" s="11" t="s">
        <v>34</v>
      </c>
      <c r="L12" s="11">
        <f>VALUE(K12)-VALUE(J12)</f>
        <v>260641</v>
      </c>
      <c r="M12" s="4">
        <f>IF(C12&lt;&gt;C11,"new student",IF(F12=F11,(J12-K11)/ 86400000,"** new machine **"))</f>
        <v>3.8194444444444443E-3</v>
      </c>
      <c r="N12" s="4">
        <f>L12/86400000</f>
        <v>3.0166782407407408E-3</v>
      </c>
      <c r="O12" s="13">
        <v>82</v>
      </c>
      <c r="P12" s="7">
        <v>0</v>
      </c>
      <c r="Q12" s="8">
        <v>0</v>
      </c>
      <c r="R12" t="s">
        <v>35</v>
      </c>
      <c r="S12">
        <v>3</v>
      </c>
      <c r="T12" t="s">
        <v>25</v>
      </c>
    </row>
    <row r="13" spans="1:20" x14ac:dyDescent="0.35">
      <c r="A13" t="s">
        <v>851</v>
      </c>
      <c r="B13" s="9">
        <v>7782125</v>
      </c>
      <c r="C13" s="26">
        <v>77882125</v>
      </c>
      <c r="D13" s="35">
        <f>IF(ISERROR(MATCH(B13,'ids in current analysis'!$A$2:$A$98,0)),B13,"analyzed")</f>
        <v>7782125</v>
      </c>
      <c r="E13" s="33" t="str">
        <f>IF(ISERROR(MATCH(C13,'ids in current analysis'!$A$2:$A$98,0)),C13,"analyzed")</f>
        <v>analyzed</v>
      </c>
      <c r="F13" t="s">
        <v>37</v>
      </c>
      <c r="H13" s="11" t="s">
        <v>852</v>
      </c>
      <c r="I13" s="12">
        <f xml:space="preserve"> (H13 / 86400000) + 25569</f>
        <v>41353.978050254627</v>
      </c>
      <c r="J13" s="11" t="s">
        <v>853</v>
      </c>
      <c r="K13" s="11" t="s">
        <v>854</v>
      </c>
      <c r="L13" s="11">
        <f>VALUE(K13)-VALUE(J13)</f>
        <v>1321248</v>
      </c>
      <c r="M13" s="4" t="str">
        <f>IF(C13&lt;&gt;C12,"new student",IF(F13=F12,(J13-K12)/ 86400000,"** new machine **"))</f>
        <v>new student</v>
      </c>
      <c r="N13" s="4">
        <f>L13/86400000</f>
        <v>1.5292222222222223E-2</v>
      </c>
      <c r="O13" s="13">
        <v>576</v>
      </c>
      <c r="P13" s="7">
        <v>0</v>
      </c>
      <c r="Q13" s="8">
        <v>19</v>
      </c>
      <c r="R13" t="s">
        <v>24</v>
      </c>
      <c r="S13">
        <v>3</v>
      </c>
    </row>
    <row r="14" spans="1:20" x14ac:dyDescent="0.35">
      <c r="A14" t="s">
        <v>1085</v>
      </c>
      <c r="B14" s="9">
        <v>26265956</v>
      </c>
      <c r="C14" s="28">
        <v>28622129</v>
      </c>
      <c r="D14" s="35">
        <f>IF(ISERROR(MATCH(B14,'ids in current analysis'!$A$2:$A$98,0)),B14,"analyzed")</f>
        <v>26265956</v>
      </c>
      <c r="E14" s="33">
        <f>IF(ISERROR(MATCH(C14,'ids in current analysis'!$A$2:$A$98,0)),C14,"analyzed")</f>
        <v>28622129</v>
      </c>
      <c r="F14" t="s">
        <v>37</v>
      </c>
      <c r="H14" s="11" t="s">
        <v>1086</v>
      </c>
      <c r="I14" s="12">
        <f xml:space="preserve"> (H14 / 86400000) + 25569</f>
        <v>41351.783396087965</v>
      </c>
      <c r="J14" s="11" t="s">
        <v>1087</v>
      </c>
      <c r="K14" s="11" t="s">
        <v>1088</v>
      </c>
      <c r="L14" s="11">
        <f>VALUE(K14)-VALUE(J14)</f>
        <v>2322992</v>
      </c>
      <c r="M14" s="4" t="str">
        <f>IF(C14&lt;&gt;C13,"new student",IF(F14=F13,(J14-K13)/ 86400000,"** new machine **"))</f>
        <v>new student</v>
      </c>
      <c r="N14" s="4">
        <f>L14/86400000</f>
        <v>2.688648148148148E-2</v>
      </c>
      <c r="O14" s="13">
        <v>246</v>
      </c>
      <c r="P14" s="7">
        <v>15</v>
      </c>
      <c r="Q14" s="8">
        <v>1</v>
      </c>
      <c r="R14" t="s">
        <v>30</v>
      </c>
      <c r="S14">
        <v>2</v>
      </c>
    </row>
    <row r="15" spans="1:20" x14ac:dyDescent="0.35">
      <c r="A15" t="s">
        <v>441</v>
      </c>
      <c r="B15" s="9">
        <v>28622129</v>
      </c>
      <c r="C15" s="26">
        <v>28622129</v>
      </c>
      <c r="D15" s="35">
        <f>IF(ISERROR(MATCH(B15,'ids in current analysis'!$A$2:$A$98,0)),B15,"analyzed")</f>
        <v>28622129</v>
      </c>
      <c r="E15" s="33">
        <f>IF(ISERROR(MATCH(C15,'ids in current analysis'!$A$2:$A$98,0)),C15,"analyzed")</f>
        <v>28622129</v>
      </c>
      <c r="F15" t="s">
        <v>37</v>
      </c>
      <c r="H15" s="11" t="s">
        <v>442</v>
      </c>
      <c r="I15" s="12">
        <f xml:space="preserve"> (H15 / 86400000) + 25569</f>
        <v>41351.764861863427</v>
      </c>
      <c r="J15" s="11" t="s">
        <v>443</v>
      </c>
      <c r="K15" s="11" t="s">
        <v>444</v>
      </c>
      <c r="L15" s="11">
        <f>VALUE(K15)-VALUE(J15)</f>
        <v>1545925</v>
      </c>
      <c r="M15" s="4">
        <f>IF(C15&lt;&gt;C14,"new student",IF(F15=F14,(J15-K14)/ 86400000,"** new machine **"))</f>
        <v>-4.539266203703704E-2</v>
      </c>
      <c r="N15" s="4">
        <f>L15/86400000</f>
        <v>1.7892650462962963E-2</v>
      </c>
      <c r="O15" s="13">
        <v>502</v>
      </c>
      <c r="P15" s="7">
        <v>0</v>
      </c>
      <c r="Q15" s="8">
        <v>6</v>
      </c>
      <c r="R15" t="s">
        <v>24</v>
      </c>
      <c r="S15">
        <v>1</v>
      </c>
    </row>
    <row r="16" spans="1:20" x14ac:dyDescent="0.35">
      <c r="A16" t="s">
        <v>601</v>
      </c>
      <c r="B16" s="9">
        <v>51086123</v>
      </c>
      <c r="C16" s="26">
        <v>51086123</v>
      </c>
      <c r="D16" s="35">
        <f>IF(ISERROR(MATCH(B16,'ids in current analysis'!$A$2:$A$98,0)),B16,"analyzed")</f>
        <v>51086123</v>
      </c>
      <c r="E16" s="33">
        <f>IF(ISERROR(MATCH(C16,'ids in current analysis'!$A$2:$A$98,0)),C16,"analyzed")</f>
        <v>51086123</v>
      </c>
      <c r="F16" t="s">
        <v>37</v>
      </c>
      <c r="H16" s="11" t="s">
        <v>602</v>
      </c>
      <c r="I16" s="12">
        <f xml:space="preserve"> (H16 / 86400000) + 25569</f>
        <v>41355.787089363424</v>
      </c>
      <c r="J16" s="11" t="s">
        <v>603</v>
      </c>
      <c r="K16" s="11" t="s">
        <v>604</v>
      </c>
      <c r="L16" s="11">
        <f>VALUE(K16)-VALUE(J16)</f>
        <v>1759907</v>
      </c>
      <c r="M16" s="4" t="str">
        <f>IF(C16&lt;&gt;C15,"new student",IF(F16=F15,(J16-K15)/ 86400000,"** new machine **"))</f>
        <v>new student</v>
      </c>
      <c r="N16" s="4">
        <f>L16/86400000</f>
        <v>2.0369293981481483E-2</v>
      </c>
      <c r="O16" s="13">
        <v>394</v>
      </c>
      <c r="P16" s="7">
        <v>0</v>
      </c>
      <c r="Q16" s="8">
        <v>7</v>
      </c>
      <c r="R16" t="s">
        <v>24</v>
      </c>
      <c r="S16">
        <v>1</v>
      </c>
    </row>
    <row r="17" spans="1:20" x14ac:dyDescent="0.35">
      <c r="A17" t="s">
        <v>605</v>
      </c>
      <c r="B17" s="9">
        <v>51086123</v>
      </c>
      <c r="C17" s="26">
        <v>51086123</v>
      </c>
      <c r="D17" s="35">
        <f>IF(ISERROR(MATCH(B17,'ids in current analysis'!$A$2:$A$98,0)),B17,"analyzed")</f>
        <v>51086123</v>
      </c>
      <c r="E17" s="33">
        <f>IF(ISERROR(MATCH(C17,'ids in current analysis'!$A$2:$A$98,0)),C17,"analyzed")</f>
        <v>51086123</v>
      </c>
      <c r="F17" t="s">
        <v>37</v>
      </c>
      <c r="H17" s="11" t="s">
        <v>606</v>
      </c>
      <c r="I17" s="12">
        <f xml:space="preserve"> (H17 / 86400000) + 25569</f>
        <v>41355.819594247689</v>
      </c>
      <c r="J17" s="11" t="s">
        <v>607</v>
      </c>
      <c r="K17" s="11" t="s">
        <v>608</v>
      </c>
      <c r="L17" s="11">
        <f>VALUE(K17)-VALUE(J17)</f>
        <v>1769000</v>
      </c>
      <c r="M17" s="4">
        <f>IF(C17&lt;&gt;C16,"new student",IF(F17=F16,(J17-K16)/ 86400000,"** new machine **"))</f>
        <v>1.2322222222222222E-2</v>
      </c>
      <c r="N17" s="4">
        <f>L17/86400000</f>
        <v>2.0474537037037038E-2</v>
      </c>
      <c r="O17" s="13">
        <v>258</v>
      </c>
      <c r="P17" s="7">
        <v>2</v>
      </c>
      <c r="Q17" s="8">
        <v>0</v>
      </c>
      <c r="R17" t="s">
        <v>45</v>
      </c>
      <c r="S17">
        <v>2</v>
      </c>
    </row>
    <row r="18" spans="1:20" x14ac:dyDescent="0.35">
      <c r="A18" t="s">
        <v>1089</v>
      </c>
      <c r="B18" s="9">
        <v>67895432</v>
      </c>
      <c r="C18" s="29">
        <v>89337123</v>
      </c>
      <c r="D18" s="35">
        <f>IF(ISERROR(MATCH(B18,'ids in current analysis'!$A$2:$A$98,0)),B18,"analyzed")</f>
        <v>67895432</v>
      </c>
      <c r="E18" s="33" t="str">
        <f>IF(ISERROR(MATCH(C18,'ids in current analysis'!$A$2:$A$98,0)),C18,"analyzed")</f>
        <v>analyzed</v>
      </c>
      <c r="F18" t="s">
        <v>196</v>
      </c>
      <c r="H18" s="11" t="s">
        <v>1090</v>
      </c>
      <c r="I18" s="12">
        <f xml:space="preserve"> (H18 / 86400000) + 25569</f>
        <v>41466.844730162033</v>
      </c>
      <c r="J18" s="11" t="s">
        <v>1091</v>
      </c>
      <c r="K18" s="11" t="s">
        <v>1092</v>
      </c>
      <c r="L18" s="11">
        <f>VALUE(K18)-VALUE(J18)</f>
        <v>1528922</v>
      </c>
      <c r="M18" s="4" t="str">
        <f>IF(C18&lt;&gt;C17,"new student",IF(F18=F17,(J18-K17)/ 86400000,"** new machine **"))</f>
        <v>new student</v>
      </c>
      <c r="N18" s="5">
        <f>ROUND(L18/60000,0)</f>
        <v>25</v>
      </c>
      <c r="O18" s="13">
        <v>319</v>
      </c>
      <c r="P18" s="7">
        <v>0</v>
      </c>
      <c r="Q18" s="8">
        <v>3</v>
      </c>
      <c r="R18" t="s">
        <v>24</v>
      </c>
      <c r="S18">
        <v>1</v>
      </c>
    </row>
    <row r="19" spans="1:20" x14ac:dyDescent="0.35">
      <c r="A19" t="s">
        <v>1069</v>
      </c>
      <c r="B19" s="9">
        <v>98893124</v>
      </c>
      <c r="C19" s="26">
        <v>98893124</v>
      </c>
      <c r="D19" s="35">
        <f>IF(ISERROR(MATCH(B19,'ids in current analysis'!$A$2:$A$98,0)),B19,"analyzed")</f>
        <v>98893124</v>
      </c>
      <c r="E19" s="33">
        <f>IF(ISERROR(MATCH(C19,'ids in current analysis'!$A$2:$A$98,0)),C19,"analyzed")</f>
        <v>98893124</v>
      </c>
      <c r="F19" t="s">
        <v>37</v>
      </c>
      <c r="H19" s="11" t="s">
        <v>1070</v>
      </c>
      <c r="I19" s="12">
        <f xml:space="preserve"> (H19 / 86400000) + 25569</f>
        <v>41354.724567418983</v>
      </c>
      <c r="J19" s="11" t="s">
        <v>1071</v>
      </c>
      <c r="K19" s="11" t="s">
        <v>1072</v>
      </c>
      <c r="L19" s="11">
        <f>VALUE(K19)-VALUE(J19)</f>
        <v>97344</v>
      </c>
      <c r="M19" s="4" t="str">
        <f>IF(C19&lt;&gt;C18,"new student",IF(F19=F18,(J19-K18)/ 86400000,"** new machine **"))</f>
        <v>new student</v>
      </c>
      <c r="N19" s="4">
        <f>L19/86400000</f>
        <v>1.1266666666666667E-3</v>
      </c>
      <c r="O19" s="13">
        <v>26</v>
      </c>
      <c r="P19" s="7">
        <v>0</v>
      </c>
      <c r="Q19" s="8">
        <v>1</v>
      </c>
      <c r="R19" t="s">
        <v>24</v>
      </c>
      <c r="S19">
        <v>1</v>
      </c>
    </row>
    <row r="20" spans="1:20" x14ac:dyDescent="0.35">
      <c r="A20" t="s">
        <v>1073</v>
      </c>
      <c r="B20" s="9">
        <v>98893124</v>
      </c>
      <c r="C20" s="26">
        <v>98893124</v>
      </c>
      <c r="D20" s="35">
        <f>IF(ISERROR(MATCH(B20,'ids in current analysis'!$A$2:$A$98,0)),B20,"analyzed")</f>
        <v>98893124</v>
      </c>
      <c r="E20" s="33">
        <f>IF(ISERROR(MATCH(C20,'ids in current analysis'!$A$2:$A$98,0)),C20,"analyzed")</f>
        <v>98893124</v>
      </c>
      <c r="F20" t="s">
        <v>37</v>
      </c>
      <c r="H20" s="11" t="s">
        <v>1074</v>
      </c>
      <c r="I20" s="12">
        <f xml:space="preserve"> (H20 / 86400000) + 25569</f>
        <v>41354.727337094911</v>
      </c>
      <c r="J20" s="11" t="s">
        <v>1075</v>
      </c>
      <c r="K20" s="11" t="s">
        <v>1076</v>
      </c>
      <c r="L20" s="11">
        <f>VALUE(K20)-VALUE(J20)</f>
        <v>1564248</v>
      </c>
      <c r="M20" s="4">
        <f>IF(C20&lt;&gt;C19,"new student",IF(F20=F19,(J20-K19)/ 86400000,"** new machine **"))</f>
        <v>1.5390046296296295E-3</v>
      </c>
      <c r="N20" s="4">
        <f>L20/86400000</f>
        <v>1.8104722222222223E-2</v>
      </c>
      <c r="O20" s="13">
        <v>633</v>
      </c>
      <c r="P20" s="7">
        <v>0</v>
      </c>
      <c r="Q20" s="8">
        <v>5</v>
      </c>
      <c r="R20" t="s">
        <v>24</v>
      </c>
      <c r="S20">
        <v>2</v>
      </c>
      <c r="T20" t="s">
        <v>67</v>
      </c>
    </row>
    <row r="21" spans="1:20" x14ac:dyDescent="0.35">
      <c r="A21" t="s">
        <v>1077</v>
      </c>
      <c r="B21" s="9">
        <v>98893124</v>
      </c>
      <c r="C21" s="26">
        <v>98893124</v>
      </c>
      <c r="D21" s="35">
        <f>IF(ISERROR(MATCH(B21,'ids in current analysis'!$A$2:$A$98,0)),B21,"analyzed")</f>
        <v>98893124</v>
      </c>
      <c r="E21" s="33">
        <f>IF(ISERROR(MATCH(C21,'ids in current analysis'!$A$2:$A$98,0)),C21,"analyzed")</f>
        <v>98893124</v>
      </c>
      <c r="F21" t="s">
        <v>37</v>
      </c>
      <c r="H21" s="11" t="s">
        <v>1078</v>
      </c>
      <c r="I21" s="12">
        <f xml:space="preserve"> (H21 / 86400000) + 25569</f>
        <v>41354.756187210645</v>
      </c>
      <c r="J21" s="11" t="s">
        <v>1079</v>
      </c>
      <c r="K21" s="11" t="s">
        <v>1080</v>
      </c>
      <c r="L21" s="11">
        <f>VALUE(K21)-VALUE(J21)</f>
        <v>1867382</v>
      </c>
      <c r="M21" s="4">
        <f>IF(C21&lt;&gt;C20,"new student",IF(F21=F20,(J21-K20)/ 86400000,"** new machine **"))</f>
        <v>1.0668912037037038E-2</v>
      </c>
      <c r="N21" s="4">
        <f>L21/86400000</f>
        <v>2.1613217592592594E-2</v>
      </c>
      <c r="O21" s="13">
        <v>403</v>
      </c>
      <c r="P21" s="7">
        <v>11</v>
      </c>
      <c r="Q21" s="8">
        <v>2</v>
      </c>
      <c r="R21" t="s">
        <v>45</v>
      </c>
      <c r="S21">
        <v>3</v>
      </c>
    </row>
    <row r="22" spans="1:20" x14ac:dyDescent="0.35">
      <c r="A22" t="s">
        <v>546</v>
      </c>
      <c r="B22" s="9">
        <v>422822133</v>
      </c>
      <c r="C22" s="26">
        <v>42822113</v>
      </c>
      <c r="D22" s="35">
        <f>IF(ISERROR(MATCH(B22,'ids in current analysis'!$A$2:$A$98,0)),B22,"analyzed")</f>
        <v>422822133</v>
      </c>
      <c r="E22" s="33" t="str">
        <f>IF(ISERROR(MATCH(C22,'ids in current analysis'!$A$2:$A$98,0)),C22,"analyzed")</f>
        <v>analyzed</v>
      </c>
      <c r="F22" t="s">
        <v>85</v>
      </c>
      <c r="G22" s="10" t="s">
        <v>20</v>
      </c>
      <c r="H22" s="11" t="s">
        <v>547</v>
      </c>
      <c r="I22" s="12">
        <f xml:space="preserve"> (H22 / 86400000) + 25569</f>
        <v>41467.75070394676</v>
      </c>
      <c r="J22" s="11" t="s">
        <v>548</v>
      </c>
      <c r="K22" s="11">
        <v>1373652064477</v>
      </c>
      <c r="L22" s="11">
        <f>VALUE(K22)-VALUE(J22)</f>
        <v>0</v>
      </c>
      <c r="M22" s="4" t="str">
        <f>IF(C22&lt;&gt;C21,"new student",IF(F22=F21,(J22-K21)/ 86400000,"** new machine **"))</f>
        <v>new student</v>
      </c>
      <c r="N22" s="4">
        <f>L22/86400000</f>
        <v>0</v>
      </c>
      <c r="O22" s="13">
        <v>1</v>
      </c>
      <c r="P22" s="7">
        <v>0</v>
      </c>
      <c r="Q22" s="8">
        <v>0</v>
      </c>
      <c r="R22" t="s">
        <v>35</v>
      </c>
      <c r="S22">
        <v>3</v>
      </c>
      <c r="T22" t="s">
        <v>62</v>
      </c>
    </row>
    <row r="23" spans="1:20" x14ac:dyDescent="0.35">
      <c r="A23" t="s">
        <v>36</v>
      </c>
      <c r="B23" s="9">
        <v>1075123</v>
      </c>
      <c r="C23" s="26">
        <v>1075123</v>
      </c>
      <c r="D23" s="35" t="str">
        <f>IF(ISERROR(MATCH(B23,'ids in current analysis'!$A$2:$A$98,0)),B23,"analyzed")</f>
        <v>analyzed</v>
      </c>
      <c r="E23" s="33" t="str">
        <f>IF(ISERROR(MATCH(C23,'ids in current analysis'!$A$2:$A$98,0)),C23,"analyzed")</f>
        <v>analyzed</v>
      </c>
      <c r="F23" t="s">
        <v>37</v>
      </c>
      <c r="H23" s="11" t="s">
        <v>38</v>
      </c>
      <c r="I23" s="12">
        <f xml:space="preserve"> (H23 / 86400000) + 25569</f>
        <v>37386.242466354168</v>
      </c>
      <c r="J23" s="11" t="s">
        <v>39</v>
      </c>
      <c r="K23" s="11" t="s">
        <v>40</v>
      </c>
      <c r="L23" s="11">
        <f>VALUE(K23)-VALUE(J23)</f>
        <v>1817188</v>
      </c>
      <c r="M23" s="4" t="str">
        <f>IF(C23&lt;&gt;C22,"new student",IF(F23=F22,(J23-K22)/ 86400000,"** new machine **"))</f>
        <v>new student</v>
      </c>
      <c r="N23" s="4">
        <f>L23/86400000</f>
        <v>2.103226851851852E-2</v>
      </c>
      <c r="O23" s="13">
        <v>644</v>
      </c>
      <c r="P23" s="7">
        <v>0</v>
      </c>
      <c r="Q23" s="8">
        <v>12</v>
      </c>
      <c r="R23" t="s">
        <v>24</v>
      </c>
      <c r="S23">
        <v>1</v>
      </c>
    </row>
    <row r="24" spans="1:20" x14ac:dyDescent="0.35">
      <c r="A24" t="s">
        <v>41</v>
      </c>
      <c r="B24" s="9">
        <v>1075123</v>
      </c>
      <c r="C24" s="26">
        <v>1075123</v>
      </c>
      <c r="D24" s="35" t="str">
        <f>IF(ISERROR(MATCH(B24,'ids in current analysis'!$A$2:$A$98,0)),B24,"analyzed")</f>
        <v>analyzed</v>
      </c>
      <c r="E24" s="33" t="str">
        <f>IF(ISERROR(MATCH(C24,'ids in current analysis'!$A$2:$A$98,0)),C24,"analyzed")</f>
        <v>analyzed</v>
      </c>
      <c r="F24" t="s">
        <v>37</v>
      </c>
      <c r="H24" s="11" t="s">
        <v>42</v>
      </c>
      <c r="I24" s="12">
        <f xml:space="preserve"> (H24 / 86400000) + 25569</f>
        <v>37386.274286018517</v>
      </c>
      <c r="J24" s="11" t="s">
        <v>43</v>
      </c>
      <c r="K24" s="11" t="s">
        <v>44</v>
      </c>
      <c r="L24" s="11">
        <f>VALUE(K24)-VALUE(J24)</f>
        <v>1728344</v>
      </c>
      <c r="M24" s="4">
        <f>IF(C24&lt;&gt;C23,"new student",IF(F24=F23,(J24-K23)/ 86400000,"** new machine **"))</f>
        <v>1.06503125E-2</v>
      </c>
      <c r="N24" s="4">
        <f>L24/86400000</f>
        <v>2.000398148148148E-2</v>
      </c>
      <c r="O24" s="13">
        <v>949</v>
      </c>
      <c r="P24" s="7">
        <v>38</v>
      </c>
      <c r="Q24" s="8">
        <v>2</v>
      </c>
      <c r="R24" t="s">
        <v>45</v>
      </c>
      <c r="S24">
        <v>2</v>
      </c>
    </row>
    <row r="25" spans="1:20" x14ac:dyDescent="0.35">
      <c r="A25" t="s">
        <v>46</v>
      </c>
      <c r="B25" s="9">
        <v>3591123</v>
      </c>
      <c r="C25" s="26">
        <v>3591123</v>
      </c>
      <c r="D25" s="35" t="str">
        <f>IF(ISERROR(MATCH(B25,'ids in current analysis'!$A$2:$A$98,0)),B25,"analyzed")</f>
        <v>analyzed</v>
      </c>
      <c r="E25" s="33" t="str">
        <f>IF(ISERROR(MATCH(C25,'ids in current analysis'!$A$2:$A$98,0)),C25,"analyzed")</f>
        <v>analyzed</v>
      </c>
      <c r="F25" t="s">
        <v>37</v>
      </c>
      <c r="H25" s="11" t="s">
        <v>47</v>
      </c>
      <c r="I25" s="12">
        <f xml:space="preserve"> (H25 / 86400000) + 25569</f>
        <v>41353.974179687502</v>
      </c>
      <c r="J25" s="11" t="s">
        <v>48</v>
      </c>
      <c r="K25" s="11" t="s">
        <v>49</v>
      </c>
      <c r="L25" s="11">
        <f>VALUE(K25)-VALUE(J25)</f>
        <v>1599375</v>
      </c>
      <c r="M25" s="4" t="str">
        <f>IF(C25&lt;&gt;C24,"new student",IF(F25=F24,(J25-K24)/ 86400000,"** new machine **"))</f>
        <v>new student</v>
      </c>
      <c r="N25" s="4">
        <f>L25/86400000</f>
        <v>1.8511284722222222E-2</v>
      </c>
      <c r="O25" s="13">
        <v>678</v>
      </c>
      <c r="P25" s="7">
        <v>0</v>
      </c>
      <c r="Q25" s="8">
        <v>9</v>
      </c>
      <c r="R25" t="s">
        <v>24</v>
      </c>
      <c r="S25">
        <v>1</v>
      </c>
    </row>
    <row r="26" spans="1:20" x14ac:dyDescent="0.35">
      <c r="A26" t="s">
        <v>50</v>
      </c>
      <c r="B26" s="9">
        <v>3591123</v>
      </c>
      <c r="C26" s="26">
        <v>3591123</v>
      </c>
      <c r="D26" s="35" t="str">
        <f>IF(ISERROR(MATCH(B26,'ids in current analysis'!$A$2:$A$98,0)),B26,"analyzed")</f>
        <v>analyzed</v>
      </c>
      <c r="E26" s="33" t="str">
        <f>IF(ISERROR(MATCH(C26,'ids in current analysis'!$A$2:$A$98,0)),C26,"analyzed")</f>
        <v>analyzed</v>
      </c>
      <c r="F26" t="s">
        <v>37</v>
      </c>
      <c r="H26" s="11" t="s">
        <v>51</v>
      </c>
      <c r="I26" s="12">
        <f xml:space="preserve"> (H26 / 86400000) + 25569</f>
        <v>41353.998006909722</v>
      </c>
      <c r="J26" s="11" t="s">
        <v>52</v>
      </c>
      <c r="K26" s="11" t="s">
        <v>53</v>
      </c>
      <c r="L26" s="11">
        <f>VALUE(K26)-VALUE(J26)</f>
        <v>2627188</v>
      </c>
      <c r="M26" s="4">
        <f>IF(C26&lt;&gt;C25,"new student",IF(F26=F25,(J26-K25)/ 86400000,"** new machine **"))</f>
        <v>1.0570381944444445E-2</v>
      </c>
      <c r="N26" s="4">
        <f>L26/86400000</f>
        <v>3.0407268518518518E-2</v>
      </c>
      <c r="O26" s="13">
        <v>1007</v>
      </c>
      <c r="P26" s="7">
        <v>25</v>
      </c>
      <c r="Q26" s="8">
        <v>0</v>
      </c>
      <c r="R26" t="s">
        <v>45</v>
      </c>
      <c r="S26">
        <v>2</v>
      </c>
    </row>
    <row r="27" spans="1:20" x14ac:dyDescent="0.35">
      <c r="A27" t="s">
        <v>54</v>
      </c>
      <c r="B27" s="9">
        <v>3932129</v>
      </c>
      <c r="C27" s="26">
        <v>3932129</v>
      </c>
      <c r="D27" s="35" t="str">
        <f>IF(ISERROR(MATCH(B27,'ids in current analysis'!$A$2:$A$98,0)),B27,"analyzed")</f>
        <v>analyzed</v>
      </c>
      <c r="E27" s="33" t="str">
        <f>IF(ISERROR(MATCH(C27,'ids in current analysis'!$A$2:$A$98,0)),C27,"analyzed")</f>
        <v>analyzed</v>
      </c>
      <c r="F27" t="s">
        <v>37</v>
      </c>
      <c r="H27" s="11" t="s">
        <v>55</v>
      </c>
      <c r="I27" s="12">
        <f xml:space="preserve"> (H27 / 86400000) + 25569</f>
        <v>41354.91150425926</v>
      </c>
      <c r="J27" s="11" t="s">
        <v>56</v>
      </c>
      <c r="K27" s="11" t="s">
        <v>57</v>
      </c>
      <c r="L27" s="11">
        <f>VALUE(K27)-VALUE(J27)</f>
        <v>1109625</v>
      </c>
      <c r="M27" s="4" t="str">
        <f>IF(C27&lt;&gt;C26,"new student",IF(F27=F26,(J27-K26)/ 86400000,"** new machine **"))</f>
        <v>new student</v>
      </c>
      <c r="N27" s="4">
        <f>L27/86400000</f>
        <v>1.2842881944444445E-2</v>
      </c>
      <c r="O27" s="13">
        <v>466</v>
      </c>
      <c r="P27" s="7">
        <v>0</v>
      </c>
      <c r="Q27" s="8">
        <v>11</v>
      </c>
      <c r="R27" t="s">
        <v>24</v>
      </c>
      <c r="S27">
        <v>1</v>
      </c>
    </row>
    <row r="28" spans="1:20" x14ac:dyDescent="0.35">
      <c r="A28" t="s">
        <v>58</v>
      </c>
      <c r="B28" s="9">
        <v>3932129</v>
      </c>
      <c r="C28" s="26">
        <v>3932129</v>
      </c>
      <c r="D28" s="35" t="str">
        <f>IF(ISERROR(MATCH(B28,'ids in current analysis'!$A$2:$A$98,0)),B28,"analyzed")</f>
        <v>analyzed</v>
      </c>
      <c r="E28" s="33" t="str">
        <f>IF(ISERROR(MATCH(C28,'ids in current analysis'!$A$2:$A$98,0)),C28,"analyzed")</f>
        <v>analyzed</v>
      </c>
      <c r="F28" t="s">
        <v>37</v>
      </c>
      <c r="H28" s="11" t="s">
        <v>59</v>
      </c>
      <c r="I28" s="12">
        <f xml:space="preserve"> (H28 / 86400000) + 25569</f>
        <v>41354.924930370369</v>
      </c>
      <c r="J28" s="11" t="s">
        <v>60</v>
      </c>
      <c r="K28" s="11" t="s">
        <v>61</v>
      </c>
      <c r="L28" s="11">
        <f>VALUE(K28)-VALUE(J28)</f>
        <v>192312</v>
      </c>
      <c r="M28" s="4">
        <f>IF(C28&lt;&gt;C27,"new student",IF(F28=F27,(J28-K27)/ 86400000,"** new machine **"))</f>
        <v>4.7543981481481482E-4</v>
      </c>
      <c r="N28" s="4">
        <f>L28/86400000</f>
        <v>2.2258333333333331E-3</v>
      </c>
      <c r="O28" s="13">
        <v>81</v>
      </c>
      <c r="P28" s="7">
        <v>0</v>
      </c>
      <c r="Q28" s="8">
        <v>2</v>
      </c>
      <c r="R28" t="s">
        <v>24</v>
      </c>
      <c r="S28">
        <v>2</v>
      </c>
      <c r="T28" t="s">
        <v>62</v>
      </c>
    </row>
    <row r="29" spans="1:20" x14ac:dyDescent="0.35">
      <c r="A29" t="s">
        <v>63</v>
      </c>
      <c r="B29" s="9">
        <v>3932129</v>
      </c>
      <c r="C29" s="26">
        <v>3932129</v>
      </c>
      <c r="D29" s="35" t="str">
        <f>IF(ISERROR(MATCH(B29,'ids in current analysis'!$A$2:$A$98,0)),B29,"analyzed")</f>
        <v>analyzed</v>
      </c>
      <c r="E29" s="33" t="str">
        <f>IF(ISERROR(MATCH(C29,'ids in current analysis'!$A$2:$A$98,0)),C29,"analyzed")</f>
        <v>analyzed</v>
      </c>
      <c r="F29" t="s">
        <v>37</v>
      </c>
      <c r="H29" s="11" t="s">
        <v>64</v>
      </c>
      <c r="I29" s="12">
        <f xml:space="preserve"> (H29 / 86400000) + 25569</f>
        <v>41354.927390578705</v>
      </c>
      <c r="J29" s="11" t="s">
        <v>65</v>
      </c>
      <c r="K29" s="11" t="s">
        <v>66</v>
      </c>
      <c r="L29" s="11">
        <f>VALUE(K29)-VALUE(J29)</f>
        <v>488375</v>
      </c>
      <c r="M29" s="4">
        <f>IF(C29&lt;&gt;C28,"new student",IF(F29=F28,(J29-K28)/ 86400000,"** new machine **"))</f>
        <v>4.6260416666666666E-4</v>
      </c>
      <c r="N29" s="4">
        <f>L29/86400000</f>
        <v>5.6524884259259263E-3</v>
      </c>
      <c r="O29" s="13">
        <v>207</v>
      </c>
      <c r="P29" s="7">
        <v>0</v>
      </c>
      <c r="Q29" s="8">
        <v>5</v>
      </c>
      <c r="R29" t="s">
        <v>24</v>
      </c>
      <c r="S29">
        <v>3</v>
      </c>
      <c r="T29" t="s">
        <v>67</v>
      </c>
    </row>
    <row r="30" spans="1:20" x14ac:dyDescent="0.35">
      <c r="A30" t="s">
        <v>68</v>
      </c>
      <c r="B30" s="9">
        <v>3932129</v>
      </c>
      <c r="C30" s="26">
        <v>3932129</v>
      </c>
      <c r="D30" s="35" t="str">
        <f>IF(ISERROR(MATCH(B30,'ids in current analysis'!$A$2:$A$98,0)),B30,"analyzed")</f>
        <v>analyzed</v>
      </c>
      <c r="E30" s="33" t="str">
        <f>IF(ISERROR(MATCH(C30,'ids in current analysis'!$A$2:$A$98,0)),C30,"analyzed")</f>
        <v>analyzed</v>
      </c>
      <c r="F30" t="s">
        <v>37</v>
      </c>
      <c r="H30" s="11" t="s">
        <v>69</v>
      </c>
      <c r="I30" s="12">
        <f xml:space="preserve"> (H30 / 86400000) + 25569</f>
        <v>41354.94409005787</v>
      </c>
      <c r="J30" s="11" t="s">
        <v>70</v>
      </c>
      <c r="K30" s="11" t="s">
        <v>71</v>
      </c>
      <c r="L30" s="11">
        <f>VALUE(K30)-VALUE(J30)</f>
        <v>1877955</v>
      </c>
      <c r="M30" s="4">
        <f>IF(C30&lt;&gt;C29,"new student",IF(F30=F29,(J30-K29)/ 86400000,"** new machine **"))</f>
        <v>1.1285810185185185E-2</v>
      </c>
      <c r="N30" s="4">
        <f>L30/86400000</f>
        <v>2.1735590277777779E-2</v>
      </c>
      <c r="O30" s="13">
        <v>803</v>
      </c>
      <c r="P30" s="7">
        <v>5</v>
      </c>
      <c r="Q30" s="8">
        <v>0</v>
      </c>
      <c r="R30" t="s">
        <v>45</v>
      </c>
      <c r="S30">
        <v>4</v>
      </c>
    </row>
    <row r="31" spans="1:20" x14ac:dyDescent="0.35">
      <c r="A31" t="s">
        <v>72</v>
      </c>
      <c r="B31" s="9">
        <v>4762120</v>
      </c>
      <c r="C31" s="26">
        <v>4762120</v>
      </c>
      <c r="D31" s="35" t="str">
        <f>IF(ISERROR(MATCH(B31,'ids in current analysis'!$A$2:$A$98,0)),B31,"analyzed")</f>
        <v>analyzed</v>
      </c>
      <c r="E31" s="33" t="str">
        <f>IF(ISERROR(MATCH(C31,'ids in current analysis'!$A$2:$A$98,0)),C31,"analyzed")</f>
        <v>analyzed</v>
      </c>
      <c r="F31" t="s">
        <v>37</v>
      </c>
      <c r="H31" s="11" t="s">
        <v>73</v>
      </c>
      <c r="I31" s="12">
        <f xml:space="preserve"> (H31 / 86400000) + 25569</f>
        <v>41353.973234282406</v>
      </c>
      <c r="J31" s="11" t="s">
        <v>74</v>
      </c>
      <c r="K31" s="11" t="s">
        <v>75</v>
      </c>
      <c r="L31" s="11">
        <f>VALUE(K31)-VALUE(J31)</f>
        <v>978547</v>
      </c>
      <c r="M31" s="4" t="str">
        <f>IF(C31&lt;&gt;C30,"new student",IF(F31=F30,(J31-K30)/ 86400000,"** new machine **"))</f>
        <v>new student</v>
      </c>
      <c r="N31" s="4">
        <f>L31/86400000</f>
        <v>1.1325775462962963E-2</v>
      </c>
      <c r="O31" s="13">
        <v>568</v>
      </c>
      <c r="P31" s="7">
        <v>0</v>
      </c>
      <c r="Q31" s="8">
        <v>11</v>
      </c>
      <c r="R31" t="s">
        <v>24</v>
      </c>
      <c r="S31">
        <v>1</v>
      </c>
    </row>
    <row r="32" spans="1:20" x14ac:dyDescent="0.35">
      <c r="A32" t="s">
        <v>76</v>
      </c>
      <c r="B32" s="9">
        <v>4762120</v>
      </c>
      <c r="C32" s="26">
        <v>4762120</v>
      </c>
      <c r="D32" s="35" t="str">
        <f>IF(ISERROR(MATCH(B32,'ids in current analysis'!$A$2:$A$98,0)),B32,"analyzed")</f>
        <v>analyzed</v>
      </c>
      <c r="E32" s="33" t="str">
        <f>IF(ISERROR(MATCH(C32,'ids in current analysis'!$A$2:$A$98,0)),C32,"analyzed")</f>
        <v>analyzed</v>
      </c>
      <c r="F32" t="s">
        <v>37</v>
      </c>
      <c r="H32" s="11" t="s">
        <v>77</v>
      </c>
      <c r="I32" s="12">
        <f xml:space="preserve"> (H32 / 86400000) + 25569</f>
        <v>41353.985666099536</v>
      </c>
      <c r="J32" s="11" t="s">
        <v>78</v>
      </c>
      <c r="K32" s="11" t="s">
        <v>79</v>
      </c>
      <c r="L32" s="11">
        <f>VALUE(K32)-VALUE(J32)</f>
        <v>594422</v>
      </c>
      <c r="M32" s="4">
        <f>IF(C32&lt;&gt;C31,"new student",IF(F32=F31,(J32-K31)/ 86400000,"** new machine **"))</f>
        <v>4.0599537037037036E-4</v>
      </c>
      <c r="N32" s="4">
        <f>L32/86400000</f>
        <v>6.8798842592592592E-3</v>
      </c>
      <c r="O32" s="13">
        <v>205</v>
      </c>
      <c r="P32" s="7">
        <v>0</v>
      </c>
      <c r="Q32" s="8">
        <v>7</v>
      </c>
      <c r="R32" t="s">
        <v>24</v>
      </c>
      <c r="S32">
        <v>2</v>
      </c>
    </row>
    <row r="33" spans="1:19" x14ac:dyDescent="0.35">
      <c r="A33" t="s">
        <v>80</v>
      </c>
      <c r="B33" s="9">
        <v>4762120</v>
      </c>
      <c r="C33" s="26">
        <v>4762120</v>
      </c>
      <c r="D33" s="35" t="str">
        <f>IF(ISERROR(MATCH(B33,'ids in current analysis'!$A$2:$A$98,0)),B33,"analyzed")</f>
        <v>analyzed</v>
      </c>
      <c r="E33" s="33" t="str">
        <f>IF(ISERROR(MATCH(C33,'ids in current analysis'!$A$2:$A$98,0)),C33,"analyzed")</f>
        <v>analyzed</v>
      </c>
      <c r="F33" t="s">
        <v>37</v>
      </c>
      <c r="H33" s="11" t="s">
        <v>81</v>
      </c>
      <c r="I33" s="12">
        <f xml:space="preserve"> (H33 / 86400000) + 25569</f>
        <v>41353.997596793983</v>
      </c>
      <c r="J33" s="11" t="s">
        <v>82</v>
      </c>
      <c r="K33" s="11" t="s">
        <v>83</v>
      </c>
      <c r="L33" s="11">
        <f>VALUE(K33)-VALUE(J33)</f>
        <v>1591515</v>
      </c>
      <c r="M33" s="4">
        <f>IF(C33&lt;&gt;C32,"new student",IF(F33=F32,(J33-K32)/ 86400000,"** new machine **"))</f>
        <v>1.4013495370370371E-2</v>
      </c>
      <c r="N33" s="4">
        <f>L33/86400000</f>
        <v>1.8420312500000001E-2</v>
      </c>
      <c r="O33" s="13">
        <v>526</v>
      </c>
      <c r="P33" s="7">
        <v>22</v>
      </c>
      <c r="Q33" s="8">
        <v>0</v>
      </c>
      <c r="R33" t="s">
        <v>45</v>
      </c>
      <c r="S33">
        <v>3</v>
      </c>
    </row>
    <row r="34" spans="1:19" x14ac:dyDescent="0.35">
      <c r="A34" t="s">
        <v>84</v>
      </c>
      <c r="B34" s="9">
        <v>4936123</v>
      </c>
      <c r="C34" s="26">
        <v>4936123</v>
      </c>
      <c r="D34" s="35" t="str">
        <f>IF(ISERROR(MATCH(B34,'ids in current analysis'!$A$2:$A$98,0)),B34,"analyzed")</f>
        <v>analyzed</v>
      </c>
      <c r="E34" s="33" t="str">
        <f>IF(ISERROR(MATCH(C34,'ids in current analysis'!$A$2:$A$98,0)),C34,"analyzed")</f>
        <v>analyzed</v>
      </c>
      <c r="F34" t="s">
        <v>85</v>
      </c>
      <c r="H34" s="11" t="s">
        <v>86</v>
      </c>
      <c r="I34" s="12">
        <f xml:space="preserve"> (H34 / 86400000) + 25569</f>
        <v>41466.84354238426</v>
      </c>
      <c r="J34" s="11" t="s">
        <v>87</v>
      </c>
      <c r="K34" s="11" t="s">
        <v>88</v>
      </c>
      <c r="L34" s="11">
        <f>VALUE(K34)-VALUE(J34)</f>
        <v>1627328</v>
      </c>
      <c r="M34" s="4" t="str">
        <f>IF(C34&lt;&gt;C33,"new student",IF(F34=F33,(J34-K33)/ 86400000,"** new machine **"))</f>
        <v>new student</v>
      </c>
      <c r="N34" s="4">
        <f>L34/86400000</f>
        <v>1.8834814814814815E-2</v>
      </c>
      <c r="O34" s="13">
        <v>626</v>
      </c>
      <c r="P34" s="7">
        <v>0</v>
      </c>
      <c r="Q34" s="8">
        <v>13</v>
      </c>
      <c r="R34" t="s">
        <v>24</v>
      </c>
      <c r="S34">
        <v>1</v>
      </c>
    </row>
    <row r="35" spans="1:19" x14ac:dyDescent="0.35">
      <c r="A35" t="s">
        <v>89</v>
      </c>
      <c r="B35" s="9">
        <v>4936123</v>
      </c>
      <c r="C35" s="26">
        <v>4936123</v>
      </c>
      <c r="D35" s="35" t="str">
        <f>IF(ISERROR(MATCH(B35,'ids in current analysis'!$A$2:$A$98,0)),B35,"analyzed")</f>
        <v>analyzed</v>
      </c>
      <c r="E35" s="33" t="str">
        <f>IF(ISERROR(MATCH(C35,'ids in current analysis'!$A$2:$A$98,0)),C35,"analyzed")</f>
        <v>analyzed</v>
      </c>
      <c r="F35" t="s">
        <v>85</v>
      </c>
      <c r="H35" s="11" t="s">
        <v>90</v>
      </c>
      <c r="I35" s="12">
        <f xml:space="preserve"> (H35 / 86400000) + 25569</f>
        <v>41466.874391990743</v>
      </c>
      <c r="J35" s="11" t="s">
        <v>91</v>
      </c>
      <c r="K35" s="11" t="s">
        <v>92</v>
      </c>
      <c r="L35" s="11">
        <f>VALUE(K35)-VALUE(J35)</f>
        <v>1448156</v>
      </c>
      <c r="M35" s="4">
        <f>IF(C35&lt;&gt;C34,"new student",IF(F35=F34,(J35-K34)/ 86400000,"** new machine **"))</f>
        <v>1.1859270833333333E-2</v>
      </c>
      <c r="N35" s="4">
        <f>L35/86400000</f>
        <v>1.6761064814814815E-2</v>
      </c>
      <c r="O35" s="13">
        <v>859</v>
      </c>
      <c r="P35" s="7">
        <v>25</v>
      </c>
      <c r="Q35" s="8">
        <v>0</v>
      </c>
      <c r="R35" t="s">
        <v>30</v>
      </c>
      <c r="S35">
        <v>2</v>
      </c>
    </row>
    <row r="36" spans="1:19" x14ac:dyDescent="0.35">
      <c r="A36" t="s">
        <v>93</v>
      </c>
      <c r="B36" s="9">
        <v>4936123</v>
      </c>
      <c r="C36" s="26">
        <v>4936123</v>
      </c>
      <c r="D36" s="35" t="str">
        <f>IF(ISERROR(MATCH(B36,'ids in current analysis'!$A$2:$A$98,0)),B36,"analyzed")</f>
        <v>analyzed</v>
      </c>
      <c r="E36" s="33" t="str">
        <f>IF(ISERROR(MATCH(C36,'ids in current analysis'!$A$2:$A$98,0)),C36,"analyzed")</f>
        <v>analyzed</v>
      </c>
      <c r="F36" t="s">
        <v>85</v>
      </c>
      <c r="H36" s="11" t="s">
        <v>94</v>
      </c>
      <c r="I36" s="12">
        <f xml:space="preserve"> (H36 / 86400000) + 25569</f>
        <v>41466.894861111112</v>
      </c>
      <c r="J36" s="11" t="s">
        <v>95</v>
      </c>
      <c r="K36" s="11" t="s">
        <v>96</v>
      </c>
      <c r="L36" s="11">
        <f>VALUE(K36)-VALUE(J36)</f>
        <v>203312</v>
      </c>
      <c r="M36" s="4">
        <f>IF(C36&lt;&gt;C35,"new student",IF(F36=F35,(J36-K35)/ 86400000,"** new machine **"))</f>
        <v>3.7849074074074074E-3</v>
      </c>
      <c r="N36" s="4">
        <f>L36/86400000</f>
        <v>2.353148148148148E-3</v>
      </c>
      <c r="O36" s="13">
        <v>100</v>
      </c>
      <c r="P36" s="7">
        <v>1</v>
      </c>
      <c r="Q36" s="8">
        <v>0</v>
      </c>
      <c r="R36" t="s">
        <v>35</v>
      </c>
      <c r="S36">
        <v>3</v>
      </c>
    </row>
    <row r="37" spans="1:19" x14ac:dyDescent="0.35">
      <c r="A37" t="s">
        <v>97</v>
      </c>
      <c r="B37" s="9">
        <v>8580120</v>
      </c>
      <c r="C37" s="26">
        <v>8580120</v>
      </c>
      <c r="D37" s="35" t="str">
        <f>IF(ISERROR(MATCH(B37,'ids in current analysis'!$A$2:$A$98,0)),B37,"analyzed")</f>
        <v>analyzed</v>
      </c>
      <c r="E37" s="33" t="str">
        <f>IF(ISERROR(MATCH(C37,'ids in current analysis'!$A$2:$A$98,0)),C37,"analyzed")</f>
        <v>analyzed</v>
      </c>
      <c r="F37" t="s">
        <v>37</v>
      </c>
      <c r="H37" s="11" t="s">
        <v>98</v>
      </c>
      <c r="I37" s="12">
        <f xml:space="preserve"> (H37 / 86400000) + 25569</f>
        <v>41354.724743553241</v>
      </c>
      <c r="J37" s="11" t="s">
        <v>99</v>
      </c>
      <c r="K37" s="11" t="s">
        <v>100</v>
      </c>
      <c r="L37" s="11">
        <f>VALUE(K37)-VALUE(J37)</f>
        <v>1418969</v>
      </c>
      <c r="M37" s="4" t="str">
        <f>IF(C37&lt;&gt;C36,"new student",IF(F37=F36,(J37-K36)/ 86400000,"** new machine **"))</f>
        <v>new student</v>
      </c>
      <c r="N37" s="4">
        <f>L37/86400000</f>
        <v>1.6423252314814816E-2</v>
      </c>
      <c r="O37" s="13">
        <v>412</v>
      </c>
      <c r="P37" s="7">
        <v>0</v>
      </c>
      <c r="Q37" s="8">
        <v>5</v>
      </c>
      <c r="R37" t="s">
        <v>24</v>
      </c>
      <c r="S37">
        <v>1</v>
      </c>
    </row>
    <row r="38" spans="1:19" x14ac:dyDescent="0.35">
      <c r="A38" t="s">
        <v>101</v>
      </c>
      <c r="B38" s="9">
        <v>8580120</v>
      </c>
      <c r="C38" s="26">
        <v>8580120</v>
      </c>
      <c r="D38" s="35" t="str">
        <f>IF(ISERROR(MATCH(B38,'ids in current analysis'!$A$2:$A$98,0)),B38,"analyzed")</f>
        <v>analyzed</v>
      </c>
      <c r="E38" s="33" t="str">
        <f>IF(ISERROR(MATCH(C38,'ids in current analysis'!$A$2:$A$98,0)),C38,"analyzed")</f>
        <v>analyzed</v>
      </c>
      <c r="F38" t="s">
        <v>37</v>
      </c>
      <c r="H38" s="11" t="s">
        <v>102</v>
      </c>
      <c r="I38" s="12">
        <f xml:space="preserve"> (H38 / 86400000) + 25569</f>
        <v>41354.754974131945</v>
      </c>
      <c r="J38" s="11" t="s">
        <v>103</v>
      </c>
      <c r="K38" s="11" t="s">
        <v>104</v>
      </c>
      <c r="L38" s="11">
        <f>VALUE(K38)-VALUE(J38)</f>
        <v>1897250</v>
      </c>
      <c r="M38" s="4">
        <f>IF(C38&lt;&gt;C37,"new student",IF(F38=F37,(J38-K37)/ 86400000,"** new machine **"))</f>
        <v>1.3783993055555556E-2</v>
      </c>
      <c r="N38" s="4">
        <f>L38/86400000</f>
        <v>2.1958912037037037E-2</v>
      </c>
      <c r="O38" s="13">
        <v>297</v>
      </c>
      <c r="P38" s="7">
        <v>6</v>
      </c>
      <c r="Q38" s="8">
        <v>0</v>
      </c>
      <c r="R38" t="s">
        <v>45</v>
      </c>
      <c r="S38">
        <v>2</v>
      </c>
    </row>
    <row r="39" spans="1:19" x14ac:dyDescent="0.35">
      <c r="A39" t="s">
        <v>105</v>
      </c>
      <c r="B39" s="9">
        <v>8775127</v>
      </c>
      <c r="C39" s="26">
        <v>8775127</v>
      </c>
      <c r="D39" s="35" t="str">
        <f>IF(ISERROR(MATCH(B39,'ids in current analysis'!$A$2:$A$98,0)),B39,"analyzed")</f>
        <v>analyzed</v>
      </c>
      <c r="E39" s="33" t="str">
        <f>IF(ISERROR(MATCH(C39,'ids in current analysis'!$A$2:$A$98,0)),C39,"analyzed")</f>
        <v>analyzed</v>
      </c>
      <c r="F39" t="s">
        <v>37</v>
      </c>
      <c r="H39" s="11" t="s">
        <v>106</v>
      </c>
      <c r="I39" s="12">
        <f xml:space="preserve"> (H39 / 86400000) + 25569</f>
        <v>41351.76476046296</v>
      </c>
      <c r="J39" s="11" t="s">
        <v>107</v>
      </c>
      <c r="K39" s="11" t="s">
        <v>108</v>
      </c>
      <c r="L39" s="11">
        <f>VALUE(K39)-VALUE(J39)</f>
        <v>628032</v>
      </c>
      <c r="M39" s="4" t="str">
        <f>IF(C39&lt;&gt;C38,"new student",IF(F39=F38,(J39-K38)/ 86400000,"** new machine **"))</f>
        <v>new student</v>
      </c>
      <c r="N39" s="4">
        <f>L39/86400000</f>
        <v>7.268888888888889E-3</v>
      </c>
      <c r="O39" s="13">
        <v>207</v>
      </c>
      <c r="P39" s="7">
        <v>0</v>
      </c>
      <c r="Q39" s="8">
        <v>6</v>
      </c>
      <c r="R39" t="s">
        <v>24</v>
      </c>
      <c r="S39">
        <v>1</v>
      </c>
    </row>
    <row r="40" spans="1:19" x14ac:dyDescent="0.35">
      <c r="A40" t="s">
        <v>109</v>
      </c>
      <c r="B40" s="9">
        <v>8775127</v>
      </c>
      <c r="C40" s="26">
        <v>8775127</v>
      </c>
      <c r="D40" s="35" t="str">
        <f>IF(ISERROR(MATCH(B40,'ids in current analysis'!$A$2:$A$98,0)),B40,"analyzed")</f>
        <v>analyzed</v>
      </c>
      <c r="E40" s="33" t="str">
        <f>IF(ISERROR(MATCH(C40,'ids in current analysis'!$A$2:$A$98,0)),C40,"analyzed")</f>
        <v>analyzed</v>
      </c>
      <c r="F40" t="s">
        <v>37</v>
      </c>
      <c r="H40" s="11" t="s">
        <v>110</v>
      </c>
      <c r="I40" s="12">
        <f xml:space="preserve"> (H40 / 86400000) + 25569</f>
        <v>41351.772316342591</v>
      </c>
      <c r="J40" s="11" t="s">
        <v>111</v>
      </c>
      <c r="K40" s="11" t="s">
        <v>112</v>
      </c>
      <c r="L40" s="11">
        <f>VALUE(K40)-VALUE(J40)</f>
        <v>3510938</v>
      </c>
      <c r="M40" s="4">
        <f>IF(C40&lt;&gt;C39,"new student",IF(F40=F39,(J40-K39)/ 86400000,"** new machine **"))</f>
        <v>2.6547453703703705E-4</v>
      </c>
      <c r="N40" s="4">
        <f>L40/86400000</f>
        <v>4.0635856481481485E-2</v>
      </c>
      <c r="O40" s="13">
        <v>769</v>
      </c>
      <c r="P40" s="7">
        <v>7</v>
      </c>
      <c r="Q40" s="8">
        <v>4</v>
      </c>
      <c r="R40" t="s">
        <v>113</v>
      </c>
      <c r="S40">
        <v>2</v>
      </c>
    </row>
    <row r="41" spans="1:19" x14ac:dyDescent="0.35">
      <c r="A41" t="s">
        <v>114</v>
      </c>
      <c r="B41" s="9">
        <v>8889108</v>
      </c>
      <c r="C41" s="26">
        <v>8889108</v>
      </c>
      <c r="D41" s="35" t="str">
        <f>IF(ISERROR(MATCH(B41,'ids in current analysis'!$A$2:$A$98,0)),B41,"analyzed")</f>
        <v>analyzed</v>
      </c>
      <c r="E41" s="33" t="str">
        <f>IF(ISERROR(MATCH(C41,'ids in current analysis'!$A$2:$A$98,0)),C41,"analyzed")</f>
        <v>analyzed</v>
      </c>
      <c r="F41" t="s">
        <v>115</v>
      </c>
      <c r="G41" s="14" t="s">
        <v>116</v>
      </c>
      <c r="H41" s="11" t="s">
        <v>117</v>
      </c>
      <c r="I41" s="12">
        <f xml:space="preserve"> (H41 / 86400000) + 25569</f>
        <v>41466.843428078704</v>
      </c>
      <c r="J41" s="11" t="s">
        <v>118</v>
      </c>
      <c r="K41" s="11" t="s">
        <v>119</v>
      </c>
      <c r="L41" s="11">
        <f>VALUE(K41)-VALUE(J41)</f>
        <v>1665063</v>
      </c>
      <c r="M41" s="4" t="str">
        <f>IF(C41&lt;&gt;C40,"new student",IF(F41=F40,(J41-K40)/ 86400000,"** new machine **"))</f>
        <v>new student</v>
      </c>
      <c r="N41" s="4">
        <f>L41/86400000</f>
        <v>1.9271562499999999E-2</v>
      </c>
      <c r="O41" s="13">
        <v>552</v>
      </c>
      <c r="P41" s="7">
        <v>0</v>
      </c>
      <c r="Q41" s="8">
        <v>4</v>
      </c>
      <c r="R41" t="s">
        <v>24</v>
      </c>
      <c r="S41">
        <v>1</v>
      </c>
    </row>
    <row r="42" spans="1:19" x14ac:dyDescent="0.35">
      <c r="A42" t="s">
        <v>120</v>
      </c>
      <c r="B42" s="9">
        <v>8889108</v>
      </c>
      <c r="C42" s="26">
        <v>8889108</v>
      </c>
      <c r="D42" s="35" t="str">
        <f>IF(ISERROR(MATCH(B42,'ids in current analysis'!$A$2:$A$98,0)),B42,"analyzed")</f>
        <v>analyzed</v>
      </c>
      <c r="E42" s="33" t="str">
        <f>IF(ISERROR(MATCH(C42,'ids in current analysis'!$A$2:$A$98,0)),C42,"analyzed")</f>
        <v>analyzed</v>
      </c>
      <c r="F42" t="s">
        <v>115</v>
      </c>
      <c r="G42" s="14" t="s">
        <v>116</v>
      </c>
      <c r="H42" s="11" t="s">
        <v>121</v>
      </c>
      <c r="I42" s="12">
        <f xml:space="preserve"> (H42 / 86400000) + 25569</f>
        <v>41466.873311435185</v>
      </c>
      <c r="J42" s="11" t="s">
        <v>122</v>
      </c>
      <c r="K42" s="11" t="s">
        <v>123</v>
      </c>
      <c r="L42" s="11">
        <f>VALUE(K42)-VALUE(J42)</f>
        <v>2123375</v>
      </c>
      <c r="M42" s="4">
        <f>IF(C42&lt;&gt;C41,"new student",IF(F42=F41,(J42-K41)/ 86400000,"** new machine **"))</f>
        <v>1.0600578703703704E-2</v>
      </c>
      <c r="N42" s="4">
        <f>L42/86400000</f>
        <v>2.4576099537037037E-2</v>
      </c>
      <c r="O42" s="13">
        <v>824</v>
      </c>
      <c r="P42" s="7">
        <v>29</v>
      </c>
      <c r="Q42" s="8">
        <v>3</v>
      </c>
      <c r="R42" t="s">
        <v>45</v>
      </c>
      <c r="S42">
        <v>2</v>
      </c>
    </row>
    <row r="43" spans="1:19" x14ac:dyDescent="0.35">
      <c r="A43" t="s">
        <v>124</v>
      </c>
      <c r="B43" s="9">
        <v>9331415</v>
      </c>
      <c r="C43" s="26">
        <v>9331415</v>
      </c>
      <c r="D43" s="35" t="str">
        <f>IF(ISERROR(MATCH(B43,'ids in current analysis'!$A$2:$A$98,0)),B43,"analyzed")</f>
        <v>analyzed</v>
      </c>
      <c r="E43" s="33" t="str">
        <f>IF(ISERROR(MATCH(C43,'ids in current analysis'!$A$2:$A$98,0)),C43,"analyzed")</f>
        <v>analyzed</v>
      </c>
      <c r="F43" t="s">
        <v>115</v>
      </c>
      <c r="G43" s="10" t="s">
        <v>125</v>
      </c>
      <c r="H43" s="11" t="s">
        <v>126</v>
      </c>
      <c r="I43" s="12">
        <f xml:space="preserve"> (H43 / 86400000) + 25569</f>
        <v>41465.718406574073</v>
      </c>
      <c r="J43" s="11" t="s">
        <v>127</v>
      </c>
      <c r="K43" s="11" t="s">
        <v>128</v>
      </c>
      <c r="L43" s="11">
        <f>VALUE(K43)-VALUE(J43)</f>
        <v>1599047</v>
      </c>
      <c r="M43" s="4" t="str">
        <f>IF(C43&lt;&gt;C42,"new student",IF(F43=F42,(J43-K42)/ 86400000,"** new machine **"))</f>
        <v>new student</v>
      </c>
      <c r="N43" s="4">
        <f>L43/86400000</f>
        <v>1.8507488425925925E-2</v>
      </c>
      <c r="O43" s="13">
        <v>662</v>
      </c>
      <c r="P43" s="7">
        <v>0</v>
      </c>
      <c r="Q43" s="8">
        <v>7</v>
      </c>
      <c r="R43" t="s">
        <v>24</v>
      </c>
      <c r="S43">
        <v>1</v>
      </c>
    </row>
    <row r="44" spans="1:19" x14ac:dyDescent="0.35">
      <c r="A44" t="s">
        <v>129</v>
      </c>
      <c r="B44" s="9">
        <v>9331415</v>
      </c>
      <c r="C44" s="26">
        <v>9331415</v>
      </c>
      <c r="D44" s="35" t="str">
        <f>IF(ISERROR(MATCH(B44,'ids in current analysis'!$A$2:$A$98,0)),B44,"analyzed")</f>
        <v>analyzed</v>
      </c>
      <c r="E44" s="33" t="str">
        <f>IF(ISERROR(MATCH(C44,'ids in current analysis'!$A$2:$A$98,0)),C44,"analyzed")</f>
        <v>analyzed</v>
      </c>
      <c r="F44" t="s">
        <v>115</v>
      </c>
      <c r="G44" s="10" t="s">
        <v>125</v>
      </c>
      <c r="H44" s="11" t="s">
        <v>130</v>
      </c>
      <c r="I44" s="12">
        <f xml:space="preserve"> (H44 / 86400000) + 25569</f>
        <v>41465.749289097221</v>
      </c>
      <c r="J44" s="11" t="s">
        <v>131</v>
      </c>
      <c r="K44" s="11" t="s">
        <v>132</v>
      </c>
      <c r="L44" s="11">
        <f>VALUE(K44)-VALUE(J44)</f>
        <v>1441032</v>
      </c>
      <c r="M44" s="4">
        <f>IF(C44&lt;&gt;C43,"new student",IF(F44=F43,(J44-K43)/ 86400000,"** new machine **"))</f>
        <v>1.1838101851851851E-2</v>
      </c>
      <c r="N44" s="4">
        <f>L44/86400000</f>
        <v>1.6678611111111113E-2</v>
      </c>
      <c r="O44" s="13">
        <v>606</v>
      </c>
      <c r="P44" s="7">
        <v>13</v>
      </c>
      <c r="Q44" s="8">
        <v>1</v>
      </c>
      <c r="R44" t="s">
        <v>30</v>
      </c>
      <c r="S44">
        <v>2</v>
      </c>
    </row>
    <row r="45" spans="1:19" x14ac:dyDescent="0.35">
      <c r="A45" t="s">
        <v>133</v>
      </c>
      <c r="B45" s="9">
        <v>9331415</v>
      </c>
      <c r="C45" s="26">
        <v>9331415</v>
      </c>
      <c r="D45" s="35" t="str">
        <f>IF(ISERROR(MATCH(B45,'ids in current analysis'!$A$2:$A$98,0)),B45,"analyzed")</f>
        <v>analyzed</v>
      </c>
      <c r="E45" s="33" t="str">
        <f>IF(ISERROR(MATCH(C45,'ids in current analysis'!$A$2:$A$98,0)),C45,"analyzed")</f>
        <v>analyzed</v>
      </c>
      <c r="F45" t="s">
        <v>115</v>
      </c>
      <c r="G45" s="10" t="s">
        <v>125</v>
      </c>
      <c r="H45" s="11" t="s">
        <v>134</v>
      </c>
      <c r="I45" s="12">
        <f xml:space="preserve"> (H45 / 86400000) + 25569</f>
        <v>41465.767399988428</v>
      </c>
      <c r="J45" s="11" t="s">
        <v>135</v>
      </c>
      <c r="K45" s="11" t="s">
        <v>136</v>
      </c>
      <c r="L45" s="11">
        <f>VALUE(K45)-VALUE(J45)</f>
        <v>292218</v>
      </c>
      <c r="M45" s="4">
        <f>IF(C45&lt;&gt;C44,"new student",IF(F45=F44,(J45-K44)/ 86400000,"** new machine **"))</f>
        <v>1.4670138888888888E-3</v>
      </c>
      <c r="N45" s="4">
        <f>L45/86400000</f>
        <v>3.3821527777777778E-3</v>
      </c>
      <c r="O45" s="13">
        <v>52</v>
      </c>
      <c r="P45" s="7">
        <v>0</v>
      </c>
      <c r="Q45" s="8">
        <v>0</v>
      </c>
      <c r="R45" t="s">
        <v>35</v>
      </c>
      <c r="S45">
        <v>3</v>
      </c>
    </row>
    <row r="46" spans="1:19" x14ac:dyDescent="0.35">
      <c r="A46" t="s">
        <v>137</v>
      </c>
      <c r="B46" s="9">
        <v>10009106</v>
      </c>
      <c r="C46" s="26">
        <v>10009106</v>
      </c>
      <c r="D46" s="35" t="str">
        <f>IF(ISERROR(MATCH(B46,'ids in current analysis'!$A$2:$A$98,0)),B46,"analyzed")</f>
        <v>analyzed</v>
      </c>
      <c r="E46" s="33" t="str">
        <f>IF(ISERROR(MATCH(C46,'ids in current analysis'!$A$2:$A$98,0)),C46,"analyzed")</f>
        <v>analyzed</v>
      </c>
      <c r="F46" t="s">
        <v>37</v>
      </c>
      <c r="H46" s="11" t="s">
        <v>138</v>
      </c>
      <c r="I46" s="12">
        <f xml:space="preserve"> (H46 / 86400000) + 25569</f>
        <v>41355.787196759258</v>
      </c>
      <c r="J46" s="11" t="s">
        <v>139</v>
      </c>
      <c r="K46" s="11" t="s">
        <v>140</v>
      </c>
      <c r="L46" s="11">
        <f>VALUE(K46)-VALUE(J46)</f>
        <v>1630078</v>
      </c>
      <c r="M46" s="4" t="str">
        <f>IF(C46&lt;&gt;C45,"new student",IF(F46=F45,(J46-K45)/ 86400000,"** new machine **"))</f>
        <v>new student</v>
      </c>
      <c r="N46" s="4">
        <f>L46/86400000</f>
        <v>1.8866643518518519E-2</v>
      </c>
      <c r="O46" s="13">
        <v>672</v>
      </c>
      <c r="P46" s="7">
        <v>0</v>
      </c>
      <c r="Q46" s="8">
        <v>7</v>
      </c>
      <c r="R46" t="s">
        <v>24</v>
      </c>
      <c r="S46">
        <v>1</v>
      </c>
    </row>
    <row r="47" spans="1:19" x14ac:dyDescent="0.35">
      <c r="A47" t="s">
        <v>141</v>
      </c>
      <c r="B47" s="9">
        <v>10009106</v>
      </c>
      <c r="C47" s="26">
        <v>10009106</v>
      </c>
      <c r="D47" s="35" t="str">
        <f>IF(ISERROR(MATCH(B47,'ids in current analysis'!$A$2:$A$98,0)),B47,"analyzed")</f>
        <v>analyzed</v>
      </c>
      <c r="E47" s="33" t="str">
        <f>IF(ISERROR(MATCH(C47,'ids in current analysis'!$A$2:$A$98,0)),C47,"analyzed")</f>
        <v>analyzed</v>
      </c>
      <c r="F47" t="s">
        <v>37</v>
      </c>
      <c r="H47" s="11" t="s">
        <v>142</v>
      </c>
      <c r="I47" s="12">
        <f xml:space="preserve"> (H47 / 86400000) + 25569</f>
        <v>41355.818593055556</v>
      </c>
      <c r="J47" s="11" t="s">
        <v>143</v>
      </c>
      <c r="K47" s="11" t="s">
        <v>144</v>
      </c>
      <c r="L47" s="11">
        <f>VALUE(K47)-VALUE(J47)</f>
        <v>1852500</v>
      </c>
      <c r="M47" s="4">
        <f>IF(C47&lt;&gt;C46,"new student",IF(F47=F46,(J47-K46)/ 86400000,"** new machine **"))</f>
        <v>1.2000324074074075E-2</v>
      </c>
      <c r="N47" s="4">
        <f>L47/86400000</f>
        <v>2.1440972222222222E-2</v>
      </c>
      <c r="O47" s="13">
        <v>544</v>
      </c>
      <c r="P47" s="7">
        <v>21</v>
      </c>
      <c r="Q47" s="8">
        <v>0</v>
      </c>
      <c r="R47" t="s">
        <v>45</v>
      </c>
      <c r="S47">
        <v>2</v>
      </c>
    </row>
    <row r="48" spans="1:19" x14ac:dyDescent="0.35">
      <c r="A48" t="s">
        <v>145</v>
      </c>
      <c r="B48" s="9">
        <v>10942128</v>
      </c>
      <c r="C48" s="26">
        <v>10942128</v>
      </c>
      <c r="D48" s="35" t="str">
        <f>IF(ISERROR(MATCH(B48,'ids in current analysis'!$A$2:$A$98,0)),B48,"analyzed")</f>
        <v>analyzed</v>
      </c>
      <c r="E48" s="33" t="str">
        <f>IF(ISERROR(MATCH(C48,'ids in current analysis'!$A$2:$A$98,0)),C48,"analyzed")</f>
        <v>analyzed</v>
      </c>
      <c r="F48" t="s">
        <v>146</v>
      </c>
      <c r="H48" s="11" t="s">
        <v>147</v>
      </c>
      <c r="I48" s="12">
        <f xml:space="preserve"> (H48 / 86400000) + 25569</f>
        <v>41353.973840659724</v>
      </c>
      <c r="J48" s="11" t="s">
        <v>148</v>
      </c>
      <c r="K48" s="11" t="s">
        <v>149</v>
      </c>
      <c r="L48" s="11">
        <f>VALUE(K48)-VALUE(J48)</f>
        <v>1474031</v>
      </c>
      <c r="M48" s="4" t="str">
        <f>IF(C48&lt;&gt;C47,"new student",IF(F48=F47,(J48-K47)/ 86400000,"** new machine **"))</f>
        <v>new student</v>
      </c>
      <c r="N48" s="4">
        <f>L48/86400000</f>
        <v>1.706054398148148E-2</v>
      </c>
      <c r="O48" s="13">
        <v>565</v>
      </c>
      <c r="P48" s="7">
        <v>0</v>
      </c>
      <c r="Q48" s="8">
        <v>9</v>
      </c>
      <c r="R48" t="s">
        <v>24</v>
      </c>
      <c r="S48">
        <v>1</v>
      </c>
    </row>
    <row r="49" spans="1:20" x14ac:dyDescent="0.35">
      <c r="A49" t="s">
        <v>150</v>
      </c>
      <c r="B49" s="9">
        <v>10942128</v>
      </c>
      <c r="C49" s="26">
        <v>10942128</v>
      </c>
      <c r="D49" s="35" t="str">
        <f>IF(ISERROR(MATCH(B49,'ids in current analysis'!$A$2:$A$98,0)),B49,"analyzed")</f>
        <v>analyzed</v>
      </c>
      <c r="E49" s="33" t="str">
        <f>IF(ISERROR(MATCH(C49,'ids in current analysis'!$A$2:$A$98,0)),C49,"analyzed")</f>
        <v>analyzed</v>
      </c>
      <c r="F49" t="s">
        <v>146</v>
      </c>
      <c r="H49" s="11" t="s">
        <v>151</v>
      </c>
      <c r="I49" s="12">
        <f xml:space="preserve"> (H49 / 86400000) + 25569</f>
        <v>41353.99734037037</v>
      </c>
      <c r="J49" s="11" t="s">
        <v>152</v>
      </c>
      <c r="K49" s="11" t="s">
        <v>153</v>
      </c>
      <c r="L49" s="11">
        <f>VALUE(K49)-VALUE(J49)</f>
        <v>301133</v>
      </c>
      <c r="M49" s="4">
        <f>IF(C49&lt;&gt;C48,"new student",IF(F49=F48,(J49-K48)/ 86400000,"** new machine **"))</f>
        <v>1.2289131944444445E-2</v>
      </c>
      <c r="N49" s="4">
        <f>L49/86400000</f>
        <v>3.485335648148148E-3</v>
      </c>
      <c r="O49" s="13">
        <v>147</v>
      </c>
      <c r="P49" s="7">
        <v>4</v>
      </c>
      <c r="Q49" s="8">
        <v>3</v>
      </c>
      <c r="R49" t="s">
        <v>30</v>
      </c>
      <c r="S49">
        <v>2</v>
      </c>
    </row>
    <row r="50" spans="1:20" x14ac:dyDescent="0.35">
      <c r="A50" t="s">
        <v>154</v>
      </c>
      <c r="B50" s="9">
        <v>10942128</v>
      </c>
      <c r="C50" s="26">
        <v>10942128</v>
      </c>
      <c r="D50" s="35" t="str">
        <f>IF(ISERROR(MATCH(B50,'ids in current analysis'!$A$2:$A$98,0)),B50,"analyzed")</f>
        <v>analyzed</v>
      </c>
      <c r="E50" s="33" t="str">
        <f>IF(ISERROR(MATCH(C50,'ids in current analysis'!$A$2:$A$98,0)),C50,"analyzed")</f>
        <v>analyzed</v>
      </c>
      <c r="F50" t="s">
        <v>146</v>
      </c>
      <c r="H50" s="11" t="s">
        <v>155</v>
      </c>
      <c r="I50" s="12">
        <f xml:space="preserve"> (H50 / 86400000) + 25569</f>
        <v>41354.007900856479</v>
      </c>
      <c r="J50" s="11" t="s">
        <v>156</v>
      </c>
      <c r="K50" s="11" t="s">
        <v>157</v>
      </c>
      <c r="L50" s="11">
        <f>VALUE(K50)-VALUE(J50)</f>
        <v>1115852</v>
      </c>
      <c r="M50" s="4">
        <f>IF(C50&lt;&gt;C49,"new student",IF(F50=F49,(J50-K49)/ 86400000,"** new machine **"))</f>
        <v>1.2536226851851851E-3</v>
      </c>
      <c r="N50" s="4">
        <f>L50/86400000</f>
        <v>1.2914953703703705E-2</v>
      </c>
      <c r="O50" s="13">
        <v>178</v>
      </c>
      <c r="P50" s="7">
        <v>7</v>
      </c>
      <c r="Q50" s="8">
        <v>2</v>
      </c>
      <c r="R50" t="s">
        <v>30</v>
      </c>
      <c r="S50">
        <v>3</v>
      </c>
    </row>
    <row r="51" spans="1:20" x14ac:dyDescent="0.35">
      <c r="A51" t="s">
        <v>158</v>
      </c>
      <c r="B51" s="9">
        <v>10942128</v>
      </c>
      <c r="C51" s="26">
        <v>10942128</v>
      </c>
      <c r="D51" s="35" t="str">
        <f>IF(ISERROR(MATCH(B51,'ids in current analysis'!$A$2:$A$98,0)),B51,"analyzed")</f>
        <v>analyzed</v>
      </c>
      <c r="E51" s="33" t="str">
        <f>IF(ISERROR(MATCH(C51,'ids in current analysis'!$A$2:$A$98,0)),C51,"analyzed")</f>
        <v>analyzed</v>
      </c>
      <c r="F51" t="s">
        <v>146</v>
      </c>
      <c r="H51" s="11" t="s">
        <v>159</v>
      </c>
      <c r="I51" s="12">
        <f xml:space="preserve"> (H51 / 86400000) + 25569</f>
        <v>41354.03201087963</v>
      </c>
      <c r="J51" s="11" t="s">
        <v>160</v>
      </c>
      <c r="K51" s="11" t="s">
        <v>161</v>
      </c>
      <c r="L51" s="11">
        <f>VALUE(K51)-VALUE(J51)</f>
        <v>178207</v>
      </c>
      <c r="M51" s="4">
        <f>IF(C51&lt;&gt;C50,"new student",IF(F51=F50,(J51-K50)/ 86400000,"** new machine **"))</f>
        <v>1.1103888888888889E-2</v>
      </c>
      <c r="N51" s="4">
        <f>L51/86400000</f>
        <v>2.0625810185185187E-3</v>
      </c>
      <c r="O51" s="13">
        <v>61</v>
      </c>
      <c r="P51" s="7">
        <v>0</v>
      </c>
      <c r="Q51" s="8">
        <v>3</v>
      </c>
      <c r="R51" t="s">
        <v>35</v>
      </c>
      <c r="S51">
        <v>4</v>
      </c>
    </row>
    <row r="52" spans="1:20" x14ac:dyDescent="0.35">
      <c r="A52" t="s">
        <v>162</v>
      </c>
      <c r="B52" s="9">
        <v>12235124</v>
      </c>
      <c r="C52" s="26">
        <v>12235124</v>
      </c>
      <c r="D52" s="35" t="str">
        <f>IF(ISERROR(MATCH(B52,'ids in current analysis'!$A$2:$A$98,0)),B52,"analyzed")</f>
        <v>analyzed</v>
      </c>
      <c r="E52" s="33" t="str">
        <f>IF(ISERROR(MATCH(C52,'ids in current analysis'!$A$2:$A$98,0)),C52,"analyzed")</f>
        <v>analyzed</v>
      </c>
      <c r="F52" t="s">
        <v>37</v>
      </c>
      <c r="H52" s="11" t="s">
        <v>163</v>
      </c>
      <c r="I52" s="12">
        <f xml:space="preserve"> (H52 / 86400000) + 25569</f>
        <v>41353.973018703706</v>
      </c>
      <c r="J52" s="11" t="s">
        <v>164</v>
      </c>
      <c r="K52" s="11" t="s">
        <v>165</v>
      </c>
      <c r="L52" s="11">
        <f>VALUE(K52)-VALUE(J52)</f>
        <v>835531</v>
      </c>
      <c r="M52" s="4" t="str">
        <f>IF(C52&lt;&gt;C51,"new student",IF(F52=F51,(J52-K51)/ 86400000,"** new machine **"))</f>
        <v>new student</v>
      </c>
      <c r="N52" s="4">
        <f>L52/86400000</f>
        <v>9.6704976851851848E-3</v>
      </c>
      <c r="O52" s="13">
        <v>371</v>
      </c>
      <c r="P52" s="7">
        <v>0</v>
      </c>
      <c r="Q52" s="8">
        <v>10</v>
      </c>
      <c r="R52" t="s">
        <v>24</v>
      </c>
      <c r="S52">
        <v>1</v>
      </c>
    </row>
    <row r="53" spans="1:20" x14ac:dyDescent="0.35">
      <c r="A53" t="s">
        <v>166</v>
      </c>
      <c r="B53" s="9">
        <v>12235124</v>
      </c>
      <c r="C53" s="26">
        <v>12235124</v>
      </c>
      <c r="D53" s="35" t="str">
        <f>IF(ISERROR(MATCH(B53,'ids in current analysis'!$A$2:$A$98,0)),B53,"analyzed")</f>
        <v>analyzed</v>
      </c>
      <c r="E53" s="33" t="str">
        <f>IF(ISERROR(MATCH(C53,'ids in current analysis'!$A$2:$A$98,0)),C53,"analyzed")</f>
        <v>analyzed</v>
      </c>
      <c r="F53" t="s">
        <v>37</v>
      </c>
      <c r="H53" s="11" t="s">
        <v>167</v>
      </c>
      <c r="I53" s="12">
        <f xml:space="preserve"> (H53 / 86400000) + 25569</f>
        <v>41353.984151331017</v>
      </c>
      <c r="J53" s="11" t="s">
        <v>168</v>
      </c>
      <c r="K53" s="11" t="s">
        <v>169</v>
      </c>
      <c r="L53" s="11">
        <f>VALUE(K53)-VALUE(J53)</f>
        <v>780063</v>
      </c>
      <c r="M53" s="4">
        <f>IF(C53&lt;&gt;C52,"new student",IF(F53=F52,(J53-K52)/ 86400000,"** new machine **"))</f>
        <v>1.447662037037037E-3</v>
      </c>
      <c r="N53" s="4">
        <f>L53/86400000</f>
        <v>9.0285069444444449E-3</v>
      </c>
      <c r="O53" s="13">
        <v>306</v>
      </c>
      <c r="P53" s="7">
        <v>0</v>
      </c>
      <c r="Q53" s="8">
        <v>8</v>
      </c>
      <c r="R53" t="s">
        <v>24</v>
      </c>
      <c r="S53">
        <v>2</v>
      </c>
    </row>
    <row r="54" spans="1:20" x14ac:dyDescent="0.35">
      <c r="A54" t="s">
        <v>170</v>
      </c>
      <c r="B54" s="9">
        <v>12235124</v>
      </c>
      <c r="C54" s="26">
        <v>12235124</v>
      </c>
      <c r="D54" s="35" t="str">
        <f>IF(ISERROR(MATCH(B54,'ids in current analysis'!$A$2:$A$98,0)),B54,"analyzed")</f>
        <v>analyzed</v>
      </c>
      <c r="E54" s="33" t="str">
        <f>IF(ISERROR(MATCH(C54,'ids in current analysis'!$A$2:$A$98,0)),C54,"analyzed")</f>
        <v>analyzed</v>
      </c>
      <c r="F54" t="s">
        <v>37</v>
      </c>
      <c r="H54" s="11" t="s">
        <v>171</v>
      </c>
      <c r="I54" s="12">
        <f xml:space="preserve"> (H54 / 86400000) + 25569</f>
        <v>41353.999857175928</v>
      </c>
      <c r="J54" s="11" t="s">
        <v>172</v>
      </c>
      <c r="K54" s="11" t="s">
        <v>173</v>
      </c>
      <c r="L54" s="11">
        <f>VALUE(K54)-VALUE(J54)</f>
        <v>469235</v>
      </c>
      <c r="M54" s="4">
        <f>IF(C54&lt;&gt;C53,"new student",IF(F54=F53,(J54-K53)/ 86400000,"** new machine **"))</f>
        <v>8.9234259259259267E-3</v>
      </c>
      <c r="N54" s="4">
        <f>L54/86400000</f>
        <v>5.4309606481481483E-3</v>
      </c>
      <c r="O54" s="13">
        <v>194</v>
      </c>
      <c r="P54" s="7">
        <v>6</v>
      </c>
      <c r="Q54" s="8">
        <v>2</v>
      </c>
      <c r="R54" t="s">
        <v>30</v>
      </c>
      <c r="S54">
        <v>3</v>
      </c>
    </row>
    <row r="55" spans="1:20" x14ac:dyDescent="0.35">
      <c r="A55" t="s">
        <v>174</v>
      </c>
      <c r="B55" s="9">
        <v>12235124</v>
      </c>
      <c r="C55" s="26">
        <v>12235124</v>
      </c>
      <c r="D55" s="35" t="str">
        <f>IF(ISERROR(MATCH(B55,'ids in current analysis'!$A$2:$A$98,0)),B55,"analyzed")</f>
        <v>analyzed</v>
      </c>
      <c r="E55" s="33" t="str">
        <f>IF(ISERROR(MATCH(C55,'ids in current analysis'!$A$2:$A$98,0)),C55,"analyzed")</f>
        <v>analyzed</v>
      </c>
      <c r="F55" t="s">
        <v>37</v>
      </c>
      <c r="H55" s="11" t="s">
        <v>175</v>
      </c>
      <c r="I55" s="12">
        <f xml:space="preserve"> (H55 / 86400000) + 25569</f>
        <v>41354.007867152774</v>
      </c>
      <c r="J55" s="11" t="s">
        <v>176</v>
      </c>
      <c r="K55" s="11" t="s">
        <v>177</v>
      </c>
      <c r="L55" s="11">
        <f>VALUE(K55)-VALUE(J55)</f>
        <v>1578297</v>
      </c>
      <c r="M55" s="4">
        <f>IF(C55&lt;&gt;C54,"new student",IF(F55=F54,(J55-K54)/ 86400000,"** new machine **"))</f>
        <v>3.0923611111111109E-4</v>
      </c>
      <c r="N55" s="4">
        <f>L55/86400000</f>
        <v>1.826732638888889E-2</v>
      </c>
      <c r="O55" s="13">
        <v>645</v>
      </c>
      <c r="P55" s="7">
        <v>13</v>
      </c>
      <c r="Q55" s="8">
        <v>10</v>
      </c>
      <c r="R55" t="s">
        <v>45</v>
      </c>
      <c r="S55">
        <v>4</v>
      </c>
    </row>
    <row r="56" spans="1:20" x14ac:dyDescent="0.35">
      <c r="A56" t="s">
        <v>178</v>
      </c>
      <c r="B56" s="9">
        <v>12949120</v>
      </c>
      <c r="C56" s="26">
        <v>12949120</v>
      </c>
      <c r="D56" s="35" t="str">
        <f>IF(ISERROR(MATCH(B56,'ids in current analysis'!$A$2:$A$98,0)),B56,"analyzed")</f>
        <v>analyzed</v>
      </c>
      <c r="E56" s="33" t="str">
        <f>IF(ISERROR(MATCH(C56,'ids in current analysis'!$A$2:$A$98,0)),C56,"analyzed")</f>
        <v>analyzed</v>
      </c>
      <c r="F56" t="s">
        <v>37</v>
      </c>
      <c r="H56" s="11" t="s">
        <v>179</v>
      </c>
      <c r="I56" s="12">
        <f xml:space="preserve"> (H56 / 86400000) + 25569</f>
        <v>41354.724444976848</v>
      </c>
      <c r="J56" s="11" t="s">
        <v>180</v>
      </c>
      <c r="K56" s="11" t="s">
        <v>181</v>
      </c>
      <c r="L56" s="11">
        <f>VALUE(K56)-VALUE(J56)</f>
        <v>1805813</v>
      </c>
      <c r="M56" s="4" t="str">
        <f>IF(C56&lt;&gt;C55,"new student",IF(F56=F55,(J56-K55)/ 86400000,"** new machine **"))</f>
        <v>new student</v>
      </c>
      <c r="N56" s="4">
        <f>L56/86400000</f>
        <v>2.0900613425925925E-2</v>
      </c>
      <c r="O56" s="13">
        <v>755</v>
      </c>
      <c r="P56" s="7">
        <v>0</v>
      </c>
      <c r="Q56" s="8">
        <v>10</v>
      </c>
      <c r="R56" t="s">
        <v>24</v>
      </c>
      <c r="S56">
        <v>1</v>
      </c>
    </row>
    <row r="57" spans="1:20" x14ac:dyDescent="0.35">
      <c r="A57" t="s">
        <v>182</v>
      </c>
      <c r="B57" s="9">
        <v>12949120</v>
      </c>
      <c r="C57" s="26">
        <v>12949120</v>
      </c>
      <c r="D57" s="35" t="str">
        <f>IF(ISERROR(MATCH(B57,'ids in current analysis'!$A$2:$A$98,0)),B57,"analyzed")</f>
        <v>analyzed</v>
      </c>
      <c r="E57" s="33" t="str">
        <f>IF(ISERROR(MATCH(C57,'ids in current analysis'!$A$2:$A$98,0)),C57,"analyzed")</f>
        <v>analyzed</v>
      </c>
      <c r="F57" t="s">
        <v>37</v>
      </c>
      <c r="H57" s="11" t="s">
        <v>183</v>
      </c>
      <c r="I57" s="12">
        <f xml:space="preserve"> (H57 / 86400000) + 25569</f>
        <v>41354.754785335652</v>
      </c>
      <c r="J57" s="11" t="s">
        <v>184</v>
      </c>
      <c r="K57" s="11" t="s">
        <v>185</v>
      </c>
      <c r="L57" s="11">
        <f>VALUE(K57)-VALUE(J57)</f>
        <v>2312172</v>
      </c>
      <c r="M57" s="4">
        <f>IF(C57&lt;&gt;C56,"new student",IF(F57=F56,(J57-K56)/ 86400000,"** new machine **"))</f>
        <v>8.8731481481481474E-3</v>
      </c>
      <c r="N57" s="4">
        <f>L57/86400000</f>
        <v>2.676125E-2</v>
      </c>
      <c r="O57" s="13">
        <v>704</v>
      </c>
      <c r="P57" s="7">
        <v>12</v>
      </c>
      <c r="Q57" s="8">
        <v>0</v>
      </c>
      <c r="R57" t="s">
        <v>45</v>
      </c>
      <c r="S57">
        <v>2</v>
      </c>
    </row>
    <row r="58" spans="1:20" x14ac:dyDescent="0.35">
      <c r="A58" t="s">
        <v>186</v>
      </c>
      <c r="B58" s="9">
        <v>13205111</v>
      </c>
      <c r="C58" s="26">
        <v>13205111</v>
      </c>
      <c r="D58" s="35" t="str">
        <f>IF(ISERROR(MATCH(B58,'ids in current analysis'!$A$2:$A$98,0)),B58,"analyzed")</f>
        <v>analyzed</v>
      </c>
      <c r="E58" s="33" t="str">
        <f>IF(ISERROR(MATCH(C58,'ids in current analysis'!$A$2:$A$98,0)),C58,"analyzed")</f>
        <v>analyzed</v>
      </c>
      <c r="F58" t="s">
        <v>187</v>
      </c>
      <c r="G58" s="14" t="s">
        <v>116</v>
      </c>
      <c r="H58" s="11" t="s">
        <v>188</v>
      </c>
      <c r="I58" s="12">
        <f xml:space="preserve"> (H58 / 86400000) + 25569</f>
        <v>41466.843572800928</v>
      </c>
      <c r="J58" s="11" t="s">
        <v>189</v>
      </c>
      <c r="K58" s="11" t="s">
        <v>190</v>
      </c>
      <c r="L58" s="11">
        <f>VALUE(K58)-VALUE(J58)</f>
        <v>1262650</v>
      </c>
      <c r="M58" s="4" t="str">
        <f>IF(C58&lt;&gt;C57,"new student",IF(F58=F57,(J58-K57)/ 86400000,"** new machine **"))</f>
        <v>new student</v>
      </c>
      <c r="N58" s="4">
        <f>L58/86400000</f>
        <v>1.461400462962963E-2</v>
      </c>
      <c r="O58" s="13">
        <v>440</v>
      </c>
      <c r="P58" s="7">
        <v>0</v>
      </c>
      <c r="Q58" s="8">
        <v>9</v>
      </c>
      <c r="R58" t="s">
        <v>24</v>
      </c>
      <c r="S58">
        <v>1</v>
      </c>
    </row>
    <row r="59" spans="1:20" x14ac:dyDescent="0.35">
      <c r="A59" t="s">
        <v>191</v>
      </c>
      <c r="B59" s="9">
        <v>13205111</v>
      </c>
      <c r="C59" s="26">
        <v>13205111</v>
      </c>
      <c r="D59" s="35" t="str">
        <f>IF(ISERROR(MATCH(B59,'ids in current analysis'!$A$2:$A$98,0)),B59,"analyzed")</f>
        <v>analyzed</v>
      </c>
      <c r="E59" s="33" t="str">
        <f>IF(ISERROR(MATCH(C59,'ids in current analysis'!$A$2:$A$98,0)),C59,"analyzed")</f>
        <v>analyzed</v>
      </c>
      <c r="F59" t="s">
        <v>187</v>
      </c>
      <c r="G59" s="14" t="s">
        <v>116</v>
      </c>
      <c r="H59" s="11" t="s">
        <v>192</v>
      </c>
      <c r="I59" s="12">
        <f xml:space="preserve"> (H59 / 86400000) + 25569</f>
        <v>41466.874356886576</v>
      </c>
      <c r="J59" s="11" t="s">
        <v>193</v>
      </c>
      <c r="K59" s="11" t="s">
        <v>194</v>
      </c>
      <c r="L59" s="11">
        <f>VALUE(K59)-VALUE(J59)</f>
        <v>1714764</v>
      </c>
      <c r="M59" s="4">
        <f>IF(C59&lt;&gt;C58,"new student",IF(F59=F58,(J59-K58)/ 86400000,"** new machine **"))</f>
        <v>1.65359375E-2</v>
      </c>
      <c r="N59" s="4">
        <f>L59/86400000</f>
        <v>1.9846805555555555E-2</v>
      </c>
      <c r="O59" s="13">
        <v>445</v>
      </c>
      <c r="P59" s="7">
        <v>14</v>
      </c>
      <c r="Q59" s="8">
        <v>0</v>
      </c>
      <c r="R59" t="s">
        <v>45</v>
      </c>
      <c r="S59">
        <v>2</v>
      </c>
    </row>
    <row r="60" spans="1:20" x14ac:dyDescent="0.35">
      <c r="A60" t="s">
        <v>195</v>
      </c>
      <c r="B60" s="9">
        <v>13378139</v>
      </c>
      <c r="C60" s="26">
        <v>13378139</v>
      </c>
      <c r="D60" s="35" t="str">
        <f>IF(ISERROR(MATCH(B60,'ids in current analysis'!$A$2:$A$98,0)),B60,"analyzed")</f>
        <v>analyzed</v>
      </c>
      <c r="E60" s="33" t="str">
        <f>IF(ISERROR(MATCH(C60,'ids in current analysis'!$A$2:$A$98,0)),C60,"analyzed")</f>
        <v>analyzed</v>
      </c>
      <c r="F60" t="s">
        <v>196</v>
      </c>
      <c r="G60" s="9" t="s">
        <v>20</v>
      </c>
      <c r="H60" s="11" t="s">
        <v>197</v>
      </c>
      <c r="I60" s="12">
        <f xml:space="preserve"> (H60 / 86400000) + 25569</f>
        <v>41467.699440405093</v>
      </c>
      <c r="J60" s="11" t="s">
        <v>198</v>
      </c>
      <c r="K60" s="11" t="s">
        <v>199</v>
      </c>
      <c r="L60" s="11">
        <f>VALUE(K60)-VALUE(J60)</f>
        <v>593812</v>
      </c>
      <c r="M60" s="4" t="str">
        <f>IF(C60&lt;&gt;C59,"new student",IF(F60=F59,(J60-K59)/ 86400000,"** new machine **"))</f>
        <v>new student</v>
      </c>
      <c r="N60" s="4">
        <f>L60/86400000</f>
        <v>6.8728240740740737E-3</v>
      </c>
      <c r="O60" s="13">
        <v>237</v>
      </c>
      <c r="P60" s="7">
        <v>0</v>
      </c>
      <c r="Q60" s="8">
        <v>8</v>
      </c>
      <c r="R60" t="s">
        <v>24</v>
      </c>
      <c r="S60">
        <v>1</v>
      </c>
    </row>
    <row r="61" spans="1:20" x14ac:dyDescent="0.35">
      <c r="A61" t="s">
        <v>200</v>
      </c>
      <c r="B61" s="9">
        <v>13378139</v>
      </c>
      <c r="C61" s="26">
        <v>13378139</v>
      </c>
      <c r="D61" s="35" t="str">
        <f>IF(ISERROR(MATCH(B61,'ids in current analysis'!$A$2:$A$98,0)),B61,"analyzed")</f>
        <v>analyzed</v>
      </c>
      <c r="E61" s="33" t="str">
        <f>IF(ISERROR(MATCH(C61,'ids in current analysis'!$A$2:$A$98,0)),C61,"analyzed")</f>
        <v>analyzed</v>
      </c>
      <c r="F61" t="s">
        <v>196</v>
      </c>
      <c r="G61" s="9" t="s">
        <v>20</v>
      </c>
      <c r="H61" s="11" t="s">
        <v>201</v>
      </c>
      <c r="I61" s="12">
        <f xml:space="preserve"> (H61 / 86400000) + 25569</f>
        <v>41467.706495520833</v>
      </c>
      <c r="J61" s="11" t="s">
        <v>202</v>
      </c>
      <c r="K61" s="11" t="s">
        <v>203</v>
      </c>
      <c r="L61" s="11">
        <f>VALUE(K61)-VALUE(J61)</f>
        <v>968844</v>
      </c>
      <c r="M61" s="4">
        <f>IF(C61&lt;&gt;C60,"new student",IF(F61=F60,(J61-K60)/ 86400000,"** new machine **"))</f>
        <v>1.7017361111111112E-4</v>
      </c>
      <c r="N61" s="4">
        <f>L61/86400000</f>
        <v>1.1213472222222222E-2</v>
      </c>
      <c r="O61" s="13">
        <v>411</v>
      </c>
      <c r="P61" s="7">
        <v>0</v>
      </c>
      <c r="Q61" s="8">
        <v>9</v>
      </c>
      <c r="R61" t="s">
        <v>24</v>
      </c>
      <c r="S61">
        <v>2</v>
      </c>
    </row>
    <row r="62" spans="1:20" x14ac:dyDescent="0.35">
      <c r="A62" t="s">
        <v>204</v>
      </c>
      <c r="B62" s="9">
        <v>13378139</v>
      </c>
      <c r="C62" s="26">
        <v>13378139</v>
      </c>
      <c r="D62" s="35" t="str">
        <f>IF(ISERROR(MATCH(B62,'ids in current analysis'!$A$2:$A$98,0)),B62,"analyzed")</f>
        <v>analyzed</v>
      </c>
      <c r="E62" s="33" t="str">
        <f>IF(ISERROR(MATCH(C62,'ids in current analysis'!$A$2:$A$98,0)),C62,"analyzed")</f>
        <v>analyzed</v>
      </c>
      <c r="F62" t="s">
        <v>196</v>
      </c>
      <c r="G62" s="9" t="s">
        <v>20</v>
      </c>
      <c r="H62" s="11" t="s">
        <v>205</v>
      </c>
      <c r="I62" s="12">
        <f xml:space="preserve"> (H62 / 86400000) + 25569</f>
        <v>41467.72852045139</v>
      </c>
      <c r="J62" s="11" t="s">
        <v>206</v>
      </c>
      <c r="K62" s="11" t="s">
        <v>207</v>
      </c>
      <c r="L62" s="11">
        <f>VALUE(K62)-VALUE(J62)</f>
        <v>1141844</v>
      </c>
      <c r="M62" s="4">
        <f>IF(C62&lt;&gt;C61,"new student",IF(F62=F61,(J62-K61)/ 86400000,"** new machine **"))</f>
        <v>1.104275462962963E-2</v>
      </c>
      <c r="N62" s="4">
        <f>L62/86400000</f>
        <v>1.3215787037037036E-2</v>
      </c>
      <c r="O62" s="13">
        <v>171</v>
      </c>
      <c r="P62" s="7">
        <v>6</v>
      </c>
      <c r="Q62" s="8">
        <v>0</v>
      </c>
      <c r="R62" t="s">
        <v>45</v>
      </c>
      <c r="S62">
        <v>3</v>
      </c>
    </row>
    <row r="63" spans="1:20" x14ac:dyDescent="0.35">
      <c r="A63" t="s">
        <v>208</v>
      </c>
      <c r="B63" s="9">
        <v>13679110</v>
      </c>
      <c r="C63" s="26">
        <v>13679110</v>
      </c>
      <c r="D63" s="35" t="str">
        <f>IF(ISERROR(MATCH(B63,'ids in current analysis'!$A$2:$A$98,0)),B63,"analyzed")</f>
        <v>analyzed</v>
      </c>
      <c r="E63" s="33" t="str">
        <f>IF(ISERROR(MATCH(C63,'ids in current analysis'!$A$2:$A$98,0)),C63,"analyzed")</f>
        <v>analyzed</v>
      </c>
      <c r="F63" t="s">
        <v>209</v>
      </c>
      <c r="H63" s="11" t="s">
        <v>210</v>
      </c>
      <c r="I63" s="12">
        <f xml:space="preserve"> (H63 / 86400000) + 25569</f>
        <v>41466.84169361111</v>
      </c>
      <c r="J63" s="11" t="s">
        <v>211</v>
      </c>
      <c r="K63" s="11" t="s">
        <v>212</v>
      </c>
      <c r="L63" s="11">
        <f>VALUE(K63)-VALUE(J63)</f>
        <v>1643000</v>
      </c>
      <c r="M63" s="4" t="str">
        <f>IF(C63&lt;&gt;C62,"new student",IF(F63=F62,(J63-K62)/ 86400000,"** new machine **"))</f>
        <v>new student</v>
      </c>
      <c r="N63" s="4">
        <f>L63/86400000</f>
        <v>1.9016203703703705E-2</v>
      </c>
      <c r="O63" s="13">
        <v>780</v>
      </c>
      <c r="P63" s="7">
        <v>0</v>
      </c>
      <c r="Q63" s="8">
        <v>13</v>
      </c>
      <c r="R63" t="s">
        <v>24</v>
      </c>
      <c r="S63">
        <v>1</v>
      </c>
    </row>
    <row r="64" spans="1:20" x14ac:dyDescent="0.35">
      <c r="A64" t="s">
        <v>213</v>
      </c>
      <c r="B64" s="9">
        <v>13679110</v>
      </c>
      <c r="C64" s="26">
        <v>13679110</v>
      </c>
      <c r="D64" s="35" t="str">
        <f>IF(ISERROR(MATCH(B64,'ids in current analysis'!$A$2:$A$98,0)),B64,"analyzed")</f>
        <v>analyzed</v>
      </c>
      <c r="E64" s="33" t="str">
        <f>IF(ISERROR(MATCH(C64,'ids in current analysis'!$A$2:$A$98,0)),C64,"analyzed")</f>
        <v>analyzed</v>
      </c>
      <c r="F64" t="s">
        <v>209</v>
      </c>
      <c r="H64" s="11" t="s">
        <v>214</v>
      </c>
      <c r="I64" s="12">
        <f xml:space="preserve"> (H64 / 86400000) + 25569</f>
        <v>41466.87318195602</v>
      </c>
      <c r="J64" s="11" t="s">
        <v>215</v>
      </c>
      <c r="K64" s="11" t="s">
        <v>216</v>
      </c>
      <c r="L64" s="11">
        <f>VALUE(K64)-VALUE(J64)</f>
        <v>3312</v>
      </c>
      <c r="M64" s="4">
        <f>IF(C64&lt;&gt;C63,"new student",IF(F64=F63,(J64-K63)/ 86400000,"** new machine **"))</f>
        <v>1.0940393518518518E-2</v>
      </c>
      <c r="N64" s="4">
        <f>L64/86400000</f>
        <v>3.8333333333333334E-5</v>
      </c>
      <c r="O64" s="13">
        <v>3</v>
      </c>
      <c r="P64" s="7">
        <v>0</v>
      </c>
      <c r="Q64" s="8">
        <v>0</v>
      </c>
      <c r="R64" t="s">
        <v>30</v>
      </c>
      <c r="S64">
        <v>2</v>
      </c>
      <c r="T64" t="s">
        <v>62</v>
      </c>
    </row>
    <row r="65" spans="1:20" x14ac:dyDescent="0.35">
      <c r="A65" t="s">
        <v>217</v>
      </c>
      <c r="B65" s="9">
        <v>13679110</v>
      </c>
      <c r="C65" s="26">
        <v>13679110</v>
      </c>
      <c r="D65" s="35" t="str">
        <f>IF(ISERROR(MATCH(B65,'ids in current analysis'!$A$2:$A$98,0)),B65,"analyzed")</f>
        <v>analyzed</v>
      </c>
      <c r="E65" s="33" t="str">
        <f>IF(ISERROR(MATCH(C65,'ids in current analysis'!$A$2:$A$98,0)),C65,"analyzed")</f>
        <v>analyzed</v>
      </c>
      <c r="F65" t="s">
        <v>209</v>
      </c>
      <c r="H65" s="11" t="s">
        <v>218</v>
      </c>
      <c r="I65" s="12">
        <f xml:space="preserve"> (H65 / 86400000) + 25569</f>
        <v>41466.874625648146</v>
      </c>
      <c r="J65" s="11" t="s">
        <v>219</v>
      </c>
      <c r="K65" s="11" t="s">
        <v>220</v>
      </c>
      <c r="L65" s="11">
        <f>VALUE(K65)-VALUE(J65)</f>
        <v>1434610</v>
      </c>
      <c r="M65" s="4">
        <f>IF(C65&lt;&gt;C64,"new student",IF(F65=F64,(J65-K64)/ 86400000,"** new machine **"))</f>
        <v>9.7186342592592593E-4</v>
      </c>
      <c r="N65" s="4">
        <f>L65/86400000</f>
        <v>1.6604282407407408E-2</v>
      </c>
      <c r="O65" s="13">
        <v>664</v>
      </c>
      <c r="P65" s="7">
        <v>21</v>
      </c>
      <c r="Q65" s="8">
        <v>0</v>
      </c>
      <c r="R65" t="s">
        <v>45</v>
      </c>
      <c r="S65">
        <v>3</v>
      </c>
    </row>
    <row r="66" spans="1:20" x14ac:dyDescent="0.35">
      <c r="A66" t="s">
        <v>221</v>
      </c>
      <c r="B66" s="9">
        <v>14769115</v>
      </c>
      <c r="C66" s="26">
        <v>14769115</v>
      </c>
      <c r="D66" s="35" t="str">
        <f>IF(ISERROR(MATCH(B66,'ids in current analysis'!$A$2:$A$98,0)),B66,"analyzed")</f>
        <v>analyzed</v>
      </c>
      <c r="E66" s="33" t="str">
        <f>IF(ISERROR(MATCH(C66,'ids in current analysis'!$A$2:$A$98,0)),C66,"analyzed")</f>
        <v>analyzed</v>
      </c>
      <c r="F66" t="s">
        <v>222</v>
      </c>
      <c r="G66" s="14" t="s">
        <v>116</v>
      </c>
      <c r="H66" s="11" t="s">
        <v>223</v>
      </c>
      <c r="I66" s="12">
        <f xml:space="preserve"> (H66 / 86400000) + 25569</f>
        <v>41466.843442546298</v>
      </c>
      <c r="J66" s="11" t="s">
        <v>224</v>
      </c>
      <c r="K66" s="11" t="s">
        <v>225</v>
      </c>
      <c r="L66" s="11">
        <f>VALUE(K66)-VALUE(J66)</f>
        <v>25282</v>
      </c>
      <c r="M66" s="4" t="str">
        <f>IF(C66&lt;&gt;C65,"new student",IF(F66=F65,(J66-K65)/ 86400000,"** new machine **"))</f>
        <v>new student</v>
      </c>
      <c r="N66" s="4">
        <f>L66/86400000</f>
        <v>2.9261574074074075E-4</v>
      </c>
      <c r="O66" s="13">
        <v>9</v>
      </c>
      <c r="P66" s="7">
        <v>0</v>
      </c>
      <c r="Q66" s="8">
        <v>0</v>
      </c>
      <c r="R66" t="s">
        <v>24</v>
      </c>
      <c r="S66">
        <v>1</v>
      </c>
      <c r="T66" t="s">
        <v>62</v>
      </c>
    </row>
    <row r="67" spans="1:20" x14ac:dyDescent="0.35">
      <c r="A67" t="s">
        <v>226</v>
      </c>
      <c r="B67" s="9">
        <v>14769115</v>
      </c>
      <c r="C67" s="26">
        <v>14769115</v>
      </c>
      <c r="D67" s="35" t="str">
        <f>IF(ISERROR(MATCH(B67,'ids in current analysis'!$A$2:$A$98,0)),B67,"analyzed")</f>
        <v>analyzed</v>
      </c>
      <c r="E67" s="33" t="str">
        <f>IF(ISERROR(MATCH(C67,'ids in current analysis'!$A$2:$A$98,0)),C67,"analyzed")</f>
        <v>analyzed</v>
      </c>
      <c r="F67" t="s">
        <v>222</v>
      </c>
      <c r="G67" s="14" t="s">
        <v>116</v>
      </c>
      <c r="H67" s="11" t="s">
        <v>227</v>
      </c>
      <c r="I67" s="12">
        <f xml:space="preserve"> (H67 / 86400000) + 25569</f>
        <v>41466.845416550925</v>
      </c>
      <c r="J67" s="11" t="s">
        <v>228</v>
      </c>
      <c r="K67" s="11" t="s">
        <v>229</v>
      </c>
      <c r="L67" s="11">
        <f>VALUE(K67)-VALUE(J67)</f>
        <v>1487379</v>
      </c>
      <c r="M67" s="4">
        <f>IF(C67&lt;&gt;C66,"new student",IF(F67=F66,(J67-K66)/ 86400000,"** new machine **"))</f>
        <v>1.4153587962962963E-3</v>
      </c>
      <c r="N67" s="4">
        <f>L67/86400000</f>
        <v>1.7215034722222224E-2</v>
      </c>
      <c r="O67" s="13">
        <v>738</v>
      </c>
      <c r="P67" s="7">
        <v>3</v>
      </c>
      <c r="Q67" s="8">
        <v>4</v>
      </c>
      <c r="R67" t="s">
        <v>24</v>
      </c>
      <c r="S67">
        <v>2</v>
      </c>
    </row>
    <row r="68" spans="1:20" x14ac:dyDescent="0.35">
      <c r="A68" t="s">
        <v>230</v>
      </c>
      <c r="B68" s="9">
        <v>14769115</v>
      </c>
      <c r="C68" s="26">
        <v>14769115</v>
      </c>
      <c r="D68" s="35" t="str">
        <f>IF(ISERROR(MATCH(B68,'ids in current analysis'!$A$2:$A$98,0)),B68,"analyzed")</f>
        <v>analyzed</v>
      </c>
      <c r="E68" s="33" t="str">
        <f>IF(ISERROR(MATCH(C68,'ids in current analysis'!$A$2:$A$98,0)),C68,"analyzed")</f>
        <v>analyzed</v>
      </c>
      <c r="F68" t="s">
        <v>222</v>
      </c>
      <c r="G68" s="14" t="s">
        <v>116</v>
      </c>
      <c r="H68" s="11" t="s">
        <v>231</v>
      </c>
      <c r="I68" s="12">
        <f xml:space="preserve"> (H68 / 86400000) + 25569</f>
        <v>41466.874788703703</v>
      </c>
      <c r="J68" s="11" t="s">
        <v>232</v>
      </c>
      <c r="K68" s="11" t="s">
        <v>233</v>
      </c>
      <c r="L68" s="11">
        <f>VALUE(K68)-VALUE(J68)</f>
        <v>45877</v>
      </c>
      <c r="M68" s="4">
        <f>IF(C68&lt;&gt;C67,"new student",IF(F68=F67,(J68-K67)/ 86400000,"** new machine **"))</f>
        <v>1.2129270833333334E-2</v>
      </c>
      <c r="N68" s="4">
        <f>L68/86400000</f>
        <v>5.3098379629629633E-4</v>
      </c>
      <c r="O68" s="13">
        <v>17</v>
      </c>
      <c r="P68" s="7">
        <v>0</v>
      </c>
      <c r="Q68" s="8">
        <v>0</v>
      </c>
      <c r="R68" t="s">
        <v>30</v>
      </c>
      <c r="S68">
        <v>3</v>
      </c>
      <c r="T68" t="s">
        <v>62</v>
      </c>
    </row>
    <row r="69" spans="1:20" x14ac:dyDescent="0.35">
      <c r="A69" t="s">
        <v>234</v>
      </c>
      <c r="B69" s="9">
        <v>14769115</v>
      </c>
      <c r="C69" s="26">
        <v>14769115</v>
      </c>
      <c r="D69" s="35" t="str">
        <f>IF(ISERROR(MATCH(B69,'ids in current analysis'!$A$2:$A$98,0)),B69,"analyzed")</f>
        <v>analyzed</v>
      </c>
      <c r="E69" s="33" t="str">
        <f>IF(ISERROR(MATCH(C69,'ids in current analysis'!$A$2:$A$98,0)),C69,"analyzed")</f>
        <v>analyzed</v>
      </c>
      <c r="F69" t="s">
        <v>222</v>
      </c>
      <c r="G69" s="14" t="s">
        <v>116</v>
      </c>
      <c r="H69" s="11" t="s">
        <v>235</v>
      </c>
      <c r="I69" s="12">
        <f xml:space="preserve"> (H69 / 86400000) + 25569</f>
        <v>41466.875925011576</v>
      </c>
      <c r="J69" s="11" t="s">
        <v>236</v>
      </c>
      <c r="K69" s="11" t="s">
        <v>237</v>
      </c>
      <c r="L69" s="11">
        <f>VALUE(K69)-VALUE(J69)</f>
        <v>1903288</v>
      </c>
      <c r="M69" s="4">
        <f>IF(C69&lt;&gt;C68,"new student",IF(F69=F68,(J69-K68)/ 86400000,"** new machine **"))</f>
        <v>5.4599537037037041E-4</v>
      </c>
      <c r="N69" s="4">
        <f>L69/86400000</f>
        <v>2.2028796296296296E-2</v>
      </c>
      <c r="O69" s="13">
        <v>558</v>
      </c>
      <c r="P69" s="7">
        <v>18</v>
      </c>
      <c r="Q69" s="8">
        <v>0</v>
      </c>
      <c r="R69" t="s">
        <v>45</v>
      </c>
      <c r="S69">
        <v>4</v>
      </c>
    </row>
    <row r="70" spans="1:20" x14ac:dyDescent="0.35">
      <c r="A70" t="s">
        <v>238</v>
      </c>
      <c r="B70" s="9">
        <v>15616121</v>
      </c>
      <c r="C70" s="26">
        <v>15616121</v>
      </c>
      <c r="D70" s="35" t="str">
        <f>IF(ISERROR(MATCH(B70,'ids in current analysis'!$A$2:$A$98,0)),B70,"analyzed")</f>
        <v>analyzed</v>
      </c>
      <c r="E70" s="33" t="str">
        <f>IF(ISERROR(MATCH(C70,'ids in current analysis'!$A$2:$A$98,0)),C70,"analyzed")</f>
        <v>analyzed</v>
      </c>
      <c r="F70" t="s">
        <v>37</v>
      </c>
      <c r="H70" s="11" t="s">
        <v>239</v>
      </c>
      <c r="I70" s="12">
        <f xml:space="preserve"> (H70 / 86400000) + 25569</f>
        <v>41354.91164564815</v>
      </c>
      <c r="J70" s="11" t="s">
        <v>240</v>
      </c>
      <c r="K70" s="11" t="s">
        <v>241</v>
      </c>
      <c r="L70" s="11">
        <f>VALUE(K70)-VALUE(J70)</f>
        <v>1804677</v>
      </c>
      <c r="M70" s="4" t="str">
        <f>IF(C70&lt;&gt;C69,"new student",IF(F70=F69,(J70-K69)/ 86400000,"** new machine **"))</f>
        <v>new student</v>
      </c>
      <c r="N70" s="4">
        <f>L70/86400000</f>
        <v>2.0887465277777777E-2</v>
      </c>
      <c r="O70" s="13">
        <v>633</v>
      </c>
      <c r="P70" s="7">
        <v>0</v>
      </c>
      <c r="Q70" s="8">
        <v>8</v>
      </c>
      <c r="R70" t="s">
        <v>24</v>
      </c>
      <c r="S70">
        <v>1</v>
      </c>
    </row>
    <row r="71" spans="1:20" x14ac:dyDescent="0.35">
      <c r="A71" t="s">
        <v>242</v>
      </c>
      <c r="B71" s="9">
        <v>15616121</v>
      </c>
      <c r="C71" s="26">
        <v>15616121</v>
      </c>
      <c r="D71" s="35" t="str">
        <f>IF(ISERROR(MATCH(B71,'ids in current analysis'!$A$2:$A$98,0)),B71,"analyzed")</f>
        <v>analyzed</v>
      </c>
      <c r="E71" s="33" t="str">
        <f>IF(ISERROR(MATCH(C71,'ids in current analysis'!$A$2:$A$98,0)),C71,"analyzed")</f>
        <v>analyzed</v>
      </c>
      <c r="F71" t="s">
        <v>37</v>
      </c>
      <c r="H71" s="11" t="s">
        <v>243</v>
      </c>
      <c r="I71" s="12">
        <f xml:space="preserve"> (H71 / 86400000) + 25569</f>
        <v>41354.945416388888</v>
      </c>
      <c r="J71" s="11" t="s">
        <v>244</v>
      </c>
      <c r="K71" s="11" t="s">
        <v>245</v>
      </c>
      <c r="L71" s="11">
        <f>VALUE(K71)-VALUE(J71)</f>
        <v>1769034</v>
      </c>
      <c r="M71" s="4">
        <f>IF(C71&lt;&gt;C70,"new student",IF(F71=F70,(J71-K70)/ 86400000,"** new machine **"))</f>
        <v>1.2746562499999999E-2</v>
      </c>
      <c r="N71" s="4">
        <f>L71/86400000</f>
        <v>2.0474930555555555E-2</v>
      </c>
      <c r="O71" s="13">
        <v>477</v>
      </c>
      <c r="P71" s="7">
        <v>25</v>
      </c>
      <c r="Q71" s="8">
        <v>0</v>
      </c>
      <c r="R71" t="s">
        <v>45</v>
      </c>
      <c r="S71">
        <v>2</v>
      </c>
    </row>
    <row r="72" spans="1:20" x14ac:dyDescent="0.35">
      <c r="A72" t="s">
        <v>246</v>
      </c>
      <c r="B72" s="9">
        <v>16204127</v>
      </c>
      <c r="C72" s="26">
        <v>16204127</v>
      </c>
      <c r="D72" s="35" t="str">
        <f>IF(ISERROR(MATCH(B72,'ids in current analysis'!$A$2:$A$98,0)),B72,"analyzed")</f>
        <v>analyzed</v>
      </c>
      <c r="E72" s="33" t="str">
        <f>IF(ISERROR(MATCH(C72,'ids in current analysis'!$A$2:$A$98,0)),C72,"analyzed")</f>
        <v>analyzed</v>
      </c>
      <c r="F72" t="s">
        <v>247</v>
      </c>
      <c r="G72" s="15" t="s">
        <v>116</v>
      </c>
      <c r="H72" s="11" t="s">
        <v>248</v>
      </c>
      <c r="I72" s="12">
        <f xml:space="preserve"> (H72 / 86400000) + 25569</f>
        <v>41466.843445266204</v>
      </c>
      <c r="J72" s="11" t="s">
        <v>249</v>
      </c>
      <c r="K72" s="11" t="s">
        <v>250</v>
      </c>
      <c r="L72" s="11">
        <f>VALUE(K72)-VALUE(J72)</f>
        <v>1344219</v>
      </c>
      <c r="M72" s="4" t="str">
        <f>IF(C72&lt;&gt;C71,"new student",IF(F72=F71,(J72-K71)/ 86400000,"** new machine **"))</f>
        <v>new student</v>
      </c>
      <c r="N72" s="4">
        <f>L72/86400000</f>
        <v>1.5558090277777778E-2</v>
      </c>
      <c r="O72" s="13">
        <v>496</v>
      </c>
      <c r="P72" s="7">
        <v>0</v>
      </c>
      <c r="Q72" s="8">
        <v>5</v>
      </c>
      <c r="R72" t="s">
        <v>24</v>
      </c>
      <c r="S72">
        <v>1</v>
      </c>
    </row>
    <row r="73" spans="1:20" x14ac:dyDescent="0.35">
      <c r="A73" t="s">
        <v>251</v>
      </c>
      <c r="B73" s="9">
        <v>16204127</v>
      </c>
      <c r="C73" s="26">
        <v>16204127</v>
      </c>
      <c r="D73" s="35" t="str">
        <f>IF(ISERROR(MATCH(B73,'ids in current analysis'!$A$2:$A$98,0)),B73,"analyzed")</f>
        <v>analyzed</v>
      </c>
      <c r="E73" s="33" t="str">
        <f>IF(ISERROR(MATCH(C73,'ids in current analysis'!$A$2:$A$98,0)),C73,"analyzed")</f>
        <v>analyzed</v>
      </c>
      <c r="F73" t="s">
        <v>247</v>
      </c>
      <c r="G73" s="14" t="s">
        <v>116</v>
      </c>
      <c r="H73" s="11" t="s">
        <v>252</v>
      </c>
      <c r="I73" s="12">
        <f xml:space="preserve"> (H73 / 86400000) + 25569</f>
        <v>41466.859544988423</v>
      </c>
      <c r="J73" s="11" t="s">
        <v>253</v>
      </c>
      <c r="K73" s="11" t="s">
        <v>254</v>
      </c>
      <c r="L73" s="11">
        <f>VALUE(K73)-VALUE(J73)</f>
        <v>270547</v>
      </c>
      <c r="M73" s="4">
        <f>IF(C73&lt;&gt;C72,"new student",IF(F73=F72,(J73-K72)/ 86400000,"** new machine **"))</f>
        <v>2.4377314814814815E-4</v>
      </c>
      <c r="N73" s="4">
        <f>L73/86400000</f>
        <v>3.1313310185185185E-3</v>
      </c>
      <c r="O73" s="13">
        <v>84</v>
      </c>
      <c r="P73" s="7">
        <v>0</v>
      </c>
      <c r="Q73" s="8">
        <v>4</v>
      </c>
      <c r="R73" t="s">
        <v>24</v>
      </c>
      <c r="S73">
        <v>2</v>
      </c>
    </row>
    <row r="74" spans="1:20" x14ac:dyDescent="0.35">
      <c r="A74" t="s">
        <v>255</v>
      </c>
      <c r="B74" s="9">
        <v>16204127</v>
      </c>
      <c r="C74" s="26">
        <v>16204127</v>
      </c>
      <c r="D74" s="35" t="str">
        <f>IF(ISERROR(MATCH(B74,'ids in current analysis'!$A$2:$A$98,0)),B74,"analyzed")</f>
        <v>analyzed</v>
      </c>
      <c r="E74" s="33" t="str">
        <f>IF(ISERROR(MATCH(C74,'ids in current analysis'!$A$2:$A$98,0)),C74,"analyzed")</f>
        <v>analyzed</v>
      </c>
      <c r="F74" t="s">
        <v>247</v>
      </c>
      <c r="G74" s="14" t="s">
        <v>116</v>
      </c>
      <c r="H74" s="11" t="s">
        <v>256</v>
      </c>
      <c r="I74" s="12">
        <f xml:space="preserve"> (H74 / 86400000) + 25569</f>
        <v>41466.871251076387</v>
      </c>
      <c r="J74" s="11" t="s">
        <v>257</v>
      </c>
      <c r="K74" s="11" t="s">
        <v>258</v>
      </c>
      <c r="L74" s="11">
        <f>VALUE(K74)-VALUE(J74)</f>
        <v>526234</v>
      </c>
      <c r="M74" s="4">
        <f>IF(C74&lt;&gt;C73,"new student",IF(F74=F73,(J74-K73)/ 86400000,"** new machine **"))</f>
        <v>8.5939351851851854E-3</v>
      </c>
      <c r="N74" s="4">
        <f>L74/86400000</f>
        <v>6.0906712962962963E-3</v>
      </c>
      <c r="O74" s="13">
        <v>195</v>
      </c>
      <c r="P74" s="7">
        <v>2</v>
      </c>
      <c r="Q74" s="8">
        <v>1</v>
      </c>
      <c r="R74" t="s">
        <v>30</v>
      </c>
      <c r="S74">
        <v>3</v>
      </c>
      <c r="T74" t="s">
        <v>259</v>
      </c>
    </row>
    <row r="75" spans="1:20" x14ac:dyDescent="0.35">
      <c r="A75" t="s">
        <v>260</v>
      </c>
      <c r="B75" s="9">
        <v>16204127</v>
      </c>
      <c r="C75" s="26">
        <v>16204127</v>
      </c>
      <c r="D75" s="35" t="str">
        <f>IF(ISERROR(MATCH(B75,'ids in current analysis'!$A$2:$A$98,0)),B75,"analyzed")</f>
        <v>analyzed</v>
      </c>
      <c r="E75" s="33" t="str">
        <f>IF(ISERROR(MATCH(C75,'ids in current analysis'!$A$2:$A$98,0)),C75,"analyzed")</f>
        <v>analyzed</v>
      </c>
      <c r="F75" t="s">
        <v>247</v>
      </c>
      <c r="G75" s="14" t="s">
        <v>116</v>
      </c>
      <c r="H75" s="11" t="s">
        <v>261</v>
      </c>
      <c r="I75" s="12">
        <f xml:space="preserve"> (H75 / 86400000) + 25569</f>
        <v>41466.87758915509</v>
      </c>
      <c r="J75" s="11" t="s">
        <v>262</v>
      </c>
      <c r="K75" s="11" t="s">
        <v>263</v>
      </c>
      <c r="L75" s="11">
        <f>VALUE(K75)-VALUE(J75)</f>
        <v>404359</v>
      </c>
      <c r="M75" s="4">
        <f>IF(C75&lt;&gt;C74,"new student",IF(F75=F74,(J75-K74)/ 86400000,"** new machine **"))</f>
        <v>2.2189814814814815E-4</v>
      </c>
      <c r="N75" s="4">
        <f>L75/86400000</f>
        <v>4.6800810185185183E-3</v>
      </c>
      <c r="O75" s="13">
        <v>208</v>
      </c>
      <c r="P75" s="7">
        <v>0</v>
      </c>
      <c r="Q75" s="8">
        <v>1</v>
      </c>
      <c r="R75" t="s">
        <v>30</v>
      </c>
      <c r="S75">
        <v>4</v>
      </c>
      <c r="T75" t="s">
        <v>259</v>
      </c>
    </row>
    <row r="76" spans="1:20" x14ac:dyDescent="0.35">
      <c r="A76" t="s">
        <v>264</v>
      </c>
      <c r="B76" s="9">
        <v>16204127</v>
      </c>
      <c r="C76" s="26">
        <v>16204127</v>
      </c>
      <c r="D76" s="35" t="str">
        <f>IF(ISERROR(MATCH(B76,'ids in current analysis'!$A$2:$A$98,0)),B76,"analyzed")</f>
        <v>analyzed</v>
      </c>
      <c r="E76" s="33" t="str">
        <f>IF(ISERROR(MATCH(C76,'ids in current analysis'!$A$2:$A$98,0)),C76,"analyzed")</f>
        <v>analyzed</v>
      </c>
      <c r="F76" t="s">
        <v>247</v>
      </c>
      <c r="G76" s="14" t="s">
        <v>116</v>
      </c>
      <c r="H76" s="11" t="s">
        <v>265</v>
      </c>
      <c r="I76" s="12">
        <f xml:space="preserve"> (H76 / 86400000) + 25569</f>
        <v>41466.882459849541</v>
      </c>
      <c r="J76" s="11" t="s">
        <v>266</v>
      </c>
      <c r="K76" s="11" t="s">
        <v>267</v>
      </c>
      <c r="L76" s="11">
        <f>VALUE(K76)-VALUE(J76)</f>
        <v>25250</v>
      </c>
      <c r="M76" s="4">
        <f>IF(C76&lt;&gt;C75,"new student",IF(F76=F75,(J76-K75)/ 86400000,"** new machine **"))</f>
        <v>2.157523148148148E-4</v>
      </c>
      <c r="N76" s="4">
        <f>L76/86400000</f>
        <v>2.9224537037037039E-4</v>
      </c>
      <c r="O76" s="13">
        <v>15</v>
      </c>
      <c r="P76" s="7">
        <v>0</v>
      </c>
      <c r="Q76" s="8">
        <v>1</v>
      </c>
      <c r="R76" t="s">
        <v>30</v>
      </c>
      <c r="S76">
        <v>5</v>
      </c>
      <c r="T76" t="s">
        <v>62</v>
      </c>
    </row>
    <row r="77" spans="1:20" x14ac:dyDescent="0.35">
      <c r="A77" t="s">
        <v>268</v>
      </c>
      <c r="B77" s="9">
        <v>16204127</v>
      </c>
      <c r="C77" s="26">
        <v>16204127</v>
      </c>
      <c r="D77" s="35" t="str">
        <f>IF(ISERROR(MATCH(B77,'ids in current analysis'!$A$2:$A$98,0)),B77,"analyzed")</f>
        <v>analyzed</v>
      </c>
      <c r="E77" s="33" t="str">
        <f>IF(ISERROR(MATCH(C77,'ids in current analysis'!$A$2:$A$98,0)),C77,"analyzed")</f>
        <v>analyzed</v>
      </c>
      <c r="F77" t="s">
        <v>247</v>
      </c>
      <c r="G77" s="14" t="s">
        <v>116</v>
      </c>
      <c r="H77" s="11" t="s">
        <v>269</v>
      </c>
      <c r="I77" s="12">
        <f xml:space="preserve"> (H77 / 86400000) + 25569</f>
        <v>41466.882994965279</v>
      </c>
      <c r="J77" s="11" t="s">
        <v>270</v>
      </c>
      <c r="K77" s="11" t="s">
        <v>271</v>
      </c>
      <c r="L77" s="11">
        <f>VALUE(K77)-VALUE(J77)</f>
        <v>467797</v>
      </c>
      <c r="M77" s="4">
        <f>IF(C77&lt;&gt;C76,"new student",IF(F77=F76,(J77-K76)/ 86400000,"** new machine **"))</f>
        <v>1.9548611111111112E-4</v>
      </c>
      <c r="N77" s="4">
        <f>L77/86400000</f>
        <v>5.41431712962963E-3</v>
      </c>
      <c r="O77" s="13">
        <v>200</v>
      </c>
      <c r="P77" s="7">
        <v>12</v>
      </c>
      <c r="Q77" s="8">
        <v>0</v>
      </c>
      <c r="R77" t="s">
        <v>30</v>
      </c>
      <c r="S77">
        <v>6</v>
      </c>
      <c r="T77" t="s">
        <v>259</v>
      </c>
    </row>
    <row r="78" spans="1:20" x14ac:dyDescent="0.35">
      <c r="A78" t="s">
        <v>272</v>
      </c>
      <c r="B78" s="9">
        <v>16204127</v>
      </c>
      <c r="C78" s="26">
        <v>16204127</v>
      </c>
      <c r="D78" s="35" t="str">
        <f>IF(ISERROR(MATCH(B78,'ids in current analysis'!$A$2:$A$98,0)),B78,"analyzed")</f>
        <v>analyzed</v>
      </c>
      <c r="E78" s="33" t="str">
        <f>IF(ISERROR(MATCH(C78,'ids in current analysis'!$A$2:$A$98,0)),C78,"analyzed")</f>
        <v>analyzed</v>
      </c>
      <c r="F78" t="s">
        <v>247</v>
      </c>
      <c r="G78" s="14" t="s">
        <v>116</v>
      </c>
      <c r="H78" s="11" t="s">
        <v>273</v>
      </c>
      <c r="I78" s="12">
        <f xml:space="preserve"> (H78 / 86400000) + 25569</f>
        <v>41466.888610381946</v>
      </c>
      <c r="J78" s="11" t="s">
        <v>274</v>
      </c>
      <c r="K78" s="11" t="s">
        <v>275</v>
      </c>
      <c r="L78" s="11">
        <f>VALUE(K78)-VALUE(J78)</f>
        <v>18422</v>
      </c>
      <c r="M78" s="4">
        <f>IF(C78&lt;&gt;C77,"new student",IF(F78=F77,(J78-K77)/ 86400000,"** new machine **"))</f>
        <v>3.465046296296296E-4</v>
      </c>
      <c r="N78" s="4">
        <f>L78/86400000</f>
        <v>2.1321759259259259E-4</v>
      </c>
      <c r="O78" s="13">
        <v>14</v>
      </c>
      <c r="P78" s="7">
        <v>0</v>
      </c>
      <c r="Q78" s="8">
        <v>1</v>
      </c>
      <c r="R78" t="s">
        <v>30</v>
      </c>
      <c r="S78">
        <v>7</v>
      </c>
      <c r="T78" t="s">
        <v>62</v>
      </c>
    </row>
    <row r="79" spans="1:20" x14ac:dyDescent="0.35">
      <c r="A79" t="s">
        <v>276</v>
      </c>
      <c r="B79" s="9">
        <v>16204127</v>
      </c>
      <c r="C79" s="26">
        <v>16204127</v>
      </c>
      <c r="D79" s="35" t="str">
        <f>IF(ISERROR(MATCH(B79,'ids in current analysis'!$A$2:$A$98,0)),B79,"analyzed")</f>
        <v>analyzed</v>
      </c>
      <c r="E79" s="33" t="str">
        <f>IF(ISERROR(MATCH(C79,'ids in current analysis'!$A$2:$A$98,0)),C79,"analyzed")</f>
        <v>analyzed</v>
      </c>
      <c r="F79" t="s">
        <v>247</v>
      </c>
      <c r="G79" s="14" t="s">
        <v>116</v>
      </c>
      <c r="H79" s="11" t="s">
        <v>277</v>
      </c>
      <c r="I79" s="12">
        <f xml:space="preserve"> (H79 / 86400000) + 25569</f>
        <v>41466.889169374997</v>
      </c>
      <c r="J79" s="11" t="s">
        <v>278</v>
      </c>
      <c r="K79" s="11" t="s">
        <v>279</v>
      </c>
      <c r="L79" s="11">
        <f>VALUE(K79)-VALUE(J79)</f>
        <v>155531</v>
      </c>
      <c r="M79" s="4">
        <f>IF(C79&lt;&gt;C78,"new student",IF(F79=F78,(J79-K78)/ 86400000,"** new machine **"))</f>
        <v>2.6547453703703705E-4</v>
      </c>
      <c r="N79" s="4">
        <f>L79/86400000</f>
        <v>1.8001273148148147E-3</v>
      </c>
      <c r="O79" s="13">
        <v>102</v>
      </c>
      <c r="P79" s="7">
        <v>9</v>
      </c>
      <c r="Q79" s="8">
        <v>0</v>
      </c>
      <c r="R79" t="s">
        <v>30</v>
      </c>
      <c r="S79">
        <v>8</v>
      </c>
      <c r="T79" t="s">
        <v>62</v>
      </c>
    </row>
    <row r="80" spans="1:20" x14ac:dyDescent="0.35">
      <c r="A80" t="s">
        <v>280</v>
      </c>
      <c r="B80" s="9">
        <v>16204127</v>
      </c>
      <c r="C80" s="26">
        <v>16204127</v>
      </c>
      <c r="D80" s="35" t="str">
        <f>IF(ISERROR(MATCH(B80,'ids in current analysis'!$A$2:$A$98,0)),B80,"analyzed")</f>
        <v>analyzed</v>
      </c>
      <c r="E80" s="33" t="str">
        <f>IF(ISERROR(MATCH(C80,'ids in current analysis'!$A$2:$A$98,0)),C80,"analyzed")</f>
        <v>analyzed</v>
      </c>
      <c r="F80" t="s">
        <v>247</v>
      </c>
      <c r="G80" s="14" t="s">
        <v>116</v>
      </c>
      <c r="H80" s="11" t="s">
        <v>281</v>
      </c>
      <c r="I80" s="12">
        <f xml:space="preserve"> (H80 / 86400000) + 25569</f>
        <v>41466.891258495372</v>
      </c>
      <c r="J80" s="11" t="s">
        <v>282</v>
      </c>
      <c r="K80" s="11" t="s">
        <v>283</v>
      </c>
      <c r="L80" s="11">
        <f>VALUE(K80)-VALUE(J80)</f>
        <v>271859</v>
      </c>
      <c r="M80" s="4">
        <f>IF(C80&lt;&gt;C79,"new student",IF(F80=F79,(J80-K79)/ 86400000,"** new machine **"))</f>
        <v>8.409375E-4</v>
      </c>
      <c r="N80" s="4">
        <f>L80/86400000</f>
        <v>3.1465162037037039E-3</v>
      </c>
      <c r="O80" s="13">
        <v>183</v>
      </c>
      <c r="P80" s="7">
        <v>1</v>
      </c>
      <c r="Q80" s="8">
        <v>0</v>
      </c>
      <c r="R80" t="s">
        <v>30</v>
      </c>
      <c r="S80">
        <v>9</v>
      </c>
      <c r="T80" s="16" t="s">
        <v>259</v>
      </c>
    </row>
    <row r="81" spans="1:20" x14ac:dyDescent="0.35">
      <c r="A81" t="s">
        <v>284</v>
      </c>
      <c r="B81" s="9">
        <v>16204127</v>
      </c>
      <c r="C81" s="26">
        <v>16204127</v>
      </c>
      <c r="D81" s="35" t="str">
        <f>IF(ISERROR(MATCH(B81,'ids in current analysis'!$A$2:$A$98,0)),B81,"analyzed")</f>
        <v>analyzed</v>
      </c>
      <c r="E81" s="33" t="str">
        <f>IF(ISERROR(MATCH(C81,'ids in current analysis'!$A$2:$A$98,0)),C81,"analyzed")</f>
        <v>analyzed</v>
      </c>
      <c r="F81" t="s">
        <v>247</v>
      </c>
      <c r="G81" s="14" t="s">
        <v>116</v>
      </c>
      <c r="H81" s="11" t="s">
        <v>285</v>
      </c>
      <c r="I81" s="12">
        <f xml:space="preserve"> (H81 / 86400000) + 25569</f>
        <v>41466.895214293982</v>
      </c>
      <c r="J81" s="11" t="s">
        <v>286</v>
      </c>
      <c r="K81" s="11" t="s">
        <v>287</v>
      </c>
      <c r="L81" s="11">
        <f>VALUE(K81)-VALUE(J81)</f>
        <v>237110</v>
      </c>
      <c r="M81" s="4">
        <f>IF(C81&lt;&gt;C80,"new student",IF(F81=F80,(J81-K80)/ 86400000,"** new machine **"))</f>
        <v>2.1502314814814816E-4</v>
      </c>
      <c r="N81" s="4">
        <f>L81/86400000</f>
        <v>2.7443287037037037E-3</v>
      </c>
      <c r="O81" s="13">
        <v>131</v>
      </c>
      <c r="P81" s="7">
        <v>1</v>
      </c>
      <c r="Q81" s="8">
        <v>2</v>
      </c>
      <c r="R81" t="s">
        <v>30</v>
      </c>
      <c r="S81">
        <v>10</v>
      </c>
      <c r="T81" s="16" t="s">
        <v>259</v>
      </c>
    </row>
    <row r="82" spans="1:20" x14ac:dyDescent="0.35">
      <c r="A82" t="s">
        <v>288</v>
      </c>
      <c r="B82" s="9">
        <v>17070059</v>
      </c>
      <c r="C82" s="26">
        <v>17070059</v>
      </c>
      <c r="D82" s="35" t="str">
        <f>IF(ISERROR(MATCH(B82,'ids in current analysis'!$A$2:$A$98,0)),B82,"analyzed")</f>
        <v>analyzed</v>
      </c>
      <c r="E82" s="33" t="str">
        <f>IF(ISERROR(MATCH(C82,'ids in current analysis'!$A$2:$A$98,0)),C82,"analyzed")</f>
        <v>analyzed</v>
      </c>
      <c r="F82" t="s">
        <v>289</v>
      </c>
      <c r="G82" s="9" t="s">
        <v>20</v>
      </c>
      <c r="H82" s="11" t="s">
        <v>290</v>
      </c>
      <c r="I82" s="12">
        <f xml:space="preserve"> (H82 / 86400000) + 25569</f>
        <v>41467.69897459491</v>
      </c>
      <c r="J82" s="11" t="s">
        <v>291</v>
      </c>
      <c r="K82" s="11" t="s">
        <v>292</v>
      </c>
      <c r="L82" s="11">
        <f>VALUE(K82)-VALUE(J82)</f>
        <v>1623375</v>
      </c>
      <c r="M82" s="4" t="str">
        <f>IF(C82&lt;&gt;C81,"new student",IF(F82=F81,(J82-K81)/ 86400000,"** new machine **"))</f>
        <v>new student</v>
      </c>
      <c r="N82" s="4">
        <f>L82/86400000</f>
        <v>1.8789062499999998E-2</v>
      </c>
      <c r="O82" s="13">
        <v>653</v>
      </c>
      <c r="P82" s="7">
        <v>0</v>
      </c>
      <c r="Q82" s="8">
        <v>10</v>
      </c>
      <c r="R82" t="s">
        <v>24</v>
      </c>
      <c r="S82">
        <v>1</v>
      </c>
    </row>
    <row r="83" spans="1:20" x14ac:dyDescent="0.35">
      <c r="A83" t="s">
        <v>293</v>
      </c>
      <c r="B83" s="9">
        <v>17070059</v>
      </c>
      <c r="C83" s="26">
        <v>17070059</v>
      </c>
      <c r="D83" s="35" t="str">
        <f>IF(ISERROR(MATCH(B83,'ids in current analysis'!$A$2:$A$98,0)),B83,"analyzed")</f>
        <v>analyzed</v>
      </c>
      <c r="E83" s="33" t="str">
        <f>IF(ISERROR(MATCH(C83,'ids in current analysis'!$A$2:$A$98,0)),C83,"analyzed")</f>
        <v>analyzed</v>
      </c>
      <c r="F83" t="s">
        <v>289</v>
      </c>
      <c r="G83" s="9" t="s">
        <v>20</v>
      </c>
      <c r="H83" s="11" t="s">
        <v>294</v>
      </c>
      <c r="I83" s="12">
        <f xml:space="preserve"> (H83 / 86400000) + 25569</f>
        <v>41467.728145057874</v>
      </c>
      <c r="J83" s="11" t="s">
        <v>295</v>
      </c>
      <c r="K83" s="11" t="s">
        <v>296</v>
      </c>
      <c r="L83" s="11">
        <f>VALUE(K83)-VALUE(J83)</f>
        <v>1736047</v>
      </c>
      <c r="M83" s="4">
        <f>IF(C83&lt;&gt;C82,"new student",IF(F83=F82,(J83-K82)/ 86400000,"** new machine **"))</f>
        <v>1.0520474537037037E-2</v>
      </c>
      <c r="N83" s="4">
        <f>L83/86400000</f>
        <v>2.0093136574074074E-2</v>
      </c>
      <c r="O83" s="13">
        <v>417</v>
      </c>
      <c r="P83" s="7">
        <v>10</v>
      </c>
      <c r="Q83" s="8">
        <v>1</v>
      </c>
      <c r="R83" t="s">
        <v>45</v>
      </c>
      <c r="S83">
        <v>2</v>
      </c>
    </row>
    <row r="84" spans="1:20" x14ac:dyDescent="0.35">
      <c r="A84" t="s">
        <v>297</v>
      </c>
      <c r="B84" s="9">
        <v>17580122</v>
      </c>
      <c r="C84" s="26">
        <v>17580122</v>
      </c>
      <c r="D84" s="35" t="str">
        <f>IF(ISERROR(MATCH(B84,'ids in current analysis'!$A$2:$A$98,0)),B84,"analyzed")</f>
        <v>analyzed</v>
      </c>
      <c r="E84" s="33" t="str">
        <f>IF(ISERROR(MATCH(C84,'ids in current analysis'!$A$2:$A$98,0)),C84,"analyzed")</f>
        <v>analyzed</v>
      </c>
      <c r="F84" t="s">
        <v>298</v>
      </c>
      <c r="G84" s="10" t="s">
        <v>20</v>
      </c>
      <c r="H84" s="11" t="s">
        <v>299</v>
      </c>
      <c r="I84" s="12">
        <f xml:space="preserve"> (H84 / 86400000) + 25569</f>
        <v>41467.697612094911</v>
      </c>
      <c r="J84" s="11" t="s">
        <v>300</v>
      </c>
      <c r="K84" s="11" t="s">
        <v>301</v>
      </c>
      <c r="L84" s="11">
        <f>VALUE(K84)-VALUE(J84)</f>
        <v>472688</v>
      </c>
      <c r="M84" s="4" t="str">
        <f>IF(C84&lt;&gt;C83,"new student",IF(F84=F83,(J84-K83)/ 86400000,"** new machine **"))</f>
        <v>new student</v>
      </c>
      <c r="N84" s="4">
        <f>L84/86400000</f>
        <v>5.470925925925926E-3</v>
      </c>
      <c r="O84" s="13">
        <v>171</v>
      </c>
      <c r="P84" s="7">
        <v>0</v>
      </c>
      <c r="Q84" s="8">
        <v>5</v>
      </c>
      <c r="R84" t="s">
        <v>24</v>
      </c>
      <c r="S84">
        <v>1</v>
      </c>
    </row>
    <row r="85" spans="1:20" x14ac:dyDescent="0.35">
      <c r="A85" t="s">
        <v>302</v>
      </c>
      <c r="B85" s="9">
        <v>17580122</v>
      </c>
      <c r="C85" s="26">
        <v>17580122</v>
      </c>
      <c r="D85" s="35" t="str">
        <f>IF(ISERROR(MATCH(B85,'ids in current analysis'!$A$2:$A$98,0)),B85,"analyzed")</f>
        <v>analyzed</v>
      </c>
      <c r="E85" s="33" t="str">
        <f>IF(ISERROR(MATCH(C85,'ids in current analysis'!$A$2:$A$98,0)),C85,"analyzed")</f>
        <v>analyzed</v>
      </c>
      <c r="F85" t="s">
        <v>298</v>
      </c>
      <c r="G85" s="10" t="s">
        <v>20</v>
      </c>
      <c r="H85" s="11" t="s">
        <v>303</v>
      </c>
      <c r="I85" s="12">
        <f xml:space="preserve"> (H85 / 86400000) + 25569</f>
        <v>41467.703372546297</v>
      </c>
      <c r="J85" s="11" t="s">
        <v>304</v>
      </c>
      <c r="K85" s="11" t="s">
        <v>305</v>
      </c>
      <c r="L85" s="11">
        <f>VALUE(K85)-VALUE(J85)</f>
        <v>704437</v>
      </c>
      <c r="M85" s="4">
        <f>IF(C85&lt;&gt;C84,"new student",IF(F85=F84,(J85-K84)/ 86400000,"** new machine **"))</f>
        <v>2.7398148148148149E-4</v>
      </c>
      <c r="N85" s="4">
        <f>L85/86400000</f>
        <v>8.153206018518518E-3</v>
      </c>
      <c r="O85" s="13">
        <v>237</v>
      </c>
      <c r="P85" s="7">
        <v>0</v>
      </c>
      <c r="Q85" s="8">
        <v>9</v>
      </c>
      <c r="R85" t="s">
        <v>24</v>
      </c>
      <c r="S85">
        <v>2</v>
      </c>
    </row>
    <row r="86" spans="1:20" x14ac:dyDescent="0.35">
      <c r="A86" t="s">
        <v>306</v>
      </c>
      <c r="B86" s="9">
        <v>17580122</v>
      </c>
      <c r="C86" s="26">
        <v>17580122</v>
      </c>
      <c r="D86" s="35" t="str">
        <f>IF(ISERROR(MATCH(B86,'ids in current analysis'!$A$2:$A$98,0)),B86,"analyzed")</f>
        <v>analyzed</v>
      </c>
      <c r="E86" s="33" t="str">
        <f>IF(ISERROR(MATCH(C86,'ids in current analysis'!$A$2:$A$98,0)),C86,"analyzed")</f>
        <v>analyzed</v>
      </c>
      <c r="F86" t="s">
        <v>298</v>
      </c>
      <c r="G86" s="10" t="s">
        <v>20</v>
      </c>
      <c r="H86" s="11" t="s">
        <v>307</v>
      </c>
      <c r="I86" s="12">
        <f xml:space="preserve"> (H86 / 86400000) + 25569</f>
        <v>41467.725235243051</v>
      </c>
      <c r="J86" s="11" t="s">
        <v>308</v>
      </c>
      <c r="K86" s="11" t="s">
        <v>309</v>
      </c>
      <c r="L86" s="11">
        <f>VALUE(K86)-VALUE(J86)</f>
        <v>354110</v>
      </c>
      <c r="M86" s="4">
        <f>IF(C86&lt;&gt;C85,"new student",IF(F86=F85,(J86-K85)/ 86400000,"** new machine **"))</f>
        <v>1.6109664351851852E-2</v>
      </c>
      <c r="N86" s="4">
        <f>L86/86400000</f>
        <v>4.0984953703703704E-3</v>
      </c>
      <c r="O86" s="13">
        <v>55</v>
      </c>
      <c r="P86" s="7">
        <v>2</v>
      </c>
      <c r="Q86" s="8">
        <v>0</v>
      </c>
      <c r="R86" t="s">
        <v>30</v>
      </c>
      <c r="S86">
        <v>3</v>
      </c>
      <c r="T86" t="s">
        <v>310</v>
      </c>
    </row>
    <row r="87" spans="1:20" x14ac:dyDescent="0.35">
      <c r="A87" t="s">
        <v>311</v>
      </c>
      <c r="B87" s="9">
        <v>18088102</v>
      </c>
      <c r="C87" s="26">
        <v>18088102</v>
      </c>
      <c r="D87" s="35" t="str">
        <f>IF(ISERROR(MATCH(B87,'ids in current analysis'!$A$2:$A$98,0)),B87,"analyzed")</f>
        <v>analyzed</v>
      </c>
      <c r="E87" s="33" t="str">
        <f>IF(ISERROR(MATCH(C87,'ids in current analysis'!$A$2:$A$98,0)),C87,"analyzed")</f>
        <v>analyzed</v>
      </c>
      <c r="F87" t="s">
        <v>289</v>
      </c>
      <c r="G87" s="14" t="s">
        <v>116</v>
      </c>
      <c r="H87" s="11" t="s">
        <v>312</v>
      </c>
      <c r="I87" s="12">
        <f xml:space="preserve"> (H87 / 86400000) + 25569</f>
        <v>41466.843452499998</v>
      </c>
      <c r="J87" s="11" t="s">
        <v>313</v>
      </c>
      <c r="K87" s="11" t="s">
        <v>314</v>
      </c>
      <c r="L87" s="11">
        <f>VALUE(K87)-VALUE(J87)</f>
        <v>1645985</v>
      </c>
      <c r="M87" s="4" t="str">
        <f>IF(C87&lt;&gt;C86,"new student",IF(F87=F86,(J87-K86)/ 86400000,"** new machine **"))</f>
        <v>new student</v>
      </c>
      <c r="N87" s="4">
        <f>L87/86400000</f>
        <v>1.9050752314814814E-2</v>
      </c>
      <c r="O87" s="13">
        <v>373</v>
      </c>
      <c r="P87" s="7">
        <v>0</v>
      </c>
      <c r="Q87" s="8">
        <v>5</v>
      </c>
      <c r="R87" t="s">
        <v>24</v>
      </c>
      <c r="S87">
        <v>1</v>
      </c>
    </row>
    <row r="88" spans="1:20" x14ac:dyDescent="0.35">
      <c r="A88" t="s">
        <v>315</v>
      </c>
      <c r="B88" s="9">
        <v>18088102</v>
      </c>
      <c r="C88" s="26">
        <v>18088102</v>
      </c>
      <c r="D88" s="35" t="str">
        <f>IF(ISERROR(MATCH(B88,'ids in current analysis'!$A$2:$A$98,0)),B88,"analyzed")</f>
        <v>analyzed</v>
      </c>
      <c r="E88" s="33" t="str">
        <f>IF(ISERROR(MATCH(C88,'ids in current analysis'!$A$2:$A$98,0)),C88,"analyzed")</f>
        <v>analyzed</v>
      </c>
      <c r="F88" t="s">
        <v>289</v>
      </c>
      <c r="G88" s="14" t="s">
        <v>116</v>
      </c>
      <c r="H88" s="11" t="s">
        <v>316</v>
      </c>
      <c r="I88" s="12">
        <f xml:space="preserve"> (H88 / 86400000) + 25569</f>
        <v>41466.874274629634</v>
      </c>
      <c r="J88" s="11" t="s">
        <v>317</v>
      </c>
      <c r="K88" s="11" t="s">
        <v>318</v>
      </c>
      <c r="L88" s="11">
        <f>VALUE(K88)-VALUE(J88)</f>
        <v>1314656</v>
      </c>
      <c r="M88" s="4">
        <f>IF(C88&lt;&gt;C87,"new student",IF(F88=F87,(J88-K87)/ 86400000,"** new machine **"))</f>
        <v>1.1693611111111111E-2</v>
      </c>
      <c r="N88" s="4">
        <f>L88/86400000</f>
        <v>1.5215925925925926E-2</v>
      </c>
      <c r="O88" s="13">
        <v>500</v>
      </c>
      <c r="P88" s="7">
        <v>30</v>
      </c>
      <c r="Q88" s="8">
        <v>0</v>
      </c>
      <c r="R88" t="s">
        <v>30</v>
      </c>
      <c r="S88">
        <v>2</v>
      </c>
    </row>
    <row r="89" spans="1:20" x14ac:dyDescent="0.35">
      <c r="A89" t="s">
        <v>319</v>
      </c>
      <c r="B89" s="9">
        <v>18088102</v>
      </c>
      <c r="C89" s="26">
        <v>18088102</v>
      </c>
      <c r="D89" s="35" t="str">
        <f>IF(ISERROR(MATCH(B89,'ids in current analysis'!$A$2:$A$98,0)),B89,"analyzed")</f>
        <v>analyzed</v>
      </c>
      <c r="E89" s="33" t="str">
        <f>IF(ISERROR(MATCH(C89,'ids in current analysis'!$A$2:$A$98,0)),C89,"analyzed")</f>
        <v>analyzed</v>
      </c>
      <c r="F89" t="s">
        <v>289</v>
      </c>
      <c r="G89" s="14" t="s">
        <v>116</v>
      </c>
      <c r="H89" s="11" t="s">
        <v>320</v>
      </c>
      <c r="I89" s="12">
        <f xml:space="preserve"> (H89 / 86400000) + 25569</f>
        <v>41466.891838101852</v>
      </c>
      <c r="J89" s="11" t="s">
        <v>321</v>
      </c>
      <c r="K89" s="11" t="s">
        <v>322</v>
      </c>
      <c r="L89" s="11">
        <f>VALUE(K89)-VALUE(J89)</f>
        <v>518547</v>
      </c>
      <c r="M89" s="4">
        <f>IF(C89&lt;&gt;C88,"new student",IF(F89=F88,(J89-K88)/ 86400000,"** new machine **"))</f>
        <v>2.3390509259259258E-3</v>
      </c>
      <c r="N89" s="4">
        <f>L89/86400000</f>
        <v>6.0017013888888889E-3</v>
      </c>
      <c r="O89" s="13">
        <v>105</v>
      </c>
      <c r="P89" s="7">
        <v>3</v>
      </c>
      <c r="Q89" s="8">
        <v>0</v>
      </c>
      <c r="R89" t="s">
        <v>35</v>
      </c>
      <c r="S89">
        <v>3</v>
      </c>
    </row>
    <row r="90" spans="1:20" x14ac:dyDescent="0.35">
      <c r="A90" t="s">
        <v>323</v>
      </c>
      <c r="B90" s="9">
        <v>18838125</v>
      </c>
      <c r="C90" s="26">
        <v>18838125</v>
      </c>
      <c r="D90" s="35" t="str">
        <f>IF(ISERROR(MATCH(B90,'ids in current analysis'!$A$2:$A$98,0)),B90,"analyzed")</f>
        <v>analyzed</v>
      </c>
      <c r="E90" s="33" t="str">
        <f>IF(ISERROR(MATCH(C90,'ids in current analysis'!$A$2:$A$98,0)),C90,"analyzed")</f>
        <v>analyzed</v>
      </c>
      <c r="F90" t="s">
        <v>187</v>
      </c>
      <c r="G90" s="10" t="s">
        <v>20</v>
      </c>
      <c r="H90" s="11" t="s">
        <v>324</v>
      </c>
      <c r="I90" s="12">
        <f xml:space="preserve"> (H90 / 86400000) + 25569</f>
        <v>41467.699424733801</v>
      </c>
      <c r="J90" s="11" t="s">
        <v>325</v>
      </c>
      <c r="K90" s="11" t="s">
        <v>326</v>
      </c>
      <c r="L90" s="11">
        <f>VALUE(K90)-VALUE(J90)</f>
        <v>1578891</v>
      </c>
      <c r="M90" s="4" t="str">
        <f>IF(C90&lt;&gt;C89,"new student",IF(F90=F89,(J90-K89)/ 86400000,"** new machine **"))</f>
        <v>new student</v>
      </c>
      <c r="N90" s="4">
        <f>L90/86400000</f>
        <v>1.827420138888889E-2</v>
      </c>
      <c r="O90" s="13">
        <v>518</v>
      </c>
      <c r="P90" s="7">
        <v>0</v>
      </c>
      <c r="Q90" s="8">
        <v>10</v>
      </c>
      <c r="R90" t="s">
        <v>24</v>
      </c>
      <c r="S90">
        <v>1</v>
      </c>
    </row>
    <row r="91" spans="1:20" x14ac:dyDescent="0.35">
      <c r="A91" t="s">
        <v>327</v>
      </c>
      <c r="B91" s="9">
        <v>18838125</v>
      </c>
      <c r="C91" s="26">
        <v>18838125</v>
      </c>
      <c r="D91" s="35" t="str">
        <f>IF(ISERROR(MATCH(B91,'ids in current analysis'!$A$2:$A$98,0)),B91,"analyzed")</f>
        <v>analyzed</v>
      </c>
      <c r="E91" s="33" t="str">
        <f>IF(ISERROR(MATCH(C91,'ids in current analysis'!$A$2:$A$98,0)),C91,"analyzed")</f>
        <v>analyzed</v>
      </c>
      <c r="F91" t="s">
        <v>187</v>
      </c>
      <c r="G91" s="10" t="s">
        <v>20</v>
      </c>
      <c r="H91" s="11" t="s">
        <v>328</v>
      </c>
      <c r="I91" s="12">
        <f xml:space="preserve"> (H91 / 86400000) + 25569</f>
        <v>41467.727272685181</v>
      </c>
      <c r="J91" s="11" t="s">
        <v>329</v>
      </c>
      <c r="K91" s="11" t="s">
        <v>330</v>
      </c>
      <c r="L91" s="11">
        <f>VALUE(K91)-VALUE(J91)</f>
        <v>2598516</v>
      </c>
      <c r="M91" s="4">
        <f>IF(C91&lt;&gt;C90,"new student",IF(F91=F90,(J91-K90)/ 86400000,"** new machine **"))</f>
        <v>9.5361342592592598E-3</v>
      </c>
      <c r="N91" s="4">
        <f>L91/86400000</f>
        <v>3.0075416666666667E-2</v>
      </c>
      <c r="O91" s="13">
        <v>657</v>
      </c>
      <c r="P91" s="7">
        <v>20</v>
      </c>
      <c r="Q91" s="8">
        <v>0</v>
      </c>
      <c r="R91" t="s">
        <v>45</v>
      </c>
      <c r="S91">
        <v>2</v>
      </c>
    </row>
    <row r="92" spans="1:20" x14ac:dyDescent="0.35">
      <c r="A92" t="s">
        <v>331</v>
      </c>
      <c r="B92" s="9">
        <v>18893119</v>
      </c>
      <c r="C92" s="26">
        <v>18893119</v>
      </c>
      <c r="D92" s="35" t="str">
        <f>IF(ISERROR(MATCH(B92,'ids in current analysis'!$A$2:$A$98,0)),B92,"analyzed")</f>
        <v>analyzed</v>
      </c>
      <c r="E92" s="33" t="str">
        <f>IF(ISERROR(MATCH(C92,'ids in current analysis'!$A$2:$A$98,0)),C92,"analyzed")</f>
        <v>analyzed</v>
      </c>
      <c r="F92" t="s">
        <v>222</v>
      </c>
      <c r="G92" s="10" t="s">
        <v>125</v>
      </c>
      <c r="H92" s="11" t="s">
        <v>332</v>
      </c>
      <c r="I92" s="12">
        <f xml:space="preserve"> (H92 / 86400000) + 25569</f>
        <v>41465.718347152775</v>
      </c>
      <c r="J92" s="11" t="s">
        <v>333</v>
      </c>
      <c r="K92" s="11" t="s">
        <v>334</v>
      </c>
      <c r="L92" s="11">
        <f>VALUE(K92)-VALUE(J92)</f>
        <v>1715422</v>
      </c>
      <c r="M92" s="4" t="str">
        <f>IF(C92&lt;&gt;C91,"new student",IF(F92=F91,(J92-K91)/ 86400000,"** new machine **"))</f>
        <v>new student</v>
      </c>
      <c r="N92" s="4">
        <f>L92/86400000</f>
        <v>1.9854421296296297E-2</v>
      </c>
      <c r="O92" s="13">
        <v>548</v>
      </c>
      <c r="P92" s="7">
        <v>0</v>
      </c>
      <c r="Q92" s="8">
        <v>4</v>
      </c>
      <c r="R92" t="s">
        <v>24</v>
      </c>
      <c r="S92">
        <v>1</v>
      </c>
    </row>
    <row r="93" spans="1:20" x14ac:dyDescent="0.35">
      <c r="A93" t="s">
        <v>335</v>
      </c>
      <c r="B93" s="9">
        <v>18893119</v>
      </c>
      <c r="C93" s="26">
        <v>18893119</v>
      </c>
      <c r="D93" s="35" t="str">
        <f>IF(ISERROR(MATCH(B93,'ids in current analysis'!$A$2:$A$98,0)),B93,"analyzed")</f>
        <v>analyzed</v>
      </c>
      <c r="E93" s="33" t="str">
        <f>IF(ISERROR(MATCH(C93,'ids in current analysis'!$A$2:$A$98,0)),C93,"analyzed")</f>
        <v>analyzed</v>
      </c>
      <c r="F93" t="s">
        <v>222</v>
      </c>
      <c r="G93" s="10" t="s">
        <v>125</v>
      </c>
      <c r="H93" s="11" t="s">
        <v>336</v>
      </c>
      <c r="I93" s="12">
        <f xml:space="preserve"> (H93 / 86400000) + 25569</f>
        <v>41465.751107384262</v>
      </c>
      <c r="J93" s="11" t="s">
        <v>337</v>
      </c>
      <c r="K93" s="11" t="s">
        <v>338</v>
      </c>
      <c r="L93" s="11">
        <f>VALUE(K93)-VALUE(J93)</f>
        <v>1754703</v>
      </c>
      <c r="M93" s="4">
        <f>IF(C93&lt;&gt;C92,"new student",IF(F93=F92,(J93-K92)/ 86400000,"** new machine **"))</f>
        <v>1.2386076388888889E-2</v>
      </c>
      <c r="N93" s="4">
        <f>L93/86400000</f>
        <v>2.0309062499999999E-2</v>
      </c>
      <c r="O93" s="13">
        <v>602</v>
      </c>
      <c r="P93" s="7">
        <v>11</v>
      </c>
      <c r="Q93" s="8">
        <v>0</v>
      </c>
      <c r="R93" t="s">
        <v>45</v>
      </c>
      <c r="S93">
        <v>2</v>
      </c>
    </row>
    <row r="94" spans="1:20" x14ac:dyDescent="0.35">
      <c r="A94" t="s">
        <v>339</v>
      </c>
      <c r="B94" s="9">
        <v>19930112</v>
      </c>
      <c r="C94" s="26">
        <v>19930112</v>
      </c>
      <c r="D94" s="35" t="str">
        <f>IF(ISERROR(MATCH(B94,'ids in current analysis'!$A$2:$A$98,0)),B94,"analyzed")</f>
        <v>analyzed</v>
      </c>
      <c r="E94" s="33" t="str">
        <f>IF(ISERROR(MATCH(C94,'ids in current analysis'!$A$2:$A$98,0)),C94,"analyzed")</f>
        <v>analyzed</v>
      </c>
      <c r="F94" t="s">
        <v>247</v>
      </c>
      <c r="G94" s="10" t="s">
        <v>125</v>
      </c>
      <c r="H94" s="11" t="s">
        <v>340</v>
      </c>
      <c r="I94" s="12">
        <f xml:space="preserve"> (H94 / 86400000) + 25569</f>
        <v>41465.718359849539</v>
      </c>
      <c r="J94" s="11" t="s">
        <v>341</v>
      </c>
      <c r="K94" s="11" t="s">
        <v>342</v>
      </c>
      <c r="L94" s="11">
        <f>VALUE(K94)-VALUE(J94)</f>
        <v>1527047</v>
      </c>
      <c r="M94" s="4" t="str">
        <f>IF(C94&lt;&gt;C93,"new student",IF(F94=F93,(J94-K93)/ 86400000,"** new machine **"))</f>
        <v>new student</v>
      </c>
      <c r="N94" s="4">
        <f>L94/86400000</f>
        <v>1.7674155092592594E-2</v>
      </c>
      <c r="O94" s="13">
        <v>214</v>
      </c>
      <c r="P94" s="7">
        <v>0</v>
      </c>
      <c r="Q94" s="8">
        <v>11</v>
      </c>
      <c r="R94" t="s">
        <v>24</v>
      </c>
      <c r="S94">
        <v>1</v>
      </c>
    </row>
    <row r="95" spans="1:20" x14ac:dyDescent="0.35">
      <c r="A95" t="s">
        <v>343</v>
      </c>
      <c r="B95" s="9">
        <v>19930112</v>
      </c>
      <c r="C95" s="26">
        <v>19930112</v>
      </c>
      <c r="D95" s="35" t="str">
        <f>IF(ISERROR(MATCH(B95,'ids in current analysis'!$A$2:$A$98,0)),B95,"analyzed")</f>
        <v>analyzed</v>
      </c>
      <c r="E95" s="33" t="str">
        <f>IF(ISERROR(MATCH(C95,'ids in current analysis'!$A$2:$A$98,0)),C95,"analyzed")</f>
        <v>analyzed</v>
      </c>
      <c r="F95" t="s">
        <v>247</v>
      </c>
      <c r="G95" s="10" t="s">
        <v>125</v>
      </c>
      <c r="H95" s="11" t="s">
        <v>344</v>
      </c>
      <c r="I95" s="12">
        <f xml:space="preserve"> (H95 / 86400000) + 25569</f>
        <v>41465.75160909722</v>
      </c>
      <c r="J95" s="11" t="s">
        <v>345</v>
      </c>
      <c r="K95" s="11" t="s">
        <v>346</v>
      </c>
      <c r="L95" s="11">
        <f>VALUE(K95)-VALUE(J95)</f>
        <v>1747656</v>
      </c>
      <c r="M95" s="4">
        <f>IF(C95&lt;&gt;C94,"new student",IF(F95=F94,(J95-K94)/ 86400000,"** new machine **"))</f>
        <v>1.5547418981481482E-2</v>
      </c>
      <c r="N95" s="4">
        <f>L95/86400000</f>
        <v>2.0227499999999999E-2</v>
      </c>
      <c r="O95" s="13">
        <v>312</v>
      </c>
      <c r="P95" s="7">
        <v>20</v>
      </c>
      <c r="Q95" s="8">
        <v>1</v>
      </c>
      <c r="R95" t="s">
        <v>45</v>
      </c>
      <c r="S95">
        <v>2</v>
      </c>
    </row>
    <row r="96" spans="1:20" x14ac:dyDescent="0.35">
      <c r="A96" t="s">
        <v>347</v>
      </c>
      <c r="B96" s="9">
        <v>20377120</v>
      </c>
      <c r="C96" s="26">
        <v>20717120</v>
      </c>
      <c r="D96" s="35" t="str">
        <f>IF(ISERROR(MATCH(B96,'ids in current analysis'!$A$2:$A$98,0)),B96,"analyzed")</f>
        <v>analyzed</v>
      </c>
      <c r="E96" s="33">
        <f>IF(ISERROR(MATCH(C96,'ids in current analysis'!$A$2:$A$98,0)),C96,"analyzed")</f>
        <v>20717120</v>
      </c>
      <c r="F96" t="s">
        <v>298</v>
      </c>
      <c r="G96" s="10" t="s">
        <v>125</v>
      </c>
      <c r="H96" s="11" t="s">
        <v>348</v>
      </c>
      <c r="I96" s="12">
        <f xml:space="preserve"> (H96 / 86400000) + 25569</f>
        <v>41465.71829553241</v>
      </c>
      <c r="J96" s="11" t="s">
        <v>349</v>
      </c>
      <c r="K96" s="11" t="s">
        <v>350</v>
      </c>
      <c r="L96" s="11">
        <f>VALUE(K96)-VALUE(J96)</f>
        <v>1758390</v>
      </c>
      <c r="M96" s="4" t="str">
        <f>IF(C96&lt;&gt;C95,"new student",IF(F96=F95,(J96-K95)/ 86400000,"** new machine **"))</f>
        <v>new student</v>
      </c>
      <c r="N96" s="4">
        <f>L96/86400000</f>
        <v>2.0351736111111112E-2</v>
      </c>
      <c r="O96" s="13">
        <v>682</v>
      </c>
      <c r="P96" s="7">
        <v>2</v>
      </c>
      <c r="Q96" s="8">
        <v>18</v>
      </c>
      <c r="R96" t="s">
        <v>24</v>
      </c>
      <c r="S96">
        <v>1</v>
      </c>
    </row>
    <row r="97" spans="1:20" x14ac:dyDescent="0.35">
      <c r="A97" t="s">
        <v>351</v>
      </c>
      <c r="B97" s="9">
        <v>20377120</v>
      </c>
      <c r="C97" s="26">
        <v>20717120</v>
      </c>
      <c r="D97" s="35" t="str">
        <f>IF(ISERROR(MATCH(B97,'ids in current analysis'!$A$2:$A$98,0)),B97,"analyzed")</f>
        <v>analyzed</v>
      </c>
      <c r="E97" s="33">
        <f>IF(ISERROR(MATCH(C97,'ids in current analysis'!$A$2:$A$98,0)),C97,"analyzed")</f>
        <v>20717120</v>
      </c>
      <c r="F97" t="s">
        <v>298</v>
      </c>
      <c r="G97" s="10" t="s">
        <v>125</v>
      </c>
      <c r="H97" s="11" t="s">
        <v>352</v>
      </c>
      <c r="I97" s="12">
        <f xml:space="preserve"> (H97 / 86400000) + 25569</f>
        <v>41465.750038877319</v>
      </c>
      <c r="J97" s="11" t="s">
        <v>353</v>
      </c>
      <c r="K97" s="11" t="s">
        <v>354</v>
      </c>
      <c r="L97" s="11">
        <f>VALUE(K97)-VALUE(J97)</f>
        <v>436203</v>
      </c>
      <c r="M97" s="4">
        <f>IF(C97&lt;&gt;C96,"new student",IF(F97=F96,(J97-K96)/ 86400000,"** new machine **"))</f>
        <v>1.1410590277777778E-2</v>
      </c>
      <c r="N97" s="4">
        <f>L97/86400000</f>
        <v>5.0486458333333329E-3</v>
      </c>
      <c r="O97" s="13">
        <v>217</v>
      </c>
      <c r="P97" s="7">
        <v>6</v>
      </c>
      <c r="Q97" s="8">
        <v>0</v>
      </c>
      <c r="R97" t="s">
        <v>30</v>
      </c>
      <c r="S97">
        <v>2</v>
      </c>
    </row>
    <row r="98" spans="1:20" x14ac:dyDescent="0.35">
      <c r="A98" t="s">
        <v>355</v>
      </c>
      <c r="B98" s="9">
        <v>20377120</v>
      </c>
      <c r="C98" s="26">
        <v>20717120</v>
      </c>
      <c r="D98" s="35" t="str">
        <f>IF(ISERROR(MATCH(B98,'ids in current analysis'!$A$2:$A$98,0)),B98,"analyzed")</f>
        <v>analyzed</v>
      </c>
      <c r="E98" s="33">
        <f>IF(ISERROR(MATCH(C98,'ids in current analysis'!$A$2:$A$98,0)),C98,"analyzed")</f>
        <v>20717120</v>
      </c>
      <c r="F98" t="s">
        <v>298</v>
      </c>
      <c r="G98" s="10" t="s">
        <v>125</v>
      </c>
      <c r="H98" s="11" t="s">
        <v>356</v>
      </c>
      <c r="I98" s="12">
        <f xml:space="preserve"> (H98 / 86400000) + 25569</f>
        <v>41465.755268009263</v>
      </c>
      <c r="J98" s="11" t="s">
        <v>357</v>
      </c>
      <c r="K98" s="11" t="s">
        <v>358</v>
      </c>
      <c r="L98" s="11">
        <f>VALUE(K98)-VALUE(J98)</f>
        <v>1326390</v>
      </c>
      <c r="M98" s="4">
        <f>IF(C98&lt;&gt;C97,"new student",IF(F98=F97,(J98-K97)/ 86400000,"** new machine **"))</f>
        <v>1.4070601851851852E-4</v>
      </c>
      <c r="N98" s="4">
        <f>L98/86400000</f>
        <v>1.5351736111111111E-2</v>
      </c>
      <c r="O98" s="13">
        <v>709</v>
      </c>
      <c r="P98" s="7">
        <v>8</v>
      </c>
      <c r="Q98" s="8">
        <v>0</v>
      </c>
      <c r="R98" t="s">
        <v>45</v>
      </c>
      <c r="S98">
        <v>3</v>
      </c>
    </row>
    <row r="99" spans="1:20" x14ac:dyDescent="0.35">
      <c r="A99" t="s">
        <v>359</v>
      </c>
      <c r="B99" s="9">
        <v>23112113</v>
      </c>
      <c r="C99" s="26">
        <v>23112113</v>
      </c>
      <c r="D99" s="35" t="str">
        <f>IF(ISERROR(MATCH(B99,'ids in current analysis'!$A$2:$A$98,0)),B99,"analyzed")</f>
        <v>analyzed</v>
      </c>
      <c r="E99" s="33" t="str">
        <f>IF(ISERROR(MATCH(C99,'ids in current analysis'!$A$2:$A$98,0)),C99,"analyzed")</f>
        <v>analyzed</v>
      </c>
      <c r="F99" t="s">
        <v>360</v>
      </c>
      <c r="G99" s="14" t="s">
        <v>116</v>
      </c>
      <c r="H99" s="11" t="s">
        <v>361</v>
      </c>
      <c r="I99" s="12">
        <f xml:space="preserve"> (H99 / 86400000) + 25569</f>
        <v>41466.843489641207</v>
      </c>
      <c r="J99" s="11" t="s">
        <v>362</v>
      </c>
      <c r="K99" s="11" t="s">
        <v>363</v>
      </c>
      <c r="L99" s="11">
        <f>VALUE(K99)-VALUE(J99)</f>
        <v>1691282</v>
      </c>
      <c r="M99" s="4" t="str">
        <f>IF(C99&lt;&gt;C98,"new student",IF(F99=F98,(J99-K98)/ 86400000,"** new machine **"))</f>
        <v>new student</v>
      </c>
      <c r="N99" s="4">
        <f>L99/86400000</f>
        <v>1.9575023148148147E-2</v>
      </c>
      <c r="O99" s="13">
        <v>393</v>
      </c>
      <c r="P99" s="7">
        <v>0</v>
      </c>
      <c r="Q99" s="8">
        <v>8</v>
      </c>
      <c r="R99" t="s">
        <v>24</v>
      </c>
      <c r="S99">
        <v>1</v>
      </c>
    </row>
    <row r="100" spans="1:20" x14ac:dyDescent="0.35">
      <c r="A100" t="s">
        <v>364</v>
      </c>
      <c r="B100" s="9">
        <v>23112113</v>
      </c>
      <c r="C100" s="26">
        <v>23112113</v>
      </c>
      <c r="D100" s="35" t="str">
        <f>IF(ISERROR(MATCH(B100,'ids in current analysis'!$A$2:$A$98,0)),B100,"analyzed")</f>
        <v>analyzed</v>
      </c>
      <c r="E100" s="33" t="str">
        <f>IF(ISERROR(MATCH(C100,'ids in current analysis'!$A$2:$A$98,0)),C100,"analyzed")</f>
        <v>analyzed</v>
      </c>
      <c r="F100" t="s">
        <v>360</v>
      </c>
      <c r="G100" s="14" t="s">
        <v>116</v>
      </c>
      <c r="H100" s="11" t="s">
        <v>365</v>
      </c>
      <c r="I100" s="12">
        <f xml:space="preserve"> (H100 / 86400000) + 25569</f>
        <v>41466.875727233797</v>
      </c>
      <c r="J100" s="11" t="s">
        <v>366</v>
      </c>
      <c r="K100" s="11" t="s">
        <v>367</v>
      </c>
      <c r="L100" s="11">
        <f>VALUE(K100)-VALUE(J100)</f>
        <v>11422</v>
      </c>
      <c r="M100" s="4">
        <f>IF(C100&lt;&gt;C99,"new student",IF(F100=F99,(J100-K99)/ 86400000,"** new machine **"))</f>
        <v>1.221769675925926E-2</v>
      </c>
      <c r="N100" s="4">
        <f>L100/86400000</f>
        <v>1.3219907407407408E-4</v>
      </c>
      <c r="O100" s="13">
        <v>4</v>
      </c>
      <c r="P100" s="7">
        <v>0</v>
      </c>
      <c r="Q100" s="8">
        <v>1</v>
      </c>
      <c r="R100" t="s">
        <v>24</v>
      </c>
      <c r="S100">
        <v>2</v>
      </c>
      <c r="T100" t="s">
        <v>62</v>
      </c>
    </row>
    <row r="101" spans="1:20" x14ac:dyDescent="0.35">
      <c r="A101" t="s">
        <v>368</v>
      </c>
      <c r="B101" s="9">
        <v>23112113</v>
      </c>
      <c r="C101" s="26">
        <v>23112113</v>
      </c>
      <c r="D101" s="35" t="str">
        <f>IF(ISERROR(MATCH(B101,'ids in current analysis'!$A$2:$A$98,0)),B101,"analyzed")</f>
        <v>analyzed</v>
      </c>
      <c r="E101" s="33" t="str">
        <f>IF(ISERROR(MATCH(C101,'ids in current analysis'!$A$2:$A$98,0)),C101,"analyzed")</f>
        <v>analyzed</v>
      </c>
      <c r="F101" t="s">
        <v>360</v>
      </c>
      <c r="G101" s="14" t="s">
        <v>116</v>
      </c>
      <c r="H101" s="11" t="s">
        <v>369</v>
      </c>
      <c r="I101" s="12">
        <f xml:space="preserve"> (H101 / 86400000) + 25569</f>
        <v>41466.877157361108</v>
      </c>
      <c r="J101" s="11" t="s">
        <v>370</v>
      </c>
      <c r="K101" s="11" t="s">
        <v>371</v>
      </c>
      <c r="L101" s="11">
        <f>VALUE(K101)-VALUE(J101)</f>
        <v>1368282</v>
      </c>
      <c r="M101" s="4">
        <f>IF(C101&lt;&gt;C100,"new student",IF(F101=F100,(J101-K100)/ 86400000,"** new machine **"))</f>
        <v>1.4040740740740741E-3</v>
      </c>
      <c r="N101" s="4">
        <f>L101/86400000</f>
        <v>1.5836597222222221E-2</v>
      </c>
      <c r="O101" s="13">
        <v>382</v>
      </c>
      <c r="P101" s="7">
        <v>7</v>
      </c>
      <c r="Q101" s="8">
        <v>1</v>
      </c>
      <c r="R101" t="s">
        <v>30</v>
      </c>
      <c r="S101">
        <v>3</v>
      </c>
    </row>
    <row r="102" spans="1:20" x14ac:dyDescent="0.35">
      <c r="A102" t="s">
        <v>372</v>
      </c>
      <c r="B102" s="9">
        <v>23112113</v>
      </c>
      <c r="C102" s="26">
        <v>23112113</v>
      </c>
      <c r="D102" s="35" t="str">
        <f>IF(ISERROR(MATCH(B102,'ids in current analysis'!$A$2:$A$98,0)),B102,"analyzed")</f>
        <v>analyzed</v>
      </c>
      <c r="E102" s="33" t="str">
        <f>IF(ISERROR(MATCH(C102,'ids in current analysis'!$A$2:$A$98,0)),C102,"analyzed")</f>
        <v>analyzed</v>
      </c>
      <c r="F102" t="s">
        <v>360</v>
      </c>
      <c r="G102" s="14" t="s">
        <v>116</v>
      </c>
      <c r="H102" s="11" t="s">
        <v>373</v>
      </c>
      <c r="I102" s="12">
        <f xml:space="preserve"> (H102 / 86400000) + 25569</f>
        <v>41466.894206689816</v>
      </c>
      <c r="J102" s="11" t="s">
        <v>374</v>
      </c>
      <c r="K102" s="11" t="s">
        <v>375</v>
      </c>
      <c r="L102" s="11">
        <f>VALUE(K102)-VALUE(J102)</f>
        <v>58453</v>
      </c>
      <c r="M102" s="4">
        <f>IF(C102&lt;&gt;C101,"new student",IF(F102=F101,(J102-K101)/ 86400000,"** new machine **"))</f>
        <v>1.1136342592592593E-3</v>
      </c>
      <c r="N102" s="4">
        <f>L102/86400000</f>
        <v>6.7653935185185189E-4</v>
      </c>
      <c r="O102" s="13">
        <v>27</v>
      </c>
      <c r="P102" s="7">
        <v>1</v>
      </c>
      <c r="Q102" s="8">
        <v>0</v>
      </c>
      <c r="R102" t="s">
        <v>35</v>
      </c>
      <c r="S102">
        <v>4</v>
      </c>
      <c r="T102" t="s">
        <v>62</v>
      </c>
    </row>
    <row r="103" spans="1:20" x14ac:dyDescent="0.35">
      <c r="A103" t="s">
        <v>376</v>
      </c>
      <c r="B103" s="9">
        <v>23143099</v>
      </c>
      <c r="C103" s="26">
        <v>23143099</v>
      </c>
      <c r="D103" s="35" t="str">
        <f>IF(ISERROR(MATCH(B103,'ids in current analysis'!$A$2:$A$98,0)),B103,"analyzed")</f>
        <v>analyzed</v>
      </c>
      <c r="E103" s="33" t="str">
        <f>IF(ISERROR(MATCH(C103,'ids in current analysis'!$A$2:$A$98,0)),C103,"analyzed")</f>
        <v>analyzed</v>
      </c>
      <c r="F103" t="s">
        <v>377</v>
      </c>
      <c r="G103" s="10" t="s">
        <v>20</v>
      </c>
      <c r="H103" s="11" t="s">
        <v>378</v>
      </c>
      <c r="I103" s="12">
        <f xml:space="preserve"> (H103 / 86400000) + 25569</f>
        <v>41467.699087638888</v>
      </c>
      <c r="J103" s="11" t="s">
        <v>379</v>
      </c>
      <c r="K103" s="11" t="s">
        <v>380</v>
      </c>
      <c r="L103" s="11">
        <f>VALUE(K103)-VALUE(J103)</f>
        <v>1616156</v>
      </c>
      <c r="M103" s="4" t="str">
        <f>IF(C103&lt;&gt;C102,"new student",IF(F103=F102,(J103-K102)/ 86400000,"** new machine **"))</f>
        <v>new student</v>
      </c>
      <c r="N103" s="4">
        <f>L103/86400000</f>
        <v>1.8705509259259259E-2</v>
      </c>
      <c r="O103" s="13">
        <v>799</v>
      </c>
      <c r="P103" s="7">
        <v>0</v>
      </c>
      <c r="Q103" s="8">
        <v>16</v>
      </c>
      <c r="R103" t="s">
        <v>24</v>
      </c>
      <c r="S103">
        <v>1</v>
      </c>
    </row>
    <row r="104" spans="1:20" x14ac:dyDescent="0.35">
      <c r="A104" t="s">
        <v>381</v>
      </c>
      <c r="B104" s="9">
        <v>23143099</v>
      </c>
      <c r="C104" s="26">
        <v>23143099</v>
      </c>
      <c r="D104" s="35" t="str">
        <f>IF(ISERROR(MATCH(B104,'ids in current analysis'!$A$2:$A$98,0)),B104,"analyzed")</f>
        <v>analyzed</v>
      </c>
      <c r="E104" s="33" t="str">
        <f>IF(ISERROR(MATCH(C104,'ids in current analysis'!$A$2:$A$98,0)),C104,"analyzed")</f>
        <v>analyzed</v>
      </c>
      <c r="F104" t="s">
        <v>377</v>
      </c>
      <c r="G104" s="10" t="s">
        <v>20</v>
      </c>
      <c r="H104" s="11" t="s">
        <v>382</v>
      </c>
      <c r="I104" s="12">
        <f xml:space="preserve"> (H104 / 86400000) + 25569</f>
        <v>41467.727218425927</v>
      </c>
      <c r="J104" s="11" t="s">
        <v>383</v>
      </c>
      <c r="K104" s="11" t="s">
        <v>384</v>
      </c>
      <c r="L104" s="11">
        <f>VALUE(K104)-VALUE(J104)</f>
        <v>1782156</v>
      </c>
      <c r="M104" s="4">
        <f>IF(C104&lt;&gt;C103,"new student",IF(F104=F103,(J104-K103)/ 86400000,"** new machine **"))</f>
        <v>9.9763078703703698E-3</v>
      </c>
      <c r="N104" s="4">
        <f>L104/86400000</f>
        <v>2.0626805555555554E-2</v>
      </c>
      <c r="O104" s="13">
        <v>795</v>
      </c>
      <c r="P104" s="7">
        <v>40</v>
      </c>
      <c r="Q104" s="8">
        <v>0</v>
      </c>
      <c r="R104" t="s">
        <v>45</v>
      </c>
      <c r="S104">
        <v>2</v>
      </c>
    </row>
    <row r="105" spans="1:20" x14ac:dyDescent="0.35">
      <c r="A105" t="s">
        <v>385</v>
      </c>
      <c r="B105" s="9">
        <v>24387118</v>
      </c>
      <c r="C105" s="26">
        <v>24387118</v>
      </c>
      <c r="D105" s="35" t="str">
        <f>IF(ISERROR(MATCH(B105,'ids in current analysis'!$A$2:$A$98,0)),B105,"analyzed")</f>
        <v>analyzed</v>
      </c>
      <c r="E105" s="33" t="str">
        <f>IF(ISERROR(MATCH(C105,'ids in current analysis'!$A$2:$A$98,0)),C105,"analyzed")</f>
        <v>analyzed</v>
      </c>
      <c r="F105" t="s">
        <v>37</v>
      </c>
      <c r="H105" s="11" t="s">
        <v>386</v>
      </c>
      <c r="I105" s="12">
        <f xml:space="preserve"> (H105 / 86400000) + 25569</f>
        <v>41355.787344583332</v>
      </c>
      <c r="J105" s="11" t="s">
        <v>387</v>
      </c>
      <c r="K105" s="11" t="s">
        <v>388</v>
      </c>
      <c r="L105" s="11">
        <f>VALUE(K105)-VALUE(J105)</f>
        <v>1850925</v>
      </c>
      <c r="M105" s="4" t="str">
        <f>IF(C105&lt;&gt;C104,"new student",IF(F105=F104,(J105-K104)/ 86400000,"** new machine **"))</f>
        <v>new student</v>
      </c>
      <c r="N105" s="4">
        <f>L105/86400000</f>
        <v>2.1422743055555554E-2</v>
      </c>
      <c r="O105" s="13">
        <v>765</v>
      </c>
      <c r="P105" s="7">
        <v>2</v>
      </c>
      <c r="Q105" s="8">
        <v>11</v>
      </c>
      <c r="R105" t="s">
        <v>24</v>
      </c>
      <c r="S105">
        <v>1</v>
      </c>
    </row>
    <row r="106" spans="1:20" x14ac:dyDescent="0.35">
      <c r="A106" t="s">
        <v>389</v>
      </c>
      <c r="B106" s="9">
        <v>24387118</v>
      </c>
      <c r="C106" s="26">
        <v>24387118</v>
      </c>
      <c r="D106" s="35" t="str">
        <f>IF(ISERROR(MATCH(B106,'ids in current analysis'!$A$2:$A$98,0)),B106,"analyzed")</f>
        <v>analyzed</v>
      </c>
      <c r="E106" s="33" t="str">
        <f>IF(ISERROR(MATCH(C106,'ids in current analysis'!$A$2:$A$98,0)),C106,"analyzed")</f>
        <v>analyzed</v>
      </c>
      <c r="F106" t="s">
        <v>37</v>
      </c>
      <c r="H106" s="11" t="s">
        <v>390</v>
      </c>
      <c r="I106" s="12">
        <f xml:space="preserve"> (H106 / 86400000) + 25569</f>
        <v>41355.82050130787</v>
      </c>
      <c r="J106" s="11" t="s">
        <v>391</v>
      </c>
      <c r="K106" s="11" t="s">
        <v>392</v>
      </c>
      <c r="L106" s="11">
        <f>VALUE(K106)-VALUE(J106)</f>
        <v>1707854</v>
      </c>
      <c r="M106" s="4">
        <f>IF(C106&lt;&gt;C105,"new student",IF(F106=F105,(J106-K105)/ 86400000,"** new machine **"))</f>
        <v>1.2017175925925926E-2</v>
      </c>
      <c r="N106" s="4">
        <f>L106/86400000</f>
        <v>1.9766828703703703E-2</v>
      </c>
      <c r="O106" s="13">
        <v>332</v>
      </c>
      <c r="P106" s="7">
        <v>8</v>
      </c>
      <c r="Q106" s="8">
        <v>3</v>
      </c>
      <c r="R106" t="s">
        <v>45</v>
      </c>
      <c r="S106">
        <v>2</v>
      </c>
    </row>
    <row r="107" spans="1:20" x14ac:dyDescent="0.35">
      <c r="A107" t="s">
        <v>393</v>
      </c>
      <c r="B107" s="9">
        <v>24582121</v>
      </c>
      <c r="C107" s="26">
        <v>24582121</v>
      </c>
      <c r="D107" s="35" t="str">
        <f>IF(ISERROR(MATCH(B107,'ids in current analysis'!$A$2:$A$98,0)),B107,"analyzed")</f>
        <v>analyzed</v>
      </c>
      <c r="E107" s="33" t="str">
        <f>IF(ISERROR(MATCH(C107,'ids in current analysis'!$A$2:$A$98,0)),C107,"analyzed")</f>
        <v>analyzed</v>
      </c>
      <c r="F107" t="s">
        <v>360</v>
      </c>
      <c r="G107" s="10" t="s">
        <v>125</v>
      </c>
      <c r="H107" s="11" t="s">
        <v>394</v>
      </c>
      <c r="I107" s="12">
        <f xml:space="preserve"> (H107 / 86400000) + 25569</f>
        <v>41465.718634074074</v>
      </c>
      <c r="J107" s="11" t="s">
        <v>395</v>
      </c>
      <c r="K107" s="11" t="s">
        <v>396</v>
      </c>
      <c r="L107" s="11">
        <f>VALUE(K107)-VALUE(J107)</f>
        <v>1508156</v>
      </c>
      <c r="M107" s="4" t="str">
        <f>IF(C107&lt;&gt;C106,"new student",IF(F107=F106,(J107-K106)/ 86400000,"** new machine **"))</f>
        <v>new student</v>
      </c>
      <c r="N107" s="4">
        <f>L107/86400000</f>
        <v>1.7455509259259261E-2</v>
      </c>
      <c r="O107" s="13">
        <v>605</v>
      </c>
      <c r="P107" s="7">
        <v>0</v>
      </c>
      <c r="Q107" s="8">
        <v>11</v>
      </c>
      <c r="R107" t="s">
        <v>24</v>
      </c>
      <c r="S107">
        <v>1</v>
      </c>
    </row>
    <row r="108" spans="1:20" x14ac:dyDescent="0.35">
      <c r="A108" t="s">
        <v>397</v>
      </c>
      <c r="B108" s="9">
        <v>24582121</v>
      </c>
      <c r="C108" s="26">
        <v>24582121</v>
      </c>
      <c r="D108" s="35" t="str">
        <f>IF(ISERROR(MATCH(B108,'ids in current analysis'!$A$2:$A$98,0)),B108,"analyzed")</f>
        <v>analyzed</v>
      </c>
      <c r="E108" s="33" t="str">
        <f>IF(ISERROR(MATCH(C108,'ids in current analysis'!$A$2:$A$98,0)),C108,"analyzed")</f>
        <v>analyzed</v>
      </c>
      <c r="F108" t="s">
        <v>360</v>
      </c>
      <c r="G108" s="10" t="s">
        <v>125</v>
      </c>
      <c r="H108" s="11" t="s">
        <v>398</v>
      </c>
      <c r="I108" s="12">
        <f xml:space="preserve"> (H108 / 86400000) + 25569</f>
        <v>41465.751335891204</v>
      </c>
      <c r="J108" s="11" t="s">
        <v>399</v>
      </c>
      <c r="K108" s="11" t="s">
        <v>400</v>
      </c>
      <c r="L108" s="11">
        <f>VALUE(K108)-VALUE(J108)</f>
        <v>1667891</v>
      </c>
      <c r="M108" s="4">
        <f>IF(C108&lt;&gt;C107,"new student",IF(F108=F107,(J108-K107)/ 86400000,"** new machine **"))</f>
        <v>1.5081747685185186E-2</v>
      </c>
      <c r="N108" s="4">
        <f>L108/86400000</f>
        <v>1.9304293981481483E-2</v>
      </c>
      <c r="O108" s="13">
        <v>726</v>
      </c>
      <c r="P108" s="7">
        <v>15</v>
      </c>
      <c r="Q108" s="8">
        <v>0</v>
      </c>
      <c r="R108" t="s">
        <v>45</v>
      </c>
      <c r="S108">
        <v>2</v>
      </c>
    </row>
    <row r="109" spans="1:20" x14ac:dyDescent="0.35">
      <c r="A109" t="s">
        <v>401</v>
      </c>
      <c r="B109" s="9">
        <v>26225080</v>
      </c>
      <c r="C109" s="26">
        <v>26225080</v>
      </c>
      <c r="D109" s="35" t="str">
        <f>IF(ISERROR(MATCH(B109,'ids in current analysis'!$A$2:$A$98,0)),B109,"analyzed")</f>
        <v>analyzed</v>
      </c>
      <c r="E109" s="33" t="str">
        <f>IF(ISERROR(MATCH(C109,'ids in current analysis'!$A$2:$A$98,0)),C109,"analyzed")</f>
        <v>analyzed</v>
      </c>
      <c r="F109" t="s">
        <v>115</v>
      </c>
      <c r="G109" s="17" t="s">
        <v>402</v>
      </c>
      <c r="H109" s="11" t="s">
        <v>403</v>
      </c>
      <c r="I109" s="12">
        <f xml:space="preserve"> (H109 / 86400000) + 25569</f>
        <v>41464.887769039349</v>
      </c>
      <c r="J109" s="11" t="s">
        <v>404</v>
      </c>
      <c r="K109" s="11" t="s">
        <v>405</v>
      </c>
      <c r="L109" s="11">
        <f>VALUE(K109)-VALUE(J109)</f>
        <v>1635047</v>
      </c>
      <c r="M109" s="4" t="str">
        <f>IF(C109&lt;&gt;C108,"new student",IF(F109=F108,(J109-K108)/ 86400000,"** new machine **"))</f>
        <v>new student</v>
      </c>
      <c r="N109" s="4">
        <f>L109/86400000</f>
        <v>1.8924155092592591E-2</v>
      </c>
      <c r="O109" s="13">
        <v>380</v>
      </c>
      <c r="P109" s="7">
        <v>0</v>
      </c>
      <c r="Q109" s="8">
        <v>6</v>
      </c>
      <c r="R109" t="s">
        <v>24</v>
      </c>
      <c r="S109">
        <v>1</v>
      </c>
    </row>
    <row r="110" spans="1:20" x14ac:dyDescent="0.35">
      <c r="A110" t="s">
        <v>406</v>
      </c>
      <c r="B110" s="9">
        <v>26225080</v>
      </c>
      <c r="C110" s="26">
        <v>26225080</v>
      </c>
      <c r="D110" s="35" t="str">
        <f>IF(ISERROR(MATCH(B110,'ids in current analysis'!$A$2:$A$98,0)),B110,"analyzed")</f>
        <v>analyzed</v>
      </c>
      <c r="E110" s="33" t="str">
        <f>IF(ISERROR(MATCH(C110,'ids in current analysis'!$A$2:$A$98,0)),C110,"analyzed")</f>
        <v>analyzed</v>
      </c>
      <c r="F110" t="s">
        <v>115</v>
      </c>
      <c r="G110" s="17" t="s">
        <v>402</v>
      </c>
      <c r="H110" s="11" t="s">
        <v>407</v>
      </c>
      <c r="I110" s="12">
        <f xml:space="preserve"> (H110 / 86400000) + 25569</f>
        <v>41464.916846006949</v>
      </c>
      <c r="J110" s="11" t="s">
        <v>408</v>
      </c>
      <c r="K110" s="11" t="s">
        <v>409</v>
      </c>
      <c r="L110" s="11">
        <f>VALUE(K110)-VALUE(J110)</f>
        <v>924719</v>
      </c>
      <c r="M110" s="4">
        <f>IF(C110&lt;&gt;C109,"new student",IF(F110=F109,(J110-K109)/ 86400000,"** new machine **"))</f>
        <v>1.0265300925925926E-2</v>
      </c>
      <c r="N110" s="4">
        <f>L110/86400000</f>
        <v>1.0702766203703704E-2</v>
      </c>
      <c r="O110" s="13">
        <v>289</v>
      </c>
      <c r="P110" s="7">
        <v>7</v>
      </c>
      <c r="Q110" s="8">
        <v>0</v>
      </c>
      <c r="R110" t="s">
        <v>30</v>
      </c>
      <c r="S110">
        <v>2</v>
      </c>
    </row>
    <row r="111" spans="1:20" x14ac:dyDescent="0.35">
      <c r="A111" t="s">
        <v>410</v>
      </c>
      <c r="B111" s="9">
        <v>26225080</v>
      </c>
      <c r="C111" s="26">
        <v>26225080</v>
      </c>
      <c r="D111" s="35" t="str">
        <f>IF(ISERROR(MATCH(B111,'ids in current analysis'!$A$2:$A$98,0)),B111,"analyzed")</f>
        <v>analyzed</v>
      </c>
      <c r="E111" s="33" t="str">
        <f>IF(ISERROR(MATCH(C111,'ids in current analysis'!$A$2:$A$98,0)),C111,"analyzed")</f>
        <v>analyzed</v>
      </c>
      <c r="F111" t="s">
        <v>115</v>
      </c>
      <c r="G111" s="17" t="s">
        <v>402</v>
      </c>
      <c r="H111" s="11" t="s">
        <v>411</v>
      </c>
      <c r="I111" s="12">
        <f xml:space="preserve"> (H111 / 86400000) + 25569</f>
        <v>41464.929052129628</v>
      </c>
      <c r="J111" s="11" t="s">
        <v>412</v>
      </c>
      <c r="K111" s="11" t="s">
        <v>413</v>
      </c>
      <c r="L111" s="11">
        <f>VALUE(K111)-VALUE(J111)</f>
        <v>556891</v>
      </c>
      <c r="M111" s="4">
        <f>IF(C111&lt;&gt;C110,"new student",IF(F111=F110,(J111-K110)/ 86400000,"** new machine **"))</f>
        <v>1.4420486111111112E-3</v>
      </c>
      <c r="N111" s="4">
        <f>L111/86400000</f>
        <v>6.4454976851851852E-3</v>
      </c>
      <c r="O111" s="13">
        <v>217</v>
      </c>
      <c r="P111" s="7">
        <v>4</v>
      </c>
      <c r="Q111" s="8">
        <v>1</v>
      </c>
      <c r="R111" t="s">
        <v>45</v>
      </c>
      <c r="S111">
        <v>3</v>
      </c>
    </row>
    <row r="112" spans="1:20" x14ac:dyDescent="0.35">
      <c r="A112" t="s">
        <v>414</v>
      </c>
      <c r="B112" s="9">
        <v>28098102</v>
      </c>
      <c r="C112" s="26">
        <v>28098102</v>
      </c>
      <c r="D112" s="35" t="str">
        <f>IF(ISERROR(MATCH(B112,'ids in current analysis'!$A$2:$A$98,0)),B112,"analyzed")</f>
        <v>analyzed</v>
      </c>
      <c r="E112" s="33" t="str">
        <f>IF(ISERROR(MATCH(C112,'ids in current analysis'!$A$2:$A$98,0)),C112,"analyzed")</f>
        <v>analyzed</v>
      </c>
      <c r="F112" t="s">
        <v>187</v>
      </c>
      <c r="G112" s="17" t="s">
        <v>402</v>
      </c>
      <c r="H112" s="11" t="s">
        <v>415</v>
      </c>
      <c r="I112" s="12">
        <f xml:space="preserve"> (H112 / 86400000) + 25569</f>
        <v>41464.88889534722</v>
      </c>
      <c r="J112" s="11" t="s">
        <v>416</v>
      </c>
      <c r="K112" s="11" t="s">
        <v>417</v>
      </c>
      <c r="L112" s="11">
        <f>VALUE(K112)-VALUE(J112)</f>
        <v>1522584</v>
      </c>
      <c r="M112" s="4" t="str">
        <f>IF(C112&lt;&gt;C111,"new student",IF(F112=F111,(J112-K111)/ 86400000,"** new machine **"))</f>
        <v>new student</v>
      </c>
      <c r="N112" s="4">
        <f>L112/86400000</f>
        <v>1.7622499999999999E-2</v>
      </c>
      <c r="O112" s="13">
        <v>377</v>
      </c>
      <c r="P112" s="7">
        <v>0</v>
      </c>
      <c r="Q112" s="8">
        <v>11</v>
      </c>
      <c r="R112" t="s">
        <v>24</v>
      </c>
      <c r="S112">
        <v>1</v>
      </c>
    </row>
    <row r="113" spans="1:20" x14ac:dyDescent="0.35">
      <c r="A113" t="s">
        <v>418</v>
      </c>
      <c r="B113" s="9">
        <v>28098102</v>
      </c>
      <c r="C113" s="26">
        <v>28098102</v>
      </c>
      <c r="D113" s="35" t="str">
        <f>IF(ISERROR(MATCH(B113,'ids in current analysis'!$A$2:$A$98,0)),B113,"analyzed")</f>
        <v>analyzed</v>
      </c>
      <c r="E113" s="33" t="str">
        <f>IF(ISERROR(MATCH(C113,'ids in current analysis'!$A$2:$A$98,0)),C113,"analyzed")</f>
        <v>analyzed</v>
      </c>
      <c r="F113" t="s">
        <v>187</v>
      </c>
      <c r="G113" s="17" t="s">
        <v>402</v>
      </c>
      <c r="H113" s="11" t="s">
        <v>419</v>
      </c>
      <c r="I113" s="12">
        <f xml:space="preserve"> (H113 / 86400000) + 25569</f>
        <v>41464.917445162035</v>
      </c>
      <c r="J113" s="11" t="s">
        <v>420</v>
      </c>
      <c r="K113" s="11" t="s">
        <v>421</v>
      </c>
      <c r="L113" s="11">
        <f>VALUE(K113)-VALUE(J113)</f>
        <v>132709</v>
      </c>
      <c r="M113" s="4">
        <f>IF(C113&lt;&gt;C112,"new student",IF(F113=F112,(J113-K112)/ 86400000,"** new machine **"))</f>
        <v>1.0915023148148148E-2</v>
      </c>
      <c r="N113" s="4">
        <f>L113/86400000</f>
        <v>1.5359837962962964E-3</v>
      </c>
      <c r="O113" s="13">
        <v>31</v>
      </c>
      <c r="P113" s="7">
        <v>2</v>
      </c>
      <c r="Q113" s="8">
        <v>0</v>
      </c>
      <c r="R113" t="s">
        <v>30</v>
      </c>
      <c r="S113">
        <v>2</v>
      </c>
      <c r="T113" t="s">
        <v>62</v>
      </c>
    </row>
    <row r="114" spans="1:20" x14ac:dyDescent="0.35">
      <c r="A114" t="s">
        <v>422</v>
      </c>
      <c r="B114" s="9">
        <v>28098102</v>
      </c>
      <c r="C114" s="26">
        <v>28098102</v>
      </c>
      <c r="D114" s="35" t="str">
        <f>IF(ISERROR(MATCH(B114,'ids in current analysis'!$A$2:$A$98,0)),B114,"analyzed")</f>
        <v>analyzed</v>
      </c>
      <c r="E114" s="33" t="str">
        <f>IF(ISERROR(MATCH(C114,'ids in current analysis'!$A$2:$A$98,0)),C114,"analyzed")</f>
        <v>analyzed</v>
      </c>
      <c r="F114" t="s">
        <v>187</v>
      </c>
      <c r="G114" s="17" t="s">
        <v>402</v>
      </c>
      <c r="H114" s="11" t="s">
        <v>423</v>
      </c>
      <c r="I114" s="12">
        <f xml:space="preserve"> (H114 / 86400000) + 25569</f>
        <v>41464.920160127316</v>
      </c>
      <c r="J114" s="11" t="s">
        <v>424</v>
      </c>
      <c r="K114" s="11" t="s">
        <v>425</v>
      </c>
      <c r="L114" s="11">
        <f>VALUE(K114)-VALUE(J114)</f>
        <v>962403</v>
      </c>
      <c r="M114" s="4">
        <f>IF(C114&lt;&gt;C113,"new student",IF(F114=F113,(J114-K113)/ 86400000,"** new machine **"))</f>
        <v>1.197962962962963E-3</v>
      </c>
      <c r="N114" s="4">
        <f>L114/86400000</f>
        <v>1.1138923611111112E-2</v>
      </c>
      <c r="O114" s="13">
        <v>340</v>
      </c>
      <c r="P114" s="7">
        <v>18</v>
      </c>
      <c r="Q114" s="8">
        <v>1</v>
      </c>
      <c r="R114" t="s">
        <v>45</v>
      </c>
      <c r="S114">
        <v>3</v>
      </c>
    </row>
    <row r="115" spans="1:20" x14ac:dyDescent="0.35">
      <c r="A115" t="s">
        <v>426</v>
      </c>
      <c r="B115" s="9">
        <v>28582129</v>
      </c>
      <c r="C115" s="26">
        <v>28582129</v>
      </c>
      <c r="D115" s="35" t="str">
        <f>IF(ISERROR(MATCH(B115,'ids in current analysis'!$A$2:$A$98,0)),B115,"analyzed")</f>
        <v>analyzed</v>
      </c>
      <c r="E115" s="33" t="str">
        <f>IF(ISERROR(MATCH(C115,'ids in current analysis'!$A$2:$A$98,0)),C115,"analyzed")</f>
        <v>analyzed</v>
      </c>
      <c r="F115" t="s">
        <v>427</v>
      </c>
      <c r="H115" s="11" t="s">
        <v>428</v>
      </c>
      <c r="I115" s="12">
        <f xml:space="preserve"> (H115 / 86400000) + 25569</f>
        <v>41351.757571504626</v>
      </c>
      <c r="J115" s="11" t="s">
        <v>429</v>
      </c>
      <c r="K115" s="11" t="s">
        <v>430</v>
      </c>
      <c r="L115" s="11">
        <f>VALUE(K115)-VALUE(J115)</f>
        <v>160754</v>
      </c>
      <c r="M115" s="4" t="str">
        <f>IF(C115&lt;&gt;C114,"new student",IF(F115=F114,(J115-K114)/ 86400000,"** new machine **"))</f>
        <v>new student</v>
      </c>
      <c r="N115" s="4">
        <f>L115/86400000</f>
        <v>1.8605787037037037E-3</v>
      </c>
      <c r="O115" s="13">
        <v>51</v>
      </c>
      <c r="P115" s="7">
        <v>0</v>
      </c>
      <c r="Q115" s="8">
        <v>1</v>
      </c>
      <c r="R115" t="s">
        <v>24</v>
      </c>
      <c r="S115">
        <v>1</v>
      </c>
      <c r="T115" t="s">
        <v>431</v>
      </c>
    </row>
    <row r="116" spans="1:20" x14ac:dyDescent="0.35">
      <c r="A116" t="s">
        <v>432</v>
      </c>
      <c r="B116" s="9">
        <v>28582129</v>
      </c>
      <c r="C116" s="26">
        <v>28582129</v>
      </c>
      <c r="D116" s="35" t="str">
        <f>IF(ISERROR(MATCH(B116,'ids in current analysis'!$A$2:$A$98,0)),B116,"analyzed")</f>
        <v>analyzed</v>
      </c>
      <c r="E116" s="33" t="str">
        <f>IF(ISERROR(MATCH(C116,'ids in current analysis'!$A$2:$A$98,0)),C116,"analyzed")</f>
        <v>analyzed</v>
      </c>
      <c r="F116" t="s">
        <v>427</v>
      </c>
      <c r="H116" s="11" t="s">
        <v>433</v>
      </c>
      <c r="I116" s="12">
        <f xml:space="preserve"> (H116 / 86400000) + 25569</f>
        <v>41351.764925763891</v>
      </c>
      <c r="J116" s="11" t="s">
        <v>434</v>
      </c>
      <c r="K116" s="11" t="s">
        <v>435</v>
      </c>
      <c r="L116" s="11">
        <f>VALUE(K116)-VALUE(J116)</f>
        <v>1744735</v>
      </c>
      <c r="M116" s="4">
        <f>IF(C116&lt;&gt;C115,"new student",IF(F116=F115,(J116-K115)/ 86400000,"** new machine **"))</f>
        <v>6.3178703703703704E-3</v>
      </c>
      <c r="N116" s="4">
        <f>L116/86400000</f>
        <v>2.0193692129629629E-2</v>
      </c>
      <c r="O116" s="13">
        <v>452</v>
      </c>
      <c r="P116" s="7">
        <v>0</v>
      </c>
      <c r="Q116" s="8">
        <v>7</v>
      </c>
      <c r="R116" t="s">
        <v>24</v>
      </c>
      <c r="S116">
        <v>2</v>
      </c>
      <c r="T116" t="s">
        <v>436</v>
      </c>
    </row>
    <row r="117" spans="1:20" x14ac:dyDescent="0.35">
      <c r="A117" t="s">
        <v>437</v>
      </c>
      <c r="B117" s="9">
        <v>28582129</v>
      </c>
      <c r="C117" s="26">
        <v>28582129</v>
      </c>
      <c r="D117" s="35" t="str">
        <f>IF(ISERROR(MATCH(B117,'ids in current analysis'!$A$2:$A$98,0)),B117,"analyzed")</f>
        <v>analyzed</v>
      </c>
      <c r="E117" s="33" t="str">
        <f>IF(ISERROR(MATCH(C117,'ids in current analysis'!$A$2:$A$98,0)),C117,"analyzed")</f>
        <v>analyzed</v>
      </c>
      <c r="F117" t="s">
        <v>427</v>
      </c>
      <c r="H117" s="11" t="s">
        <v>438</v>
      </c>
      <c r="I117" s="12">
        <f xml:space="preserve"> (H117 / 86400000) + 25569</f>
        <v>41351.795985393517</v>
      </c>
      <c r="J117" s="11" t="s">
        <v>439</v>
      </c>
      <c r="K117" s="11" t="s">
        <v>440</v>
      </c>
      <c r="L117" s="11">
        <f>VALUE(K117)-VALUE(J117)</f>
        <v>1239856</v>
      </c>
      <c r="M117" s="4">
        <f>IF(C117&lt;&gt;C116,"new student",IF(F117=F116,(J117-K116)/ 86400000,"** new machine **"))</f>
        <v>9.815150462962963E-3</v>
      </c>
      <c r="N117" s="4">
        <f>L117/86400000</f>
        <v>1.4350185185185185E-2</v>
      </c>
      <c r="O117" s="13">
        <v>573</v>
      </c>
      <c r="P117" s="7">
        <v>5</v>
      </c>
      <c r="Q117" s="8">
        <v>1</v>
      </c>
      <c r="R117" t="s">
        <v>45</v>
      </c>
      <c r="S117">
        <v>3</v>
      </c>
    </row>
    <row r="118" spans="1:20" x14ac:dyDescent="0.35">
      <c r="A118" t="s">
        <v>445</v>
      </c>
      <c r="B118" s="9">
        <v>31091114</v>
      </c>
      <c r="C118" s="26">
        <v>31091114</v>
      </c>
      <c r="D118" s="35" t="str">
        <f>IF(ISERROR(MATCH(B118,'ids in current analysis'!$A$2:$A$98,0)),B118,"analyzed")</f>
        <v>analyzed</v>
      </c>
      <c r="E118" s="33" t="str">
        <f>IF(ISERROR(MATCH(C118,'ids in current analysis'!$A$2:$A$98,0)),C118,"analyzed")</f>
        <v>analyzed</v>
      </c>
      <c r="F118" t="s">
        <v>360</v>
      </c>
      <c r="G118" s="10" t="s">
        <v>20</v>
      </c>
      <c r="H118" s="11" t="s">
        <v>446</v>
      </c>
      <c r="I118" s="12">
        <f xml:space="preserve"> (H118 / 86400000) + 25569</f>
        <v>41467.69911238426</v>
      </c>
      <c r="J118" s="11" t="s">
        <v>447</v>
      </c>
      <c r="K118" s="11" t="s">
        <v>448</v>
      </c>
      <c r="L118" s="11">
        <f>VALUE(K118)-VALUE(J118)</f>
        <v>1583281</v>
      </c>
      <c r="M118" s="4" t="str">
        <f>IF(C118&lt;&gt;C117,"new student",IF(F118=F117,(J118-K117)/ 86400000,"** new machine **"))</f>
        <v>new student</v>
      </c>
      <c r="N118" s="4">
        <f>L118/86400000</f>
        <v>1.8325011574074075E-2</v>
      </c>
      <c r="O118" s="13">
        <v>733</v>
      </c>
      <c r="P118" s="7">
        <v>1</v>
      </c>
      <c r="Q118" s="8">
        <v>11</v>
      </c>
      <c r="R118" t="s">
        <v>24</v>
      </c>
      <c r="S118">
        <v>1</v>
      </c>
    </row>
    <row r="119" spans="1:20" x14ac:dyDescent="0.35">
      <c r="A119" t="s">
        <v>449</v>
      </c>
      <c r="B119" s="9">
        <v>31091114</v>
      </c>
      <c r="C119" s="26">
        <v>31091114</v>
      </c>
      <c r="D119" s="35" t="str">
        <f>IF(ISERROR(MATCH(B119,'ids in current analysis'!$A$2:$A$98,0)),B119,"analyzed")</f>
        <v>analyzed</v>
      </c>
      <c r="E119" s="33" t="str">
        <f>IF(ISERROR(MATCH(C119,'ids in current analysis'!$A$2:$A$98,0)),C119,"analyzed")</f>
        <v>analyzed</v>
      </c>
      <c r="F119" t="s">
        <v>360</v>
      </c>
      <c r="G119" s="10" t="s">
        <v>20</v>
      </c>
      <c r="H119" s="11" t="s">
        <v>450</v>
      </c>
      <c r="I119" s="12">
        <f xml:space="preserve"> (H119 / 86400000) + 25569</f>
        <v>41467.727039537036</v>
      </c>
      <c r="J119" s="11" t="s">
        <v>451</v>
      </c>
      <c r="K119" s="11" t="s">
        <v>452</v>
      </c>
      <c r="L119" s="11">
        <f>VALUE(K119)-VALUE(J119)</f>
        <v>1147875</v>
      </c>
      <c r="M119" s="4">
        <f>IF(C119&lt;&gt;C118,"new student",IF(F119=F118,(J119-K118)/ 86400000,"** new machine **"))</f>
        <v>9.5679629629629621E-3</v>
      </c>
      <c r="N119" s="4">
        <f>L119/86400000</f>
        <v>1.3285590277777778E-2</v>
      </c>
      <c r="O119" s="13">
        <v>352</v>
      </c>
      <c r="P119" s="7">
        <v>22</v>
      </c>
      <c r="Q119" s="8">
        <v>1</v>
      </c>
      <c r="R119" t="s">
        <v>30</v>
      </c>
      <c r="S119">
        <v>2</v>
      </c>
    </row>
    <row r="120" spans="1:20" x14ac:dyDescent="0.35">
      <c r="A120" t="s">
        <v>453</v>
      </c>
      <c r="B120" s="9">
        <v>31091114</v>
      </c>
      <c r="C120" s="26">
        <v>31091114</v>
      </c>
      <c r="D120" s="35" t="str">
        <f>IF(ISERROR(MATCH(B120,'ids in current analysis'!$A$2:$A$98,0)),B120,"analyzed")</f>
        <v>analyzed</v>
      </c>
      <c r="E120" s="33" t="str">
        <f>IF(ISERROR(MATCH(C120,'ids in current analysis'!$A$2:$A$98,0)),C120,"analyzed")</f>
        <v>analyzed</v>
      </c>
      <c r="F120" t="s">
        <v>360</v>
      </c>
      <c r="G120" s="10" t="s">
        <v>20</v>
      </c>
      <c r="H120" s="11" t="s">
        <v>454</v>
      </c>
      <c r="I120" s="12">
        <f xml:space="preserve"> (H120 / 86400000) + 25569</f>
        <v>41467.742857685182</v>
      </c>
      <c r="J120" s="11" t="s">
        <v>455</v>
      </c>
      <c r="K120" s="11" t="s">
        <v>456</v>
      </c>
      <c r="L120" s="11">
        <f>VALUE(K120)-VALUE(J120)</f>
        <v>125547</v>
      </c>
      <c r="M120" s="4">
        <f>IF(C120&lt;&gt;C119,"new student",IF(F120=F119,(J120-K119)/ 86400000,"** new machine **"))</f>
        <v>2.1511574074074076E-3</v>
      </c>
      <c r="N120" s="4">
        <f>L120/86400000</f>
        <v>1.4530902777777778E-3</v>
      </c>
      <c r="O120" s="13">
        <v>37</v>
      </c>
      <c r="P120" s="7">
        <v>0</v>
      </c>
      <c r="Q120" s="8">
        <v>0</v>
      </c>
      <c r="R120" t="s">
        <v>45</v>
      </c>
      <c r="S120">
        <v>3</v>
      </c>
      <c r="T120" t="s">
        <v>62</v>
      </c>
    </row>
    <row r="121" spans="1:20" x14ac:dyDescent="0.35">
      <c r="A121" t="s">
        <v>457</v>
      </c>
      <c r="B121" s="9">
        <v>31091114</v>
      </c>
      <c r="C121" s="26">
        <v>31091114</v>
      </c>
      <c r="D121" s="35" t="str">
        <f>IF(ISERROR(MATCH(B121,'ids in current analysis'!$A$2:$A$98,0)),B121,"analyzed")</f>
        <v>analyzed</v>
      </c>
      <c r="E121" s="33" t="str">
        <f>IF(ISERROR(MATCH(C121,'ids in current analysis'!$A$2:$A$98,0)),C121,"analyzed")</f>
        <v>analyzed</v>
      </c>
      <c r="F121" t="s">
        <v>360</v>
      </c>
      <c r="G121" s="10" t="s">
        <v>20</v>
      </c>
      <c r="H121" s="11" t="s">
        <v>458</v>
      </c>
      <c r="I121" s="12">
        <f xml:space="preserve"> (H121 / 86400000) + 25569</f>
        <v>41467.748641284721</v>
      </c>
      <c r="J121" s="11" t="s">
        <v>459</v>
      </c>
      <c r="K121" s="11" t="s">
        <v>460</v>
      </c>
      <c r="L121" s="11">
        <f>VALUE(K121)-VALUE(J121)</f>
        <v>56063</v>
      </c>
      <c r="M121" s="4">
        <f>IF(C121&lt;&gt;C120,"new student",IF(F121=F120,(J121-K120)/ 86400000,"** new machine **"))</f>
        <v>4.3268865740740741E-3</v>
      </c>
      <c r="N121" s="4">
        <f>L121/86400000</f>
        <v>6.488773148148148E-4</v>
      </c>
      <c r="O121" s="13">
        <v>51</v>
      </c>
      <c r="P121" s="7">
        <v>0</v>
      </c>
      <c r="Q121" s="8">
        <v>4</v>
      </c>
      <c r="R121" t="s">
        <v>35</v>
      </c>
      <c r="S121">
        <v>4</v>
      </c>
      <c r="T121" t="s">
        <v>62</v>
      </c>
    </row>
    <row r="122" spans="1:20" x14ac:dyDescent="0.35">
      <c r="A122" t="s">
        <v>461</v>
      </c>
      <c r="B122" s="9">
        <v>35155125</v>
      </c>
      <c r="C122" s="26">
        <v>35155125</v>
      </c>
      <c r="D122" s="35" t="str">
        <f>IF(ISERROR(MATCH(B122,'ids in current analysis'!$A$2:$A$98,0)),B122,"analyzed")</f>
        <v>analyzed</v>
      </c>
      <c r="E122" s="33" t="str">
        <f>IF(ISERROR(MATCH(C122,'ids in current analysis'!$A$2:$A$98,0)),C122,"analyzed")</f>
        <v>analyzed</v>
      </c>
      <c r="F122" t="s">
        <v>37</v>
      </c>
      <c r="H122" s="11" t="s">
        <v>462</v>
      </c>
      <c r="I122" s="12">
        <f xml:space="preserve"> (H122 / 86400000) + 25569</f>
        <v>41353.973070636574</v>
      </c>
      <c r="J122" s="11" t="s">
        <v>463</v>
      </c>
      <c r="K122" s="11" t="s">
        <v>464</v>
      </c>
      <c r="L122" s="11">
        <f>VALUE(K122)-VALUE(J122)</f>
        <v>1659746</v>
      </c>
      <c r="M122" s="4" t="str">
        <f>IF(C122&lt;&gt;C121,"new student",IF(F122=F121,(J122-K121)/ 86400000,"** new machine **"))</f>
        <v>new student</v>
      </c>
      <c r="N122" s="4">
        <f>L122/86400000</f>
        <v>1.921002314814815E-2</v>
      </c>
      <c r="O122" s="13">
        <v>665</v>
      </c>
      <c r="P122" s="7">
        <v>0</v>
      </c>
      <c r="Q122" s="8">
        <v>6</v>
      </c>
      <c r="R122" t="s">
        <v>24</v>
      </c>
      <c r="S122">
        <v>1</v>
      </c>
    </row>
    <row r="123" spans="1:20" x14ac:dyDescent="0.35">
      <c r="A123" t="s">
        <v>465</v>
      </c>
      <c r="B123" s="9">
        <v>35155125</v>
      </c>
      <c r="C123" s="26">
        <v>35155125</v>
      </c>
      <c r="D123" s="35" t="str">
        <f>IF(ISERROR(MATCH(B123,'ids in current analysis'!$A$2:$A$98,0)),B123,"analyzed")</f>
        <v>analyzed</v>
      </c>
      <c r="E123" s="33" t="str">
        <f>IF(ISERROR(MATCH(C123,'ids in current analysis'!$A$2:$A$98,0)),C123,"analyzed")</f>
        <v>analyzed</v>
      </c>
      <c r="F123" t="s">
        <v>37</v>
      </c>
      <c r="H123" s="11" t="s">
        <v>466</v>
      </c>
      <c r="I123" s="12">
        <f xml:space="preserve"> (H123 / 86400000) + 25569</f>
        <v>41353.999249791668</v>
      </c>
      <c r="J123" s="11" t="s">
        <v>467</v>
      </c>
      <c r="K123" s="11" t="s">
        <v>468</v>
      </c>
      <c r="L123" s="11">
        <f>VALUE(K123)-VALUE(J123)</f>
        <v>2370527</v>
      </c>
      <c r="M123" s="4">
        <f>IF(C123&lt;&gt;C122,"new student",IF(F123=F122,(J123-K122)/ 86400000,"** new machine **"))</f>
        <v>1.0604525462962963E-2</v>
      </c>
      <c r="N123" s="4">
        <f>L123/86400000</f>
        <v>2.7436655092592594E-2</v>
      </c>
      <c r="O123" s="13">
        <v>711</v>
      </c>
      <c r="P123" s="7">
        <v>13</v>
      </c>
      <c r="Q123" s="8">
        <v>0</v>
      </c>
      <c r="R123" t="s">
        <v>45</v>
      </c>
      <c r="S123">
        <v>2</v>
      </c>
    </row>
    <row r="124" spans="1:20" x14ac:dyDescent="0.35">
      <c r="A124" t="s">
        <v>469</v>
      </c>
      <c r="B124" s="9">
        <v>37842114</v>
      </c>
      <c r="C124" s="26">
        <v>37842114</v>
      </c>
      <c r="D124" s="35" t="str">
        <f>IF(ISERROR(MATCH(B124,'ids in current analysis'!$A$2:$A$98,0)),B124,"analyzed")</f>
        <v>analyzed</v>
      </c>
      <c r="E124" s="33" t="str">
        <f>IF(ISERROR(MATCH(C124,'ids in current analysis'!$A$2:$A$98,0)),C124,"analyzed")</f>
        <v>analyzed</v>
      </c>
      <c r="F124" t="s">
        <v>298</v>
      </c>
      <c r="H124" s="11" t="s">
        <v>470</v>
      </c>
      <c r="I124" s="12">
        <f xml:space="preserve"> (H124 / 86400000) + 25569</f>
        <v>41464.887778784723</v>
      </c>
      <c r="J124" s="11" t="s">
        <v>471</v>
      </c>
      <c r="K124" s="11" t="s">
        <v>472</v>
      </c>
      <c r="L124" s="11">
        <f>VALUE(K124)-VALUE(J124)</f>
        <v>1293110</v>
      </c>
      <c r="M124" s="4" t="str">
        <f>IF(C124&lt;&gt;C123,"new student",IF(F124=F123,(J124-K123)/ 86400000,"** new machine **"))</f>
        <v>new student</v>
      </c>
      <c r="N124" s="4">
        <f>L124/86400000</f>
        <v>1.4966550925925927E-2</v>
      </c>
      <c r="O124" s="13">
        <v>570</v>
      </c>
      <c r="P124" s="7">
        <v>0</v>
      </c>
      <c r="Q124" s="8">
        <v>9</v>
      </c>
      <c r="R124" t="s">
        <v>24</v>
      </c>
      <c r="S124">
        <v>1</v>
      </c>
    </row>
    <row r="125" spans="1:20" x14ac:dyDescent="0.35">
      <c r="A125" t="s">
        <v>473</v>
      </c>
      <c r="B125" s="9">
        <v>37842114</v>
      </c>
      <c r="C125" s="26">
        <v>37842114</v>
      </c>
      <c r="D125" s="35" t="str">
        <f>IF(ISERROR(MATCH(B125,'ids in current analysis'!$A$2:$A$98,0)),B125,"analyzed")</f>
        <v>analyzed</v>
      </c>
      <c r="E125" s="33" t="str">
        <f>IF(ISERROR(MATCH(C125,'ids in current analysis'!$A$2:$A$98,0)),C125,"analyzed")</f>
        <v>analyzed</v>
      </c>
      <c r="F125" t="s">
        <v>298</v>
      </c>
      <c r="H125" s="11" t="s">
        <v>474</v>
      </c>
      <c r="I125" s="12">
        <f xml:space="preserve"> (H125 / 86400000) + 25569</f>
        <v>41464.916945266203</v>
      </c>
      <c r="J125" s="11" t="s">
        <v>475</v>
      </c>
      <c r="K125" s="11" t="s">
        <v>476</v>
      </c>
      <c r="L125" s="11">
        <f>VALUE(K125)-VALUE(J125)</f>
        <v>991110</v>
      </c>
      <c r="M125" s="4">
        <f>IF(C125&lt;&gt;C124,"new student",IF(F125=F124,(J125-K124)/ 86400000,"** new machine **"))</f>
        <v>1.3989791666666666E-2</v>
      </c>
      <c r="N125" s="4">
        <f>L125/86400000</f>
        <v>1.1471180555555556E-2</v>
      </c>
      <c r="O125" s="13">
        <v>285</v>
      </c>
      <c r="P125" s="7">
        <v>4</v>
      </c>
      <c r="Q125" s="8">
        <v>0</v>
      </c>
      <c r="R125" t="s">
        <v>30</v>
      </c>
      <c r="S125">
        <v>2</v>
      </c>
    </row>
    <row r="126" spans="1:20" x14ac:dyDescent="0.35">
      <c r="A126" t="s">
        <v>477</v>
      </c>
      <c r="B126" s="9">
        <v>37842114</v>
      </c>
      <c r="C126" s="26">
        <v>37842114</v>
      </c>
      <c r="D126" s="35" t="str">
        <f>IF(ISERROR(MATCH(B126,'ids in current analysis'!$A$2:$A$98,0)),B126,"analyzed")</f>
        <v>analyzed</v>
      </c>
      <c r="E126" s="33" t="str">
        <f>IF(ISERROR(MATCH(C126,'ids in current analysis'!$A$2:$A$98,0)),C126,"analyzed")</f>
        <v>analyzed</v>
      </c>
      <c r="F126" t="s">
        <v>298</v>
      </c>
      <c r="H126" s="11" t="s">
        <v>478</v>
      </c>
      <c r="I126" s="12">
        <f xml:space="preserve"> (H126 / 86400000) + 25569</f>
        <v>41464.931022418983</v>
      </c>
      <c r="J126" s="11" t="s">
        <v>479</v>
      </c>
      <c r="K126" s="11" t="s">
        <v>480</v>
      </c>
      <c r="L126" s="11">
        <f>VALUE(K126)-VALUE(J126)</f>
        <v>39328</v>
      </c>
      <c r="M126" s="4">
        <f>IF(C126&lt;&gt;C125,"new student",IF(F126=F125,(J126-K125)/ 86400000,"** new machine **"))</f>
        <v>3.1268055555555554E-3</v>
      </c>
      <c r="N126" s="4">
        <f>L126/86400000</f>
        <v>4.5518518518518521E-4</v>
      </c>
      <c r="O126" s="13">
        <v>14</v>
      </c>
      <c r="P126" s="7">
        <v>0</v>
      </c>
      <c r="Q126" s="8">
        <v>0</v>
      </c>
      <c r="R126" t="s">
        <v>45</v>
      </c>
      <c r="S126">
        <v>3</v>
      </c>
      <c r="T126" t="s">
        <v>62</v>
      </c>
    </row>
    <row r="127" spans="1:20" x14ac:dyDescent="0.35">
      <c r="A127" t="s">
        <v>481</v>
      </c>
      <c r="B127" s="9">
        <v>37842114</v>
      </c>
      <c r="C127" s="26">
        <v>37842114</v>
      </c>
      <c r="D127" s="35" t="str">
        <f>IF(ISERROR(MATCH(B127,'ids in current analysis'!$A$2:$A$98,0)),B127,"analyzed")</f>
        <v>analyzed</v>
      </c>
      <c r="E127" s="33" t="str">
        <f>IF(ISERROR(MATCH(C127,'ids in current analysis'!$A$2:$A$98,0)),C127,"analyzed")</f>
        <v>analyzed</v>
      </c>
      <c r="F127" t="s">
        <v>298</v>
      </c>
      <c r="H127" s="11" t="s">
        <v>482</v>
      </c>
      <c r="I127" s="12">
        <f xml:space="preserve"> (H127 / 86400000) + 25569</f>
        <v>41464.932604803238</v>
      </c>
      <c r="J127" s="11" t="s">
        <v>483</v>
      </c>
      <c r="K127" s="11" t="s">
        <v>484</v>
      </c>
      <c r="L127" s="11">
        <f>VALUE(K127)-VALUE(J127)</f>
        <v>54312</v>
      </c>
      <c r="M127" s="4">
        <f>IF(C127&lt;&gt;C126,"new student",IF(F127=F126,(J127-K126)/ 86400000,"** new machine **"))</f>
        <v>8.6769675925925925E-4</v>
      </c>
      <c r="N127" s="4">
        <f>L127/86400000</f>
        <v>6.2861111111111115E-4</v>
      </c>
      <c r="O127" s="13">
        <v>21</v>
      </c>
      <c r="P127" s="7">
        <v>0</v>
      </c>
      <c r="Q127" s="8">
        <v>0</v>
      </c>
      <c r="R127" t="s">
        <v>45</v>
      </c>
      <c r="S127">
        <v>4</v>
      </c>
      <c r="T127" t="s">
        <v>62</v>
      </c>
    </row>
    <row r="128" spans="1:20" x14ac:dyDescent="0.35">
      <c r="A128" t="s">
        <v>485</v>
      </c>
      <c r="B128" s="9">
        <v>37987123</v>
      </c>
      <c r="C128" s="26">
        <v>37987123</v>
      </c>
      <c r="D128" s="35" t="str">
        <f>IF(ISERROR(MATCH(B128,'ids in current analysis'!$A$2:$A$98,0)),B128,"analyzed")</f>
        <v>analyzed</v>
      </c>
      <c r="E128" s="33" t="str">
        <f>IF(ISERROR(MATCH(C128,'ids in current analysis'!$A$2:$A$98,0)),C128,"analyzed")</f>
        <v>analyzed</v>
      </c>
      <c r="F128" t="s">
        <v>37</v>
      </c>
      <c r="H128" s="11" t="s">
        <v>486</v>
      </c>
      <c r="I128" s="12">
        <f xml:space="preserve"> (H128 / 86400000) + 25569</f>
        <v>41355.787197314814</v>
      </c>
      <c r="J128" s="11" t="s">
        <v>487</v>
      </c>
      <c r="K128" s="11" t="s">
        <v>488</v>
      </c>
      <c r="L128" s="11">
        <f>VALUE(K128)-VALUE(J128)</f>
        <v>1769547</v>
      </c>
      <c r="M128" s="4" t="str">
        <f>IF(C128&lt;&gt;C127,"new student",IF(F128=F127,(J128-K127)/ 86400000,"** new machine **"))</f>
        <v>new student</v>
      </c>
      <c r="N128" s="4">
        <f>L128/86400000</f>
        <v>2.0480868055555556E-2</v>
      </c>
      <c r="O128" s="13">
        <v>676</v>
      </c>
      <c r="P128" s="7">
        <v>0</v>
      </c>
      <c r="Q128" s="8">
        <v>18</v>
      </c>
      <c r="R128" t="s">
        <v>24</v>
      </c>
      <c r="S128">
        <v>1</v>
      </c>
    </row>
    <row r="129" spans="1:19" x14ac:dyDescent="0.35">
      <c r="A129" t="s">
        <v>489</v>
      </c>
      <c r="B129" s="9">
        <v>37987123</v>
      </c>
      <c r="C129" s="26">
        <v>37987123</v>
      </c>
      <c r="D129" s="35" t="str">
        <f>IF(ISERROR(MATCH(B129,'ids in current analysis'!$A$2:$A$98,0)),B129,"analyzed")</f>
        <v>analyzed</v>
      </c>
      <c r="E129" s="33" t="str">
        <f>IF(ISERROR(MATCH(C129,'ids in current analysis'!$A$2:$A$98,0)),C129,"analyzed")</f>
        <v>analyzed</v>
      </c>
      <c r="F129" t="s">
        <v>37</v>
      </c>
      <c r="H129" s="11" t="s">
        <v>490</v>
      </c>
      <c r="I129" s="12">
        <f xml:space="preserve"> (H129 / 86400000) + 25569</f>
        <v>41355.818647685184</v>
      </c>
      <c r="J129" s="11" t="s">
        <v>491</v>
      </c>
      <c r="K129" s="11" t="s">
        <v>492</v>
      </c>
      <c r="L129" s="11">
        <f>VALUE(K129)-VALUE(J129)</f>
        <v>1919766</v>
      </c>
      <c r="M129" s="4">
        <f>IF(C129&lt;&gt;C128,"new student",IF(F129=F128,(J129-K128)/ 86400000,"** new machine **"))</f>
        <v>1.064525462962963E-2</v>
      </c>
      <c r="N129" s="4">
        <f>L129/86400000</f>
        <v>2.2219513888888889E-2</v>
      </c>
      <c r="O129" s="13">
        <v>446</v>
      </c>
      <c r="P129" s="7">
        <v>24</v>
      </c>
      <c r="Q129" s="8">
        <v>1</v>
      </c>
      <c r="R129" t="s">
        <v>45</v>
      </c>
      <c r="S129">
        <v>2</v>
      </c>
    </row>
    <row r="130" spans="1:19" x14ac:dyDescent="0.35">
      <c r="A130" t="s">
        <v>493</v>
      </c>
      <c r="B130" s="9">
        <v>38648120</v>
      </c>
      <c r="C130" s="26">
        <v>38648120</v>
      </c>
      <c r="D130" s="35" t="str">
        <f>IF(ISERROR(MATCH(B130,'ids in current analysis'!$A$2:$A$98,0)),B130,"analyzed")</f>
        <v>analyzed</v>
      </c>
      <c r="E130" s="33" t="str">
        <f>IF(ISERROR(MATCH(C130,'ids in current analysis'!$A$2:$A$98,0)),C130,"analyzed")</f>
        <v>analyzed</v>
      </c>
      <c r="F130" t="s">
        <v>37</v>
      </c>
      <c r="H130" s="11" t="s">
        <v>494</v>
      </c>
      <c r="I130" s="12">
        <f xml:space="preserve"> (H130 / 86400000) + 25569</f>
        <v>41354.911763715281</v>
      </c>
      <c r="J130" s="11" t="s">
        <v>495</v>
      </c>
      <c r="K130" s="11" t="s">
        <v>496</v>
      </c>
      <c r="L130" s="11">
        <f>VALUE(K130)-VALUE(J130)</f>
        <v>1804344</v>
      </c>
      <c r="M130" s="4" t="str">
        <f>IF(C130&lt;&gt;C129,"new student",IF(F130=F129,(J130-K129)/ 86400000,"** new machine **"))</f>
        <v>new student</v>
      </c>
      <c r="N130" s="4">
        <f>L130/86400000</f>
        <v>2.088361111111111E-2</v>
      </c>
      <c r="O130" s="13">
        <v>777</v>
      </c>
      <c r="P130" s="7">
        <v>0</v>
      </c>
      <c r="Q130" s="8">
        <v>22</v>
      </c>
      <c r="R130" t="s">
        <v>24</v>
      </c>
      <c r="S130">
        <v>1</v>
      </c>
    </row>
    <row r="131" spans="1:19" x14ac:dyDescent="0.35">
      <c r="A131" t="s">
        <v>497</v>
      </c>
      <c r="B131" s="9">
        <v>38648120</v>
      </c>
      <c r="C131" s="26">
        <v>38648120</v>
      </c>
      <c r="D131" s="35" t="str">
        <f>IF(ISERROR(MATCH(B131,'ids in current analysis'!$A$2:$A$98,0)),B131,"analyzed")</f>
        <v>analyzed</v>
      </c>
      <c r="E131" s="33" t="str">
        <f>IF(ISERROR(MATCH(C131,'ids in current analysis'!$A$2:$A$98,0)),C131,"analyzed")</f>
        <v>analyzed</v>
      </c>
      <c r="F131" t="s">
        <v>37</v>
      </c>
      <c r="H131" s="11" t="s">
        <v>498</v>
      </c>
      <c r="I131" s="12">
        <f xml:space="preserve"> (H131 / 86400000) + 25569</f>
        <v>41354.944353229163</v>
      </c>
      <c r="J131" s="11" t="s">
        <v>499</v>
      </c>
      <c r="K131" s="11" t="s">
        <v>500</v>
      </c>
      <c r="L131" s="11">
        <f>VALUE(K131)-VALUE(J131)</f>
        <v>1816985</v>
      </c>
      <c r="M131" s="4">
        <f>IF(C131&lt;&gt;C130,"new student",IF(F131=F130,(J131-K130)/ 86400000,"** new machine **"))</f>
        <v>1.1557430555555555E-2</v>
      </c>
      <c r="N131" s="4">
        <f>L131/86400000</f>
        <v>2.1029918981481481E-2</v>
      </c>
      <c r="O131" s="13">
        <v>893</v>
      </c>
      <c r="P131" s="7">
        <v>25</v>
      </c>
      <c r="Q131" s="8">
        <v>1</v>
      </c>
      <c r="R131" t="s">
        <v>45</v>
      </c>
      <c r="S131">
        <v>2</v>
      </c>
    </row>
    <row r="132" spans="1:19" x14ac:dyDescent="0.35">
      <c r="A132" t="s">
        <v>501</v>
      </c>
      <c r="B132" s="9">
        <v>38732121</v>
      </c>
      <c r="C132" s="26">
        <v>38732121</v>
      </c>
      <c r="D132" s="35" t="str">
        <f>IF(ISERROR(MATCH(B132,'ids in current analysis'!$A$2:$A$98,0)),B132,"analyzed")</f>
        <v>analyzed</v>
      </c>
      <c r="E132" s="33" t="str">
        <f>IF(ISERROR(MATCH(C132,'ids in current analysis'!$A$2:$A$98,0)),C132,"analyzed")</f>
        <v>analyzed</v>
      </c>
      <c r="F132" t="s">
        <v>37</v>
      </c>
      <c r="H132" s="11" t="s">
        <v>502</v>
      </c>
      <c r="I132" s="12">
        <f xml:space="preserve"> (H132 / 86400000) + 25569</f>
        <v>41354.91172236111</v>
      </c>
      <c r="J132" s="11" t="s">
        <v>503</v>
      </c>
      <c r="K132" s="11" t="s">
        <v>504</v>
      </c>
      <c r="L132" s="11">
        <f>VALUE(K132)-VALUE(J132)</f>
        <v>1935688</v>
      </c>
      <c r="M132" s="4" t="str">
        <f>IF(C132&lt;&gt;C131,"new student",IF(F132=F131,(J132-K131)/ 86400000,"** new machine **"))</f>
        <v>new student</v>
      </c>
      <c r="N132" s="4">
        <f>L132/86400000</f>
        <v>2.2403796296296297E-2</v>
      </c>
      <c r="O132" s="13">
        <v>912</v>
      </c>
      <c r="P132" s="7">
        <v>0</v>
      </c>
      <c r="Q132" s="8">
        <v>8</v>
      </c>
      <c r="R132" t="s">
        <v>24</v>
      </c>
      <c r="S132">
        <v>1</v>
      </c>
    </row>
    <row r="133" spans="1:19" x14ac:dyDescent="0.35">
      <c r="A133" t="s">
        <v>505</v>
      </c>
      <c r="B133" s="9">
        <v>38732121</v>
      </c>
      <c r="C133" s="26">
        <v>38732121</v>
      </c>
      <c r="D133" s="35" t="str">
        <f>IF(ISERROR(MATCH(B133,'ids in current analysis'!$A$2:$A$98,0)),B133,"analyzed")</f>
        <v>analyzed</v>
      </c>
      <c r="E133" s="33" t="str">
        <f>IF(ISERROR(MATCH(C133,'ids in current analysis'!$A$2:$A$98,0)),C133,"analyzed")</f>
        <v>analyzed</v>
      </c>
      <c r="F133" t="s">
        <v>37</v>
      </c>
      <c r="H133" s="11" t="s">
        <v>506</v>
      </c>
      <c r="I133" s="12">
        <f xml:space="preserve"> (H133 / 86400000) + 25569</f>
        <v>41354.94405027778</v>
      </c>
      <c r="J133" s="11" t="s">
        <v>507</v>
      </c>
      <c r="K133" s="11" t="s">
        <v>508</v>
      </c>
      <c r="L133" s="11">
        <f>VALUE(K133)-VALUE(J133)</f>
        <v>1899902</v>
      </c>
      <c r="M133" s="4">
        <f>IF(C133&lt;&gt;C132,"new student",IF(F133=F132,(J133-K132)/ 86400000,"** new machine **"))</f>
        <v>1.0152488425925926E-2</v>
      </c>
      <c r="N133" s="4">
        <f>L133/86400000</f>
        <v>2.1989606481481482E-2</v>
      </c>
      <c r="O133" s="13">
        <v>971</v>
      </c>
      <c r="P133" s="7">
        <v>32</v>
      </c>
      <c r="Q133" s="8">
        <v>0</v>
      </c>
      <c r="R133" t="s">
        <v>45</v>
      </c>
      <c r="S133">
        <v>2</v>
      </c>
    </row>
    <row r="134" spans="1:19" x14ac:dyDescent="0.35">
      <c r="A134" t="s">
        <v>509</v>
      </c>
      <c r="B134" s="9">
        <v>39619124</v>
      </c>
      <c r="C134" s="26">
        <v>39619124</v>
      </c>
      <c r="D134" s="35" t="str">
        <f>IF(ISERROR(MATCH(B134,'ids in current analysis'!$A$2:$A$98,0)),B134,"analyzed")</f>
        <v>analyzed</v>
      </c>
      <c r="E134" s="33" t="str">
        <f>IF(ISERROR(MATCH(C134,'ids in current analysis'!$A$2:$A$98,0)),C134,"analyzed")</f>
        <v>analyzed</v>
      </c>
      <c r="F134" t="s">
        <v>37</v>
      </c>
      <c r="H134" s="11" t="s">
        <v>510</v>
      </c>
      <c r="I134" s="12">
        <f xml:space="preserve"> (H134 / 86400000) + 25569</f>
        <v>41354.724923136571</v>
      </c>
      <c r="J134" s="11" t="s">
        <v>511</v>
      </c>
      <c r="K134" s="11" t="s">
        <v>512</v>
      </c>
      <c r="L134" s="11">
        <f>VALUE(K134)-VALUE(J134)</f>
        <v>1599703</v>
      </c>
      <c r="M134" s="4" t="str">
        <f>IF(C134&lt;&gt;C133,"new student",IF(F134=F133,(J134-K133)/ 86400000,"** new machine **"))</f>
        <v>new student</v>
      </c>
      <c r="N134" s="4">
        <f>L134/86400000</f>
        <v>1.8515081018518519E-2</v>
      </c>
      <c r="O134" s="13">
        <v>453</v>
      </c>
      <c r="P134" s="7">
        <v>0</v>
      </c>
      <c r="Q134" s="8">
        <v>5</v>
      </c>
      <c r="R134" t="s">
        <v>24</v>
      </c>
      <c r="S134">
        <v>1</v>
      </c>
    </row>
    <row r="135" spans="1:19" x14ac:dyDescent="0.35">
      <c r="A135" t="s">
        <v>513</v>
      </c>
      <c r="B135" s="9">
        <v>39619124</v>
      </c>
      <c r="C135" s="26">
        <v>39619124</v>
      </c>
      <c r="D135" s="35" t="str">
        <f>IF(ISERROR(MATCH(B135,'ids in current analysis'!$A$2:$A$98,0)),B135,"analyzed")</f>
        <v>analyzed</v>
      </c>
      <c r="E135" s="33" t="str">
        <f>IF(ISERROR(MATCH(C135,'ids in current analysis'!$A$2:$A$98,0)),C135,"analyzed")</f>
        <v>analyzed</v>
      </c>
      <c r="F135" t="s">
        <v>37</v>
      </c>
      <c r="H135" s="11" t="s">
        <v>514</v>
      </c>
      <c r="I135" s="12">
        <f xml:space="preserve"> (H135 / 86400000) + 25569</f>
        <v>41354.757069224535</v>
      </c>
      <c r="J135" s="11" t="s">
        <v>515</v>
      </c>
      <c r="K135" s="11" t="s">
        <v>516</v>
      </c>
      <c r="L135" s="11">
        <f>VALUE(K135)-VALUE(J135)</f>
        <v>1737640</v>
      </c>
      <c r="M135" s="4">
        <f>IF(C135&lt;&gt;C134,"new student",IF(F135=F134,(J135-K134)/ 86400000,"** new machine **"))</f>
        <v>1.4089085648148147E-2</v>
      </c>
      <c r="N135" s="4">
        <f>L135/86400000</f>
        <v>2.0111574074074073E-2</v>
      </c>
      <c r="O135" s="13">
        <v>344</v>
      </c>
      <c r="P135" s="7">
        <v>15</v>
      </c>
      <c r="Q135" s="8">
        <v>1</v>
      </c>
      <c r="R135" t="s">
        <v>45</v>
      </c>
      <c r="S135">
        <v>2</v>
      </c>
    </row>
    <row r="136" spans="1:19" x14ac:dyDescent="0.35">
      <c r="A136" t="s">
        <v>517</v>
      </c>
      <c r="B136" s="9">
        <v>41045127</v>
      </c>
      <c r="C136" s="26">
        <v>41045127</v>
      </c>
      <c r="D136" s="35" t="str">
        <f>IF(ISERROR(MATCH(B136,'ids in current analysis'!$A$2:$A$98,0)),B136,"analyzed")</f>
        <v>analyzed</v>
      </c>
      <c r="E136" s="33" t="str">
        <f>IF(ISERROR(MATCH(C136,'ids in current analysis'!$A$2:$A$98,0)),C136,"analyzed")</f>
        <v>analyzed</v>
      </c>
      <c r="F136" t="s">
        <v>37</v>
      </c>
      <c r="H136" s="11" t="s">
        <v>518</v>
      </c>
      <c r="I136" s="12">
        <f xml:space="preserve"> (H136 / 86400000) + 25569</f>
        <v>41354.911973506947</v>
      </c>
      <c r="J136" s="11" t="s">
        <v>519</v>
      </c>
      <c r="K136" s="11" t="s">
        <v>520</v>
      </c>
      <c r="L136" s="11">
        <f>VALUE(K136)-VALUE(J136)</f>
        <v>1785442</v>
      </c>
      <c r="M136" s="4" t="str">
        <f>IF(C136&lt;&gt;C135,"new student",IF(F136=F135,(J136-K135)/ 86400000,"** new machine **"))</f>
        <v>new student</v>
      </c>
      <c r="N136" s="4">
        <f>L136/86400000</f>
        <v>2.0664837962962961E-2</v>
      </c>
      <c r="O136" s="13">
        <v>598</v>
      </c>
      <c r="P136" s="7">
        <v>0</v>
      </c>
      <c r="Q136" s="8">
        <v>16</v>
      </c>
      <c r="R136" t="s">
        <v>24</v>
      </c>
      <c r="S136">
        <v>1</v>
      </c>
    </row>
    <row r="137" spans="1:19" x14ac:dyDescent="0.35">
      <c r="A137" t="s">
        <v>521</v>
      </c>
      <c r="B137" s="9">
        <v>41045127</v>
      </c>
      <c r="C137" s="26">
        <v>41045127</v>
      </c>
      <c r="D137" s="35" t="str">
        <f>IF(ISERROR(MATCH(B137,'ids in current analysis'!$A$2:$A$98,0)),B137,"analyzed")</f>
        <v>analyzed</v>
      </c>
      <c r="E137" s="33" t="str">
        <f>IF(ISERROR(MATCH(C137,'ids in current analysis'!$A$2:$A$98,0)),C137,"analyzed")</f>
        <v>analyzed</v>
      </c>
      <c r="F137" t="s">
        <v>37</v>
      </c>
      <c r="H137" s="11" t="s">
        <v>522</v>
      </c>
      <c r="I137" s="12">
        <f xml:space="preserve"> (H137 / 86400000) + 25569</f>
        <v>41354.94406721065</v>
      </c>
      <c r="J137" s="11" t="s">
        <v>523</v>
      </c>
      <c r="K137" s="11" t="s">
        <v>524</v>
      </c>
      <c r="L137" s="11">
        <f>VALUE(K137)-VALUE(J137)</f>
        <v>1784958</v>
      </c>
      <c r="M137" s="4">
        <f>IF(C137&lt;&gt;C136,"new student",IF(F137=F136,(J137-K136)/ 86400000,"** new machine **"))</f>
        <v>1.1097175925925925E-2</v>
      </c>
      <c r="N137" s="4">
        <f>L137/86400000</f>
        <v>2.0659236111111111E-2</v>
      </c>
      <c r="O137" s="13">
        <v>628</v>
      </c>
      <c r="P137" s="7">
        <v>8</v>
      </c>
      <c r="Q137" s="8">
        <v>0</v>
      </c>
      <c r="R137" t="s">
        <v>45</v>
      </c>
      <c r="S137">
        <v>2</v>
      </c>
    </row>
    <row r="138" spans="1:19" x14ac:dyDescent="0.35">
      <c r="A138" t="s">
        <v>525</v>
      </c>
      <c r="B138" s="9">
        <v>41295172</v>
      </c>
      <c r="C138" s="26">
        <v>41295172</v>
      </c>
      <c r="D138" s="35" t="str">
        <f>IF(ISERROR(MATCH(B138,'ids in current analysis'!$A$2:$A$98,0)),B138,"analyzed")</f>
        <v>analyzed</v>
      </c>
      <c r="E138" s="33" t="str">
        <f>IF(ISERROR(MATCH(C138,'ids in current analysis'!$A$2:$A$98,0)),C138,"analyzed")</f>
        <v>analyzed</v>
      </c>
      <c r="F138" t="s">
        <v>37</v>
      </c>
      <c r="H138" s="11" t="s">
        <v>526</v>
      </c>
      <c r="I138" s="12">
        <f xml:space="preserve"> (H138 / 86400000) + 25569</f>
        <v>41351.765752939813</v>
      </c>
      <c r="J138" s="11" t="s">
        <v>527</v>
      </c>
      <c r="K138" s="11" t="s">
        <v>528</v>
      </c>
      <c r="L138" s="11">
        <f>VALUE(K138)-VALUE(J138)</f>
        <v>4279109</v>
      </c>
      <c r="M138" s="4" t="str">
        <f>IF(C138&lt;&gt;C137,"new student",IF(F138=F137,(J138-K137)/ 86400000,"** new machine **"))</f>
        <v>new student</v>
      </c>
      <c r="N138" s="4">
        <f>L138/86400000</f>
        <v>4.9526724537037034E-2</v>
      </c>
      <c r="O138" s="13">
        <v>807</v>
      </c>
      <c r="P138" s="7">
        <v>9</v>
      </c>
      <c r="Q138" s="8">
        <v>11</v>
      </c>
      <c r="R138" t="s">
        <v>113</v>
      </c>
      <c r="S138">
        <v>1</v>
      </c>
    </row>
    <row r="139" spans="1:19" x14ac:dyDescent="0.35">
      <c r="A139" t="s">
        <v>529</v>
      </c>
      <c r="B139" s="9">
        <v>42175126</v>
      </c>
      <c r="C139" s="26">
        <v>42175126</v>
      </c>
      <c r="D139" s="35" t="str">
        <f>IF(ISERROR(MATCH(B139,'ids in current analysis'!$A$2:$A$98,0)),B139,"analyzed")</f>
        <v>analyzed</v>
      </c>
      <c r="E139" s="33" t="str">
        <f>IF(ISERROR(MATCH(C139,'ids in current analysis'!$A$2:$A$98,0)),C139,"analyzed")</f>
        <v>analyzed</v>
      </c>
      <c r="F139" t="s">
        <v>530</v>
      </c>
      <c r="G139" s="14" t="s">
        <v>116</v>
      </c>
      <c r="H139" s="11" t="s">
        <v>531</v>
      </c>
      <c r="I139" s="12">
        <f xml:space="preserve"> (H139 / 86400000) + 25569</f>
        <v>41466.843746516206</v>
      </c>
      <c r="J139" s="11" t="s">
        <v>532</v>
      </c>
      <c r="K139" s="11" t="s">
        <v>533</v>
      </c>
      <c r="L139" s="11">
        <f>VALUE(K139)-VALUE(J139)</f>
        <v>1569984</v>
      </c>
      <c r="M139" s="4" t="str">
        <f>IF(C139&lt;&gt;C138,"new student",IF(F139=F138,(J139-K138)/ 86400000,"** new machine **"))</f>
        <v>new student</v>
      </c>
      <c r="N139" s="4">
        <f>L139/86400000</f>
        <v>1.817111111111111E-2</v>
      </c>
      <c r="O139" s="13">
        <v>676</v>
      </c>
      <c r="P139" s="7">
        <v>0</v>
      </c>
      <c r="Q139" s="8">
        <v>10</v>
      </c>
      <c r="R139" t="s">
        <v>24</v>
      </c>
      <c r="S139">
        <v>1</v>
      </c>
    </row>
    <row r="140" spans="1:19" x14ac:dyDescent="0.35">
      <c r="A140" t="s">
        <v>534</v>
      </c>
      <c r="B140" s="9">
        <v>42175126</v>
      </c>
      <c r="C140" s="26">
        <v>42175126</v>
      </c>
      <c r="D140" s="35" t="str">
        <f>IF(ISERROR(MATCH(B140,'ids in current analysis'!$A$2:$A$98,0)),B140,"analyzed")</f>
        <v>analyzed</v>
      </c>
      <c r="E140" s="33" t="str">
        <f>IF(ISERROR(MATCH(C140,'ids in current analysis'!$A$2:$A$98,0)),C140,"analyzed")</f>
        <v>analyzed</v>
      </c>
      <c r="F140" t="s">
        <v>530</v>
      </c>
      <c r="G140" s="14" t="s">
        <v>116</v>
      </c>
      <c r="H140" s="11" t="s">
        <v>535</v>
      </c>
      <c r="I140" s="12">
        <f xml:space="preserve"> (H140 / 86400000) + 25569</f>
        <v>41466.876294085647</v>
      </c>
      <c r="J140" s="11" t="s">
        <v>536</v>
      </c>
      <c r="K140" s="11" t="s">
        <v>537</v>
      </c>
      <c r="L140" s="11">
        <f>VALUE(K140)-VALUE(J140)</f>
        <v>1796547</v>
      </c>
      <c r="M140" s="4">
        <f>IF(C140&lt;&gt;C139,"new student",IF(F140=F139,(J140-K139)/ 86400000,"** new machine **"))</f>
        <v>1.3726851851851851E-2</v>
      </c>
      <c r="N140" s="4">
        <f>L140/86400000</f>
        <v>2.0793368055555556E-2</v>
      </c>
      <c r="O140" s="13">
        <v>529</v>
      </c>
      <c r="P140" s="7">
        <v>13</v>
      </c>
      <c r="Q140" s="8">
        <v>0</v>
      </c>
      <c r="R140" t="s">
        <v>45</v>
      </c>
      <c r="S140">
        <v>2</v>
      </c>
    </row>
    <row r="141" spans="1:19" x14ac:dyDescent="0.35">
      <c r="A141" t="s">
        <v>538</v>
      </c>
      <c r="B141" s="9">
        <v>42822113</v>
      </c>
      <c r="C141" s="26">
        <v>42822113</v>
      </c>
      <c r="D141" s="35" t="str">
        <f>IF(ISERROR(MATCH(B141,'ids in current analysis'!$A$2:$A$98,0)),B141,"analyzed")</f>
        <v>analyzed</v>
      </c>
      <c r="E141" s="33" t="str">
        <f>IF(ISERROR(MATCH(C141,'ids in current analysis'!$A$2:$A$98,0)),C141,"analyzed")</f>
        <v>analyzed</v>
      </c>
      <c r="F141" t="s">
        <v>85</v>
      </c>
      <c r="G141" s="10" t="s">
        <v>20</v>
      </c>
      <c r="H141" s="11" t="s">
        <v>539</v>
      </c>
      <c r="I141" s="12">
        <f xml:space="preserve"> (H141 / 86400000) + 25569</f>
        <v>41467.698898032409</v>
      </c>
      <c r="J141" s="11" t="s">
        <v>540</v>
      </c>
      <c r="K141" s="11" t="s">
        <v>541</v>
      </c>
      <c r="L141" s="11">
        <f>VALUE(K141)-VALUE(J141)</f>
        <v>1175922</v>
      </c>
      <c r="M141" s="4" t="str">
        <f>IF(C141&lt;&gt;C140,"new student",IF(F141=F140,(J141-K140)/ 86400000,"** new machine **"))</f>
        <v>new student</v>
      </c>
      <c r="N141" s="4">
        <f>L141/86400000</f>
        <v>1.3610208333333334E-2</v>
      </c>
      <c r="O141" s="13">
        <v>335</v>
      </c>
      <c r="P141" s="7">
        <v>0</v>
      </c>
      <c r="Q141" s="8">
        <v>12</v>
      </c>
      <c r="R141" t="s">
        <v>24</v>
      </c>
      <c r="S141">
        <v>1</v>
      </c>
    </row>
    <row r="142" spans="1:19" x14ac:dyDescent="0.35">
      <c r="A142" t="s">
        <v>542</v>
      </c>
      <c r="B142" s="9">
        <v>42822113</v>
      </c>
      <c r="C142" s="26">
        <v>42822113</v>
      </c>
      <c r="D142" s="35" t="str">
        <f>IF(ISERROR(MATCH(B142,'ids in current analysis'!$A$2:$A$98,0)),B142,"analyzed")</f>
        <v>analyzed</v>
      </c>
      <c r="E142" s="33" t="str">
        <f>IF(ISERROR(MATCH(C142,'ids in current analysis'!$A$2:$A$98,0)),C142,"analyzed")</f>
        <v>analyzed</v>
      </c>
      <c r="F142" t="s">
        <v>85</v>
      </c>
      <c r="G142" s="10" t="s">
        <v>20</v>
      </c>
      <c r="H142" s="11" t="s">
        <v>543</v>
      </c>
      <c r="I142" s="12">
        <f xml:space="preserve"> (H142 / 86400000) + 25569</f>
        <v>41467.72779704861</v>
      </c>
      <c r="J142" s="11" t="s">
        <v>544</v>
      </c>
      <c r="K142" s="11" t="s">
        <v>545</v>
      </c>
      <c r="L142" s="11">
        <f>VALUE(K142)-VALUE(J142)</f>
        <v>1776328</v>
      </c>
      <c r="M142" s="4">
        <f>IF(C142&lt;&gt;C141,"new student",IF(F142=F141,(J142-K141)/ 86400000,"** new machine **"))</f>
        <v>1.5370914351851853E-2</v>
      </c>
      <c r="N142" s="4">
        <f>L142/86400000</f>
        <v>2.0559351851851853E-2</v>
      </c>
      <c r="O142" s="13">
        <v>308</v>
      </c>
      <c r="P142" s="7">
        <v>29</v>
      </c>
      <c r="Q142" s="8">
        <v>1</v>
      </c>
      <c r="R142" t="s">
        <v>30</v>
      </c>
      <c r="S142">
        <v>2</v>
      </c>
    </row>
    <row r="143" spans="1:19" x14ac:dyDescent="0.35">
      <c r="A143" t="s">
        <v>549</v>
      </c>
      <c r="B143" s="9">
        <v>43999105</v>
      </c>
      <c r="C143" s="26">
        <v>43999105</v>
      </c>
      <c r="D143" s="35" t="str">
        <f>IF(ISERROR(MATCH(B143,'ids in current analysis'!$A$2:$A$98,0)),B143,"analyzed")</f>
        <v>analyzed</v>
      </c>
      <c r="E143" s="33" t="str">
        <f>IF(ISERROR(MATCH(C143,'ids in current analysis'!$A$2:$A$98,0)),C143,"analyzed")</f>
        <v>analyzed</v>
      </c>
      <c r="F143" t="s">
        <v>377</v>
      </c>
      <c r="G143" s="10" t="s">
        <v>125</v>
      </c>
      <c r="H143" s="11" t="s">
        <v>550</v>
      </c>
      <c r="I143" s="12">
        <f xml:space="preserve"> (H143 / 86400000) + 25569</f>
        <v>41465.718335497688</v>
      </c>
      <c r="J143" s="11" t="s">
        <v>551</v>
      </c>
      <c r="K143" s="11" t="s">
        <v>552</v>
      </c>
      <c r="L143" s="11">
        <f>VALUE(K143)-VALUE(J143)</f>
        <v>1706266</v>
      </c>
      <c r="M143" s="4" t="str">
        <f>IF(C143&lt;&gt;C142,"new student",IF(F143=F142,(J143-K142)/ 86400000,"** new machine **"))</f>
        <v>new student</v>
      </c>
      <c r="N143" s="4">
        <f>L143/86400000</f>
        <v>1.9748449074074075E-2</v>
      </c>
      <c r="O143" s="13">
        <v>515</v>
      </c>
      <c r="P143" s="7">
        <v>0</v>
      </c>
      <c r="Q143" s="8">
        <v>10</v>
      </c>
      <c r="R143" t="s">
        <v>24</v>
      </c>
      <c r="S143">
        <v>1</v>
      </c>
    </row>
    <row r="144" spans="1:19" x14ac:dyDescent="0.35">
      <c r="A144" t="s">
        <v>553</v>
      </c>
      <c r="B144" s="9">
        <v>43999105</v>
      </c>
      <c r="C144" s="26">
        <v>43999105</v>
      </c>
      <c r="D144" s="35" t="str">
        <f>IF(ISERROR(MATCH(B144,'ids in current analysis'!$A$2:$A$98,0)),B144,"analyzed")</f>
        <v>analyzed</v>
      </c>
      <c r="E144" s="33" t="str">
        <f>IF(ISERROR(MATCH(C144,'ids in current analysis'!$A$2:$A$98,0)),C144,"analyzed")</f>
        <v>analyzed</v>
      </c>
      <c r="F144" t="s">
        <v>377</v>
      </c>
      <c r="G144" s="10" t="s">
        <v>125</v>
      </c>
      <c r="H144" s="11" t="s">
        <v>554</v>
      </c>
      <c r="I144" s="12">
        <f xml:space="preserve"> (H144 / 86400000) + 25569</f>
        <v>41465.750599131949</v>
      </c>
      <c r="J144" s="11" t="s">
        <v>555</v>
      </c>
      <c r="K144" s="11" t="s">
        <v>556</v>
      </c>
      <c r="L144" s="11">
        <f>VALUE(K144)-VALUE(J144)</f>
        <v>1706141</v>
      </c>
      <c r="M144" s="4">
        <f>IF(C144&lt;&gt;C143,"new student",IF(F144=F143,(J144-K143)/ 86400000,"** new machine **"))</f>
        <v>1.2033599537037037E-2</v>
      </c>
      <c r="N144" s="4">
        <f>L144/86400000</f>
        <v>1.9747002314814816E-2</v>
      </c>
      <c r="O144" s="13">
        <v>316</v>
      </c>
      <c r="P144" s="7">
        <v>16</v>
      </c>
      <c r="Q144" s="8">
        <v>0</v>
      </c>
      <c r="R144" t="s">
        <v>45</v>
      </c>
      <c r="S144">
        <v>2</v>
      </c>
    </row>
    <row r="145" spans="1:20" x14ac:dyDescent="0.35">
      <c r="A145" t="s">
        <v>557</v>
      </c>
      <c r="B145" s="9">
        <v>44827119</v>
      </c>
      <c r="C145" s="26">
        <v>44827119</v>
      </c>
      <c r="D145" s="35" t="str">
        <f>IF(ISERROR(MATCH(B145,'ids in current analysis'!$A$2:$A$98,0)),B145,"analyzed")</f>
        <v>analyzed</v>
      </c>
      <c r="E145" s="33" t="str">
        <f>IF(ISERROR(MATCH(C145,'ids in current analysis'!$A$2:$A$98,0)),C145,"analyzed")</f>
        <v>analyzed</v>
      </c>
      <c r="F145" t="s">
        <v>196</v>
      </c>
      <c r="G145" s="10" t="s">
        <v>125</v>
      </c>
      <c r="H145" s="11" t="s">
        <v>558</v>
      </c>
      <c r="I145" s="12">
        <f xml:space="preserve"> (H145 / 86400000) + 25569</f>
        <v>41465.718423750004</v>
      </c>
      <c r="J145" s="11" t="s">
        <v>559</v>
      </c>
      <c r="K145" s="11" t="s">
        <v>560</v>
      </c>
      <c r="L145" s="11">
        <f>VALUE(K145)-VALUE(J145)</f>
        <v>1708359</v>
      </c>
      <c r="M145" s="4" t="str">
        <f>IF(C145&lt;&gt;C144,"new student",IF(F145=F144,(J145-K144)/ 86400000,"** new machine **"))</f>
        <v>new student</v>
      </c>
      <c r="N145" s="4">
        <f>L145/86400000</f>
        <v>1.9772673611111111E-2</v>
      </c>
      <c r="O145" s="13">
        <v>447</v>
      </c>
      <c r="P145" s="7">
        <v>0</v>
      </c>
      <c r="Q145" s="8">
        <v>19</v>
      </c>
      <c r="R145" t="s">
        <v>24</v>
      </c>
      <c r="S145">
        <v>1</v>
      </c>
    </row>
    <row r="146" spans="1:20" x14ac:dyDescent="0.35">
      <c r="A146" t="s">
        <v>561</v>
      </c>
      <c r="B146" s="9">
        <v>44827119</v>
      </c>
      <c r="C146" s="26">
        <v>44827119</v>
      </c>
      <c r="D146" s="35" t="str">
        <f>IF(ISERROR(MATCH(B146,'ids in current analysis'!$A$2:$A$98,0)),B146,"analyzed")</f>
        <v>analyzed</v>
      </c>
      <c r="E146" s="33" t="str">
        <f>IF(ISERROR(MATCH(C146,'ids in current analysis'!$A$2:$A$98,0)),C146,"analyzed")</f>
        <v>analyzed</v>
      </c>
      <c r="F146" t="s">
        <v>196</v>
      </c>
      <c r="G146" s="10" t="s">
        <v>125</v>
      </c>
      <c r="H146" s="11" t="s">
        <v>562</v>
      </c>
      <c r="I146" s="12">
        <f xml:space="preserve"> (H146 / 86400000) + 25569</f>
        <v>41465.750314120371</v>
      </c>
      <c r="J146" s="11" t="s">
        <v>563</v>
      </c>
      <c r="K146" s="11" t="s">
        <v>564</v>
      </c>
      <c r="L146" s="11">
        <f>VALUE(K146)-VALUE(J146)</f>
        <v>28813</v>
      </c>
      <c r="M146" s="4">
        <f>IF(C146&lt;&gt;C145,"new student",IF(F146=F145,(J146-K145)/ 86400000,"** new machine **"))</f>
        <v>1.1780601851851851E-2</v>
      </c>
      <c r="N146" s="4">
        <f>L146/86400000</f>
        <v>3.334837962962963E-4</v>
      </c>
      <c r="O146" s="13">
        <v>12</v>
      </c>
      <c r="P146" s="7">
        <v>0</v>
      </c>
      <c r="Q146" s="8">
        <v>0</v>
      </c>
      <c r="R146" t="s">
        <v>30</v>
      </c>
      <c r="S146">
        <v>2</v>
      </c>
      <c r="T146" t="s">
        <v>62</v>
      </c>
    </row>
    <row r="147" spans="1:20" x14ac:dyDescent="0.35">
      <c r="A147" t="s">
        <v>565</v>
      </c>
      <c r="B147" s="9">
        <v>44827119</v>
      </c>
      <c r="C147" s="26">
        <v>44827119</v>
      </c>
      <c r="D147" s="35" t="str">
        <f>IF(ISERROR(MATCH(B147,'ids in current analysis'!$A$2:$A$98,0)),B147,"analyzed")</f>
        <v>analyzed</v>
      </c>
      <c r="E147" s="33" t="str">
        <f>IF(ISERROR(MATCH(C147,'ids in current analysis'!$A$2:$A$98,0)),C147,"analyzed")</f>
        <v>analyzed</v>
      </c>
      <c r="F147" t="s">
        <v>196</v>
      </c>
      <c r="G147" s="10" t="s">
        <v>125</v>
      </c>
      <c r="H147" s="11" t="s">
        <v>566</v>
      </c>
      <c r="I147" s="12">
        <f xml:space="preserve"> (H147 / 86400000) + 25569</f>
        <v>41465.751983136572</v>
      </c>
      <c r="J147" s="11" t="s">
        <v>567</v>
      </c>
      <c r="K147" s="11" t="s">
        <v>568</v>
      </c>
      <c r="L147" s="11">
        <f>VALUE(K147)-VALUE(J147)</f>
        <v>1641515</v>
      </c>
      <c r="M147" s="4">
        <f>IF(C147&lt;&gt;C146,"new student",IF(F147=F146,(J147-K146)/ 86400000,"** new machine **"))</f>
        <v>1.2147337962962962E-3</v>
      </c>
      <c r="N147" s="4">
        <f>L147/86400000</f>
        <v>1.8999016203703704E-2</v>
      </c>
      <c r="O147" s="13">
        <v>394</v>
      </c>
      <c r="P147" s="7">
        <v>6</v>
      </c>
      <c r="Q147" s="8">
        <v>1</v>
      </c>
      <c r="R147" t="s">
        <v>45</v>
      </c>
      <c r="S147">
        <v>3</v>
      </c>
    </row>
    <row r="148" spans="1:20" x14ac:dyDescent="0.35">
      <c r="A148" t="s">
        <v>569</v>
      </c>
      <c r="B148" s="9">
        <v>46231117</v>
      </c>
      <c r="C148" s="26">
        <v>46231117</v>
      </c>
      <c r="D148" s="35" t="str">
        <f>IF(ISERROR(MATCH(B148,'ids in current analysis'!$A$2:$A$98,0)),B148,"analyzed")</f>
        <v>analyzed</v>
      </c>
      <c r="E148" s="33" t="str">
        <f>IF(ISERROR(MATCH(C148,'ids in current analysis'!$A$2:$A$98,0)),C148,"analyzed")</f>
        <v>analyzed</v>
      </c>
      <c r="F148" t="s">
        <v>289</v>
      </c>
      <c r="H148" s="11" t="s">
        <v>570</v>
      </c>
      <c r="I148" s="12">
        <f xml:space="preserve"> (H148 / 86400000) + 25569</f>
        <v>41465.718603125002</v>
      </c>
      <c r="J148" s="11">
        <v>-1</v>
      </c>
      <c r="K148" s="11">
        <v>-1</v>
      </c>
      <c r="L148" s="11">
        <f>VALUE(K148)-VALUE(J148)</f>
        <v>0</v>
      </c>
      <c r="M148" s="4" t="str">
        <f>IF(C148&lt;&gt;C147,"new student",IF(F148=F147,(J148-K147)/ 86400000,"** new machine **"))</f>
        <v>new student</v>
      </c>
      <c r="N148" s="4">
        <f>L148/86400000</f>
        <v>0</v>
      </c>
      <c r="O148" s="13">
        <v>0</v>
      </c>
      <c r="P148" s="7">
        <v>0</v>
      </c>
      <c r="Q148" s="8">
        <v>0</v>
      </c>
      <c r="R148" t="s">
        <v>24</v>
      </c>
      <c r="S148">
        <v>1</v>
      </c>
      <c r="T148" t="s">
        <v>571</v>
      </c>
    </row>
    <row r="149" spans="1:20" x14ac:dyDescent="0.35">
      <c r="A149" t="s">
        <v>572</v>
      </c>
      <c r="B149" s="9">
        <v>46231117</v>
      </c>
      <c r="C149" s="26">
        <v>46231117</v>
      </c>
      <c r="D149" s="35" t="str">
        <f>IF(ISERROR(MATCH(B149,'ids in current analysis'!$A$2:$A$98,0)),B149,"analyzed")</f>
        <v>analyzed</v>
      </c>
      <c r="E149" s="33" t="str">
        <f>IF(ISERROR(MATCH(C149,'ids in current analysis'!$A$2:$A$98,0)),C149,"analyzed")</f>
        <v>analyzed</v>
      </c>
      <c r="F149" t="s">
        <v>289</v>
      </c>
      <c r="H149" s="11" t="s">
        <v>573</v>
      </c>
      <c r="I149" s="12">
        <f xml:space="preserve"> (H149 / 86400000) + 25569</f>
        <v>41465.719311307868</v>
      </c>
      <c r="J149" s="11" t="s">
        <v>574</v>
      </c>
      <c r="K149" s="11" t="s">
        <v>575</v>
      </c>
      <c r="L149" s="11">
        <f>VALUE(K149)-VALUE(J149)</f>
        <v>1594516</v>
      </c>
      <c r="M149" s="4">
        <f>IF(C149&lt;&gt;C148,"new student",IF(F149=F148,(J149-K148)/ 86400000,"** new machine **"))</f>
        <v>15896.719589097222</v>
      </c>
      <c r="N149" s="4">
        <f>L149/86400000</f>
        <v>1.8455046296296296E-2</v>
      </c>
      <c r="O149" s="13">
        <v>495</v>
      </c>
      <c r="P149" s="7">
        <v>0</v>
      </c>
      <c r="Q149" s="8">
        <v>13</v>
      </c>
      <c r="R149" t="s">
        <v>24</v>
      </c>
      <c r="S149">
        <v>2</v>
      </c>
    </row>
    <row r="150" spans="1:20" x14ac:dyDescent="0.35">
      <c r="A150" t="s">
        <v>576</v>
      </c>
      <c r="B150" s="9">
        <v>46231117</v>
      </c>
      <c r="C150" s="26">
        <v>46231117</v>
      </c>
      <c r="D150" s="35" t="str">
        <f>IF(ISERROR(MATCH(B150,'ids in current analysis'!$A$2:$A$98,0)),B150,"analyzed")</f>
        <v>analyzed</v>
      </c>
      <c r="E150" s="33" t="str">
        <f>IF(ISERROR(MATCH(C150,'ids in current analysis'!$A$2:$A$98,0)),C150,"analyzed")</f>
        <v>analyzed</v>
      </c>
      <c r="F150" t="s">
        <v>289</v>
      </c>
      <c r="H150" s="11" t="s">
        <v>577</v>
      </c>
      <c r="I150" s="12">
        <f xml:space="preserve"> (H150 / 86400000) + 25569</f>
        <v>41465.751858148149</v>
      </c>
      <c r="J150" s="11" t="s">
        <v>578</v>
      </c>
      <c r="K150" s="11" t="s">
        <v>579</v>
      </c>
      <c r="L150" s="11">
        <f>VALUE(K150)-VALUE(J150)</f>
        <v>1129015</v>
      </c>
      <c r="M150" s="4">
        <f>IF(C150&lt;&gt;C149,"new student",IF(F150=F149,(J150-K149)/ 86400000,"** new machine **"))</f>
        <v>1.4187106481481481E-2</v>
      </c>
      <c r="N150" s="4">
        <f>L150/86400000</f>
        <v>1.306730324074074E-2</v>
      </c>
      <c r="O150" s="13">
        <v>369</v>
      </c>
      <c r="P150" s="7">
        <v>7</v>
      </c>
      <c r="Q150" s="8">
        <v>7</v>
      </c>
      <c r="R150" t="s">
        <v>30</v>
      </c>
      <c r="S150">
        <v>3</v>
      </c>
    </row>
    <row r="151" spans="1:20" x14ac:dyDescent="0.35">
      <c r="A151" t="s">
        <v>580</v>
      </c>
      <c r="B151" s="9">
        <v>46231117</v>
      </c>
      <c r="C151" s="26">
        <v>46231117</v>
      </c>
      <c r="D151" s="35" t="str">
        <f>IF(ISERROR(MATCH(B151,'ids in current analysis'!$A$2:$A$98,0)),B151,"analyzed")</f>
        <v>analyzed</v>
      </c>
      <c r="E151" s="33" t="str">
        <f>IF(ISERROR(MATCH(C151,'ids in current analysis'!$A$2:$A$98,0)),C151,"analyzed")</f>
        <v>analyzed</v>
      </c>
      <c r="F151" t="s">
        <v>289</v>
      </c>
      <c r="H151" s="11" t="s">
        <v>581</v>
      </c>
      <c r="I151" s="12">
        <f xml:space="preserve"> (H151 / 86400000) + 25569</f>
        <v>41465.766970092591</v>
      </c>
      <c r="J151" s="11" t="s">
        <v>582</v>
      </c>
      <c r="K151" s="11" t="s">
        <v>583</v>
      </c>
      <c r="L151" s="11">
        <f>VALUE(K151)-VALUE(J151)</f>
        <v>346109</v>
      </c>
      <c r="M151" s="4">
        <f>IF(C151&lt;&gt;C150,"new student",IF(F151=F150,(J151-K150)/ 86400000,"** new machine **"))</f>
        <v>2.4215162037037035E-3</v>
      </c>
      <c r="N151" s="4">
        <f>L151/86400000</f>
        <v>4.0058912037037034E-3</v>
      </c>
      <c r="O151" s="13">
        <v>212</v>
      </c>
      <c r="P151" s="7">
        <v>4</v>
      </c>
      <c r="Q151" s="8">
        <v>0</v>
      </c>
      <c r="R151" t="s">
        <v>35</v>
      </c>
      <c r="S151">
        <v>4</v>
      </c>
    </row>
    <row r="152" spans="1:20" x14ac:dyDescent="0.35">
      <c r="A152" t="s">
        <v>584</v>
      </c>
      <c r="B152" s="9">
        <v>48107113</v>
      </c>
      <c r="C152" s="26">
        <v>48107113</v>
      </c>
      <c r="D152" s="35" t="str">
        <f>IF(ISERROR(MATCH(B152,'ids in current analysis'!$A$2:$A$98,0)),B152,"analyzed")</f>
        <v>analyzed</v>
      </c>
      <c r="E152" s="33" t="str">
        <f>IF(ISERROR(MATCH(C152,'ids in current analysis'!$A$2:$A$98,0)),C152,"analyzed")</f>
        <v>analyzed</v>
      </c>
      <c r="F152" t="s">
        <v>585</v>
      </c>
      <c r="G152" s="14" t="s">
        <v>116</v>
      </c>
      <c r="H152" s="11" t="s">
        <v>586</v>
      </c>
      <c r="I152" s="12">
        <f xml:space="preserve"> (H152 / 86400000) + 25569</f>
        <v>41466.84459695602</v>
      </c>
      <c r="J152" s="11" t="s">
        <v>587</v>
      </c>
      <c r="K152" s="11" t="s">
        <v>588</v>
      </c>
      <c r="L152" s="11">
        <f>VALUE(K152)-VALUE(J152)</f>
        <v>167258</v>
      </c>
      <c r="M152" s="4" t="str">
        <f>IF(C152&lt;&gt;C151,"new student",IF(F152=F151,(J152-K151)/ 86400000,"** new machine **"))</f>
        <v>new student</v>
      </c>
      <c r="N152" s="4">
        <f>L152/86400000</f>
        <v>1.9358564814814815E-3</v>
      </c>
      <c r="O152" s="13">
        <v>108</v>
      </c>
      <c r="P152" s="7">
        <v>0</v>
      </c>
      <c r="Q152" s="8">
        <v>1</v>
      </c>
      <c r="R152" t="s">
        <v>24</v>
      </c>
      <c r="S152">
        <v>1</v>
      </c>
    </row>
    <row r="153" spans="1:20" x14ac:dyDescent="0.35">
      <c r="A153" t="s">
        <v>589</v>
      </c>
      <c r="B153" s="9">
        <v>48107113</v>
      </c>
      <c r="C153" s="26">
        <v>48107113</v>
      </c>
      <c r="D153" s="35" t="str">
        <f>IF(ISERROR(MATCH(B153,'ids in current analysis'!$A$2:$A$98,0)),B153,"analyzed")</f>
        <v>analyzed</v>
      </c>
      <c r="E153" s="33" t="str">
        <f>IF(ISERROR(MATCH(C153,'ids in current analysis'!$A$2:$A$98,0)),C153,"analyzed")</f>
        <v>analyzed</v>
      </c>
      <c r="F153" t="s">
        <v>585</v>
      </c>
      <c r="G153" s="14" t="s">
        <v>116</v>
      </c>
      <c r="H153" s="11" t="s">
        <v>590</v>
      </c>
      <c r="I153" s="12">
        <f xml:space="preserve"> (H153 / 86400000) + 25569</f>
        <v>41466.847702743056</v>
      </c>
      <c r="J153" s="11" t="s">
        <v>591</v>
      </c>
      <c r="K153" s="11" t="s">
        <v>592</v>
      </c>
      <c r="L153" s="11">
        <f>VALUE(K153)-VALUE(J153)</f>
        <v>1265869</v>
      </c>
      <c r="M153" s="4">
        <f>IF(C153&lt;&gt;C152,"new student",IF(F153=F152,(J153-K152)/ 86400000,"** new machine **"))</f>
        <v>1.039363425925926E-3</v>
      </c>
      <c r="N153" s="4">
        <f>L153/86400000</f>
        <v>1.4651261574074073E-2</v>
      </c>
      <c r="O153" s="13">
        <v>586</v>
      </c>
      <c r="P153" s="7">
        <v>0</v>
      </c>
      <c r="Q153" s="8">
        <v>10</v>
      </c>
      <c r="R153" t="s">
        <v>24</v>
      </c>
      <c r="S153">
        <v>2</v>
      </c>
      <c r="T153" t="s">
        <v>67</v>
      </c>
    </row>
    <row r="154" spans="1:20" x14ac:dyDescent="0.35">
      <c r="A154" t="s">
        <v>593</v>
      </c>
      <c r="B154" s="9">
        <v>48107113</v>
      </c>
      <c r="C154" s="26">
        <v>48107113</v>
      </c>
      <c r="D154" s="35" t="str">
        <f>IF(ISERROR(MATCH(B154,'ids in current analysis'!$A$2:$A$98,0)),B154,"analyzed")</f>
        <v>analyzed</v>
      </c>
      <c r="E154" s="33" t="str">
        <f>IF(ISERROR(MATCH(C154,'ids in current analysis'!$A$2:$A$98,0)),C154,"analyzed")</f>
        <v>analyzed</v>
      </c>
      <c r="F154" t="s">
        <v>585</v>
      </c>
      <c r="G154" s="14" t="s">
        <v>116</v>
      </c>
      <c r="H154" s="11" t="s">
        <v>594</v>
      </c>
      <c r="I154" s="12">
        <f xml:space="preserve"> (H154 / 86400000) + 25569</f>
        <v>41466.875064722219</v>
      </c>
      <c r="J154" s="11" t="s">
        <v>595</v>
      </c>
      <c r="K154" s="11" t="s">
        <v>596</v>
      </c>
      <c r="L154" s="11">
        <f>VALUE(K154)-VALUE(J154)</f>
        <v>1450425</v>
      </c>
      <c r="M154" s="4">
        <f>IF(C154&lt;&gt;C153,"new student",IF(F154=F153,(J154-K153)/ 86400000,"** new machine **"))</f>
        <v>1.2874375E-2</v>
      </c>
      <c r="N154" s="4">
        <f>L154/86400000</f>
        <v>1.6787326388888888E-2</v>
      </c>
      <c r="O154" s="13">
        <v>801</v>
      </c>
      <c r="P154" s="7">
        <v>29</v>
      </c>
      <c r="Q154" s="8">
        <v>2</v>
      </c>
      <c r="R154" t="s">
        <v>30</v>
      </c>
      <c r="S154">
        <v>3</v>
      </c>
    </row>
    <row r="155" spans="1:20" x14ac:dyDescent="0.35">
      <c r="A155" t="s">
        <v>597</v>
      </c>
      <c r="B155" s="9">
        <v>48107113</v>
      </c>
      <c r="C155" s="26">
        <v>48107113</v>
      </c>
      <c r="D155" s="35" t="str">
        <f>IF(ISERROR(MATCH(B155,'ids in current analysis'!$A$2:$A$98,0)),B155,"analyzed")</f>
        <v>analyzed</v>
      </c>
      <c r="E155" s="33" t="str">
        <f>IF(ISERROR(MATCH(C155,'ids in current analysis'!$A$2:$A$98,0)),C155,"analyzed")</f>
        <v>analyzed</v>
      </c>
      <c r="F155" t="s">
        <v>585</v>
      </c>
      <c r="G155" s="14" t="s">
        <v>116</v>
      </c>
      <c r="H155" s="11" t="s">
        <v>598</v>
      </c>
      <c r="I155" s="12">
        <f xml:space="preserve"> (H155 / 86400000) + 25569</f>
        <v>41466.892755763889</v>
      </c>
      <c r="J155" s="11" t="s">
        <v>599</v>
      </c>
      <c r="K155" s="11" t="s">
        <v>600</v>
      </c>
      <c r="L155" s="11">
        <f>VALUE(K155)-VALUE(J155)</f>
        <v>417128</v>
      </c>
      <c r="M155" s="4">
        <f>IF(C155&lt;&gt;C154,"new student",IF(F155=F154,(J155-K154)/ 86400000,"** new machine **"))</f>
        <v>7.7730324074074073E-4</v>
      </c>
      <c r="N155" s="4">
        <f>L155/86400000</f>
        <v>4.8278703703703704E-3</v>
      </c>
      <c r="O155" s="13">
        <v>153</v>
      </c>
      <c r="P155" s="7">
        <v>1</v>
      </c>
      <c r="Q155" s="8">
        <v>0</v>
      </c>
      <c r="R155" t="s">
        <v>35</v>
      </c>
      <c r="S155">
        <v>4</v>
      </c>
    </row>
    <row r="156" spans="1:20" x14ac:dyDescent="0.35">
      <c r="A156" t="s">
        <v>609</v>
      </c>
      <c r="B156" s="9">
        <v>51352592</v>
      </c>
      <c r="C156" s="26">
        <v>51352592</v>
      </c>
      <c r="D156" s="35" t="str">
        <f>IF(ISERROR(MATCH(B156,'ids in current analysis'!$A$2:$A$98,0)),B156,"analyzed")</f>
        <v>analyzed</v>
      </c>
      <c r="E156" s="33" t="str">
        <f>IF(ISERROR(MATCH(C156,'ids in current analysis'!$A$2:$A$98,0)),C156,"analyzed")</f>
        <v>analyzed</v>
      </c>
      <c r="F156" t="s">
        <v>37</v>
      </c>
      <c r="H156" s="11" t="s">
        <v>610</v>
      </c>
      <c r="I156" s="12">
        <f xml:space="preserve"> (H156 / 86400000) + 25569</f>
        <v>41348.722766284722</v>
      </c>
      <c r="J156" s="11" t="s">
        <v>611</v>
      </c>
      <c r="K156" s="11" t="s">
        <v>612</v>
      </c>
      <c r="L156" s="11">
        <f>VALUE(K156)-VALUE(J156)</f>
        <v>4056484</v>
      </c>
      <c r="M156" s="4" t="str">
        <f>IF(C156&lt;&gt;C155,"new student",IF(F156=F155,(J156-K155)/ 86400000,"** new machine **"))</f>
        <v>new student</v>
      </c>
      <c r="N156" s="4">
        <f>L156/86400000</f>
        <v>4.6950046296296295E-2</v>
      </c>
      <c r="O156" s="13">
        <v>1406</v>
      </c>
      <c r="P156" s="7">
        <v>49</v>
      </c>
      <c r="Q156" s="8">
        <v>20</v>
      </c>
      <c r="R156" t="s">
        <v>113</v>
      </c>
      <c r="S156">
        <v>1</v>
      </c>
    </row>
    <row r="157" spans="1:20" x14ac:dyDescent="0.35">
      <c r="A157" t="s">
        <v>613</v>
      </c>
      <c r="B157" s="9">
        <v>51876107</v>
      </c>
      <c r="C157" s="26">
        <v>51876107</v>
      </c>
      <c r="D157" s="35" t="str">
        <f>IF(ISERROR(MATCH(B157,'ids in current analysis'!$A$2:$A$98,0)),B157,"analyzed")</f>
        <v>analyzed</v>
      </c>
      <c r="E157" s="33" t="str">
        <f>IF(ISERROR(MATCH(C157,'ids in current analysis'!$A$2:$A$98,0)),C157,"analyzed")</f>
        <v>analyzed</v>
      </c>
      <c r="F157" t="s">
        <v>614</v>
      </c>
      <c r="G157" s="10" t="s">
        <v>125</v>
      </c>
      <c r="H157" s="11" t="s">
        <v>615</v>
      </c>
      <c r="I157" s="12">
        <f xml:space="preserve"> (H157 / 86400000) + 25569</f>
        <v>41465.718342395834</v>
      </c>
      <c r="J157" s="11" t="s">
        <v>616</v>
      </c>
      <c r="K157" s="11" t="s">
        <v>617</v>
      </c>
      <c r="L157" s="11">
        <f>VALUE(K157)-VALUE(J157)</f>
        <v>1759059</v>
      </c>
      <c r="M157" s="4" t="str">
        <f>IF(C157&lt;&gt;C156,"new student",IF(F157=F156,(J157-K156)/ 86400000,"** new machine **"))</f>
        <v>new student</v>
      </c>
      <c r="N157" s="4">
        <f>L157/86400000</f>
        <v>2.0359479166666666E-2</v>
      </c>
      <c r="O157" s="13">
        <v>791</v>
      </c>
      <c r="P157" s="7">
        <v>0</v>
      </c>
      <c r="Q157" s="8">
        <v>9</v>
      </c>
      <c r="R157" t="s">
        <v>24</v>
      </c>
      <c r="S157">
        <v>1</v>
      </c>
    </row>
    <row r="158" spans="1:20" x14ac:dyDescent="0.35">
      <c r="A158" t="s">
        <v>618</v>
      </c>
      <c r="B158" s="9">
        <v>51876107</v>
      </c>
      <c r="C158" s="26">
        <v>51876107</v>
      </c>
      <c r="D158" s="35" t="str">
        <f>IF(ISERROR(MATCH(B158,'ids in current analysis'!$A$2:$A$98,0)),B158,"analyzed")</f>
        <v>analyzed</v>
      </c>
      <c r="E158" s="33" t="str">
        <f>IF(ISERROR(MATCH(C158,'ids in current analysis'!$A$2:$A$98,0)),C158,"analyzed")</f>
        <v>analyzed</v>
      </c>
      <c r="F158" t="s">
        <v>614</v>
      </c>
      <c r="G158" s="10" t="s">
        <v>125</v>
      </c>
      <c r="H158" s="11" t="s">
        <v>619</v>
      </c>
      <c r="I158" s="12">
        <f xml:space="preserve"> (H158 / 86400000) + 25569</f>
        <v>41465.750256458334</v>
      </c>
      <c r="J158" s="11" t="s">
        <v>620</v>
      </c>
      <c r="K158" s="11" t="s">
        <v>621</v>
      </c>
      <c r="L158" s="11">
        <f>VALUE(K158)-VALUE(J158)</f>
        <v>1772247</v>
      </c>
      <c r="M158" s="4">
        <f>IF(C158&lt;&gt;C157,"new student",IF(F158=F157,(J158-K157)/ 86400000,"** new machine **"))</f>
        <v>1.1763298611111112E-2</v>
      </c>
      <c r="N158" s="4">
        <f>L158/86400000</f>
        <v>2.0512118055555556E-2</v>
      </c>
      <c r="O158" s="13">
        <v>639</v>
      </c>
      <c r="P158" s="7">
        <v>23</v>
      </c>
      <c r="Q158" s="8">
        <v>0</v>
      </c>
      <c r="R158" t="s">
        <v>45</v>
      </c>
      <c r="S158">
        <v>2</v>
      </c>
    </row>
    <row r="159" spans="1:20" x14ac:dyDescent="0.35">
      <c r="A159" t="s">
        <v>622</v>
      </c>
      <c r="B159" s="9">
        <v>52041105</v>
      </c>
      <c r="C159" s="26">
        <v>52041105</v>
      </c>
      <c r="D159" s="35" t="str">
        <f>IF(ISERROR(MATCH(B159,'ids in current analysis'!$A$2:$A$98,0)),B159,"analyzed")</f>
        <v>analyzed</v>
      </c>
      <c r="E159" s="33" t="str">
        <f>IF(ISERROR(MATCH(C159,'ids in current analysis'!$A$2:$A$98,0)),C159,"analyzed")</f>
        <v>analyzed</v>
      </c>
      <c r="F159" t="s">
        <v>222</v>
      </c>
      <c r="G159" s="10" t="s">
        <v>20</v>
      </c>
      <c r="H159" s="11" t="s">
        <v>623</v>
      </c>
      <c r="I159" s="12">
        <f xml:space="preserve"> (H159 / 86400000) + 25569</f>
        <v>41467.698891203705</v>
      </c>
      <c r="J159" s="11" t="s">
        <v>624</v>
      </c>
      <c r="K159" s="11" t="s">
        <v>625</v>
      </c>
      <c r="L159" s="11">
        <f>VALUE(K159)-VALUE(J159)</f>
        <v>1636620</v>
      </c>
      <c r="M159" s="4" t="str">
        <f>IF(C159&lt;&gt;C158,"new student",IF(F159=F158,(J159-K158)/ 86400000,"** new machine **"))</f>
        <v>new student</v>
      </c>
      <c r="N159" s="4">
        <f>L159/86400000</f>
        <v>1.8942361111111111E-2</v>
      </c>
      <c r="O159" s="13">
        <v>409</v>
      </c>
      <c r="P159" s="7">
        <v>0</v>
      </c>
      <c r="Q159" s="8">
        <v>10</v>
      </c>
      <c r="R159" t="s">
        <v>24</v>
      </c>
      <c r="S159">
        <v>1</v>
      </c>
    </row>
    <row r="160" spans="1:20" x14ac:dyDescent="0.35">
      <c r="A160" t="s">
        <v>626</v>
      </c>
      <c r="B160" s="9">
        <v>52041105</v>
      </c>
      <c r="C160" s="26">
        <v>52041105</v>
      </c>
      <c r="D160" s="35" t="str">
        <f>IF(ISERROR(MATCH(B160,'ids in current analysis'!$A$2:$A$98,0)),B160,"analyzed")</f>
        <v>analyzed</v>
      </c>
      <c r="E160" s="33" t="str">
        <f>IF(ISERROR(MATCH(C160,'ids in current analysis'!$A$2:$A$98,0)),C160,"analyzed")</f>
        <v>analyzed</v>
      </c>
      <c r="F160" t="s">
        <v>222</v>
      </c>
      <c r="G160" s="10" t="s">
        <v>20</v>
      </c>
      <c r="H160" s="11" t="s">
        <v>627</v>
      </c>
      <c r="I160" s="12">
        <f xml:space="preserve"> (H160 / 86400000) + 25569</f>
        <v>41467.727592766205</v>
      </c>
      <c r="J160" s="11" t="s">
        <v>628</v>
      </c>
      <c r="K160" s="11" t="s">
        <v>629</v>
      </c>
      <c r="L160" s="11">
        <f>VALUE(K160)-VALUE(J160)</f>
        <v>1157333</v>
      </c>
      <c r="M160" s="4">
        <f>IF(C160&lt;&gt;C159,"new student",IF(F160=F159,(J160-K159)/ 86400000,"** new machine **"))</f>
        <v>9.618495370370371E-3</v>
      </c>
      <c r="N160" s="4">
        <f>L160/86400000</f>
        <v>1.339505787037037E-2</v>
      </c>
      <c r="O160" s="13">
        <v>296</v>
      </c>
      <c r="P160" s="7">
        <v>10</v>
      </c>
      <c r="Q160" s="8">
        <v>0</v>
      </c>
      <c r="R160" t="s">
        <v>45</v>
      </c>
      <c r="S160">
        <v>2</v>
      </c>
    </row>
    <row r="161" spans="1:20" x14ac:dyDescent="0.35">
      <c r="A161" t="s">
        <v>630</v>
      </c>
      <c r="B161" s="9">
        <v>55188124</v>
      </c>
      <c r="C161" s="26">
        <v>55188124</v>
      </c>
      <c r="D161" s="35" t="str">
        <f>IF(ISERROR(MATCH(B161,'ids in current analysis'!$A$2:$A$98,0)),B161,"analyzed")</f>
        <v>analyzed</v>
      </c>
      <c r="E161" s="33" t="str">
        <f>IF(ISERROR(MATCH(C161,'ids in current analysis'!$A$2:$A$98,0)),C161,"analyzed")</f>
        <v>analyzed</v>
      </c>
      <c r="F161" t="s">
        <v>37</v>
      </c>
      <c r="H161" s="11" t="s">
        <v>631</v>
      </c>
      <c r="I161" s="12">
        <f xml:space="preserve"> (H161 / 86400000) + 25569</f>
        <v>41351.764559398151</v>
      </c>
      <c r="J161" s="11" t="s">
        <v>632</v>
      </c>
      <c r="K161" s="11" t="s">
        <v>633</v>
      </c>
      <c r="L161" s="11">
        <f>VALUE(K161)-VALUE(J161)</f>
        <v>4335547</v>
      </c>
      <c r="M161" s="4" t="str">
        <f>IF(C161&lt;&gt;C160,"new student",IF(F161=F160,(J161-K160)/ 86400000,"** new machine **"))</f>
        <v>new student</v>
      </c>
      <c r="N161" s="4">
        <f>L161/86400000</f>
        <v>5.0179942129629632E-2</v>
      </c>
      <c r="O161" s="13">
        <v>962</v>
      </c>
      <c r="P161" s="7">
        <v>9</v>
      </c>
      <c r="Q161" s="8">
        <v>13</v>
      </c>
      <c r="R161" t="s">
        <v>113</v>
      </c>
      <c r="S161">
        <v>1</v>
      </c>
    </row>
    <row r="162" spans="1:20" x14ac:dyDescent="0.35">
      <c r="A162" t="s">
        <v>634</v>
      </c>
      <c r="B162" s="9">
        <v>57521121</v>
      </c>
      <c r="C162" s="26">
        <v>57521121</v>
      </c>
      <c r="D162" s="35" t="str">
        <f>IF(ISERROR(MATCH(B162,'ids in current analysis'!$A$2:$A$98,0)),B162,"analyzed")</f>
        <v>analyzed</v>
      </c>
      <c r="E162" s="33" t="str">
        <f>IF(ISERROR(MATCH(C162,'ids in current analysis'!$A$2:$A$98,0)),C162,"analyzed")</f>
        <v>analyzed</v>
      </c>
      <c r="F162" t="s">
        <v>377</v>
      </c>
      <c r="H162" s="11" t="s">
        <v>635</v>
      </c>
      <c r="I162" s="12">
        <f xml:space="preserve"> (H162 / 86400000) + 25569</f>
        <v>41464.887797951393</v>
      </c>
      <c r="J162" s="11" t="s">
        <v>636</v>
      </c>
      <c r="K162" s="11" t="s">
        <v>637</v>
      </c>
      <c r="L162" s="11">
        <f>VALUE(K162)-VALUE(J162)</f>
        <v>1600359</v>
      </c>
      <c r="M162" s="4" t="str">
        <f>IF(C162&lt;&gt;C161,"new student",IF(F162=F161,(J162-K161)/ 86400000,"** new machine **"))</f>
        <v>new student</v>
      </c>
      <c r="N162" s="4">
        <f>L162/86400000</f>
        <v>1.852267361111111E-2</v>
      </c>
      <c r="O162" s="13">
        <v>670</v>
      </c>
      <c r="P162" s="7">
        <v>1</v>
      </c>
      <c r="Q162" s="8">
        <v>16</v>
      </c>
      <c r="R162" t="s">
        <v>24</v>
      </c>
      <c r="S162">
        <v>1</v>
      </c>
    </row>
    <row r="163" spans="1:20" x14ac:dyDescent="0.35">
      <c r="A163" t="s">
        <v>638</v>
      </c>
      <c r="B163" s="9">
        <v>57521121</v>
      </c>
      <c r="C163" s="26">
        <v>57521121</v>
      </c>
      <c r="D163" s="35" t="str">
        <f>IF(ISERROR(MATCH(B163,'ids in current analysis'!$A$2:$A$98,0)),B163,"analyzed")</f>
        <v>analyzed</v>
      </c>
      <c r="E163" s="33" t="str">
        <f>IF(ISERROR(MATCH(C163,'ids in current analysis'!$A$2:$A$98,0)),C163,"analyzed")</f>
        <v>analyzed</v>
      </c>
      <c r="F163" t="s">
        <v>377</v>
      </c>
      <c r="H163" s="11" t="s">
        <v>639</v>
      </c>
      <c r="I163" s="12">
        <f xml:space="preserve"> (H163 / 86400000) + 25569</f>
        <v>41464.916765694448</v>
      </c>
      <c r="J163" s="11" t="s">
        <v>640</v>
      </c>
      <c r="K163" s="11" t="s">
        <v>641</v>
      </c>
      <c r="L163" s="11">
        <f>VALUE(K163)-VALUE(J163)</f>
        <v>1474078</v>
      </c>
      <c r="M163" s="4">
        <f>IF(C163&lt;&gt;C162,"new student",IF(F163=F162,(J163-K162)/ 86400000,"** new machine **"))</f>
        <v>1.0398946759259259E-2</v>
      </c>
      <c r="N163" s="4">
        <f>L163/86400000</f>
        <v>1.7061087962962962E-2</v>
      </c>
      <c r="O163" s="13">
        <v>629</v>
      </c>
      <c r="P163" s="7">
        <v>22</v>
      </c>
      <c r="Q163" s="8">
        <v>0</v>
      </c>
      <c r="R163" t="s">
        <v>45</v>
      </c>
      <c r="S163">
        <v>2</v>
      </c>
    </row>
    <row r="164" spans="1:20" x14ac:dyDescent="0.35">
      <c r="A164" t="s">
        <v>642</v>
      </c>
      <c r="B164" s="9">
        <v>59553121</v>
      </c>
      <c r="C164" s="26">
        <v>59553121</v>
      </c>
      <c r="D164" s="35" t="str">
        <f>IF(ISERROR(MATCH(B164,'ids in current analysis'!$A$2:$A$98,0)),B164,"analyzed")</f>
        <v>analyzed</v>
      </c>
      <c r="E164" s="33" t="str">
        <f>IF(ISERROR(MATCH(C164,'ids in current analysis'!$A$2:$A$98,0)),C164,"analyzed")</f>
        <v>analyzed</v>
      </c>
      <c r="F164" t="s">
        <v>37</v>
      </c>
      <c r="H164" s="11" t="s">
        <v>643</v>
      </c>
      <c r="I164" s="12">
        <f xml:space="preserve"> (H164 / 86400000) + 25569</f>
        <v>41355.786318726852</v>
      </c>
      <c r="J164" s="11">
        <v>-1</v>
      </c>
      <c r="K164" s="11">
        <v>-1</v>
      </c>
      <c r="L164" s="11">
        <f>VALUE(K164)-VALUE(J164)</f>
        <v>0</v>
      </c>
      <c r="M164" s="4" t="str">
        <f>IF(C164&lt;&gt;C163,"new student",IF(F164=F163,(J164-K163)/ 86400000,"** new machine **"))</f>
        <v>new student</v>
      </c>
      <c r="N164" s="4">
        <f>L164/86400000</f>
        <v>0</v>
      </c>
      <c r="O164" s="13">
        <v>0</v>
      </c>
      <c r="P164" s="7">
        <v>0</v>
      </c>
      <c r="Q164" s="8">
        <v>0</v>
      </c>
      <c r="R164" t="s">
        <v>24</v>
      </c>
      <c r="S164">
        <v>1</v>
      </c>
      <c r="T164" t="s">
        <v>571</v>
      </c>
    </row>
    <row r="165" spans="1:20" x14ac:dyDescent="0.35">
      <c r="A165" t="s">
        <v>644</v>
      </c>
      <c r="B165" s="9">
        <v>59553121</v>
      </c>
      <c r="C165" s="26">
        <v>59553121</v>
      </c>
      <c r="D165" s="35" t="str">
        <f>IF(ISERROR(MATCH(B165,'ids in current analysis'!$A$2:$A$98,0)),B165,"analyzed")</f>
        <v>analyzed</v>
      </c>
      <c r="E165" s="33" t="str">
        <f>IF(ISERROR(MATCH(C165,'ids in current analysis'!$A$2:$A$98,0)),C165,"analyzed")</f>
        <v>analyzed</v>
      </c>
      <c r="F165" t="s">
        <v>37</v>
      </c>
      <c r="H165" s="11" t="s">
        <v>645</v>
      </c>
      <c r="I165" s="12">
        <f xml:space="preserve"> (H165 / 86400000) + 25569</f>
        <v>41355.787181539352</v>
      </c>
      <c r="J165" s="11" t="s">
        <v>646</v>
      </c>
      <c r="K165" s="11" t="s">
        <v>647</v>
      </c>
      <c r="L165" s="11">
        <f>VALUE(K165)-VALUE(J165)</f>
        <v>1835047</v>
      </c>
      <c r="M165" s="4">
        <f>IF(C165&lt;&gt;C164,"new student",IF(F165=F164,(J165-K164)/ 86400000,"** new machine **"))</f>
        <v>15786.788003668982</v>
      </c>
      <c r="N165" s="4">
        <f>L165/86400000</f>
        <v>2.1238969907407406E-2</v>
      </c>
      <c r="O165" s="13">
        <v>673</v>
      </c>
      <c r="P165" s="7">
        <v>0</v>
      </c>
      <c r="Q165" s="8">
        <v>13</v>
      </c>
      <c r="R165" t="s">
        <v>24</v>
      </c>
      <c r="S165">
        <v>2</v>
      </c>
    </row>
    <row r="166" spans="1:20" x14ac:dyDescent="0.35">
      <c r="A166" t="s">
        <v>648</v>
      </c>
      <c r="B166" s="9">
        <v>59553121</v>
      </c>
      <c r="C166" s="26">
        <v>59553121</v>
      </c>
      <c r="D166" s="35" t="str">
        <f>IF(ISERROR(MATCH(B166,'ids in current analysis'!$A$2:$A$98,0)),B166,"analyzed")</f>
        <v>analyzed</v>
      </c>
      <c r="E166" s="33" t="str">
        <f>IF(ISERROR(MATCH(C166,'ids in current analysis'!$A$2:$A$98,0)),C166,"analyzed")</f>
        <v>analyzed</v>
      </c>
      <c r="F166" t="s">
        <v>37</v>
      </c>
      <c r="H166" s="11" t="s">
        <v>649</v>
      </c>
      <c r="I166" s="12">
        <f xml:space="preserve"> (H166 / 86400000) + 25569</f>
        <v>41355.818643483799</v>
      </c>
      <c r="J166" s="11" t="s">
        <v>650</v>
      </c>
      <c r="K166" s="11" t="s">
        <v>651</v>
      </c>
      <c r="L166" s="11">
        <f>VALUE(K166)-VALUE(J166)</f>
        <v>1905329</v>
      </c>
      <c r="M166" s="4">
        <f>IF(C166&lt;&gt;C165,"new student",IF(F166=F165,(J166-K165)/ 86400000,"** new machine **"))</f>
        <v>9.6090046296296288E-3</v>
      </c>
      <c r="N166" s="4">
        <f>L166/86400000</f>
        <v>2.205241898148148E-2</v>
      </c>
      <c r="O166" s="13">
        <v>668</v>
      </c>
      <c r="P166" s="7">
        <v>15</v>
      </c>
      <c r="Q166" s="8">
        <v>0</v>
      </c>
      <c r="R166" t="s">
        <v>45</v>
      </c>
      <c r="S166">
        <v>3</v>
      </c>
    </row>
    <row r="167" spans="1:20" x14ac:dyDescent="0.35">
      <c r="A167" t="s">
        <v>652</v>
      </c>
      <c r="B167" s="9">
        <v>60076128</v>
      </c>
      <c r="C167" s="26">
        <v>60076128</v>
      </c>
      <c r="D167" s="35" t="str">
        <f>IF(ISERROR(MATCH(B167,'ids in current analysis'!$A$2:$A$98,0)),B167,"analyzed")</f>
        <v>analyzed</v>
      </c>
      <c r="E167" s="33" t="str">
        <f>IF(ISERROR(MATCH(C167,'ids in current analysis'!$A$2:$A$98,0)),C167,"analyzed")</f>
        <v>analyzed</v>
      </c>
      <c r="F167" t="s">
        <v>427</v>
      </c>
      <c r="H167" s="11" t="s">
        <v>653</v>
      </c>
      <c r="I167" s="12">
        <f xml:space="preserve"> (H167 / 86400000) + 25569</f>
        <v>41353.973716550929</v>
      </c>
      <c r="J167" s="11" t="s">
        <v>654</v>
      </c>
      <c r="K167" s="11" t="s">
        <v>655</v>
      </c>
      <c r="L167" s="11">
        <f>VALUE(K167)-VALUE(J167)</f>
        <v>1700040</v>
      </c>
      <c r="M167" s="4" t="str">
        <f>IF(C167&lt;&gt;C166,"new student",IF(F167=F166,(J167-K166)/ 86400000,"** new machine **"))</f>
        <v>new student</v>
      </c>
      <c r="N167" s="4">
        <f>L167/86400000</f>
        <v>1.9676388888888889E-2</v>
      </c>
      <c r="O167" s="13">
        <v>505</v>
      </c>
      <c r="P167" s="7">
        <v>0</v>
      </c>
      <c r="Q167" s="8">
        <v>16</v>
      </c>
      <c r="R167" t="s">
        <v>24</v>
      </c>
      <c r="S167">
        <v>1</v>
      </c>
    </row>
    <row r="168" spans="1:20" x14ac:dyDescent="0.35">
      <c r="A168" t="s">
        <v>656</v>
      </c>
      <c r="B168" s="9">
        <v>60076128</v>
      </c>
      <c r="C168" s="26">
        <v>60076128</v>
      </c>
      <c r="D168" s="35" t="str">
        <f>IF(ISERROR(MATCH(B168,'ids in current analysis'!$A$2:$A$98,0)),B168,"analyzed")</f>
        <v>analyzed</v>
      </c>
      <c r="E168" s="33" t="str">
        <f>IF(ISERROR(MATCH(C168,'ids in current analysis'!$A$2:$A$98,0)),C168,"analyzed")</f>
        <v>analyzed</v>
      </c>
      <c r="F168" t="s">
        <v>427</v>
      </c>
      <c r="H168" s="11" t="s">
        <v>657</v>
      </c>
      <c r="I168" s="12">
        <f xml:space="preserve"> (H168 / 86400000) + 25569</f>
        <v>41354.004153831018</v>
      </c>
      <c r="J168" s="11" t="s">
        <v>658</v>
      </c>
      <c r="K168" s="11" t="s">
        <v>659</v>
      </c>
      <c r="L168" s="11">
        <f>VALUE(K168)-VALUE(J168)</f>
        <v>451923</v>
      </c>
      <c r="M168" s="4">
        <f>IF(C168&lt;&gt;C167,"new student",IF(F168=F167,(J168-K167)/ 86400000,"** new machine **"))</f>
        <v>1.1082800925925926E-2</v>
      </c>
      <c r="N168" s="4">
        <f>L168/86400000</f>
        <v>5.2305902777777776E-3</v>
      </c>
      <c r="O168" s="13">
        <v>119</v>
      </c>
      <c r="P168" s="7">
        <v>2</v>
      </c>
      <c r="Q168" s="8">
        <v>1</v>
      </c>
      <c r="R168" t="s">
        <v>30</v>
      </c>
      <c r="S168">
        <v>2</v>
      </c>
    </row>
    <row r="169" spans="1:20" x14ac:dyDescent="0.35">
      <c r="A169" t="s">
        <v>660</v>
      </c>
      <c r="B169" s="9">
        <v>60076128</v>
      </c>
      <c r="C169" s="26">
        <v>60076128</v>
      </c>
      <c r="D169" s="35" t="str">
        <f>IF(ISERROR(MATCH(B169,'ids in current analysis'!$A$2:$A$98,0)),B169,"analyzed")</f>
        <v>analyzed</v>
      </c>
      <c r="E169" s="33" t="str">
        <f>IF(ISERROR(MATCH(C169,'ids in current analysis'!$A$2:$A$98,0)),C169,"analyzed")</f>
        <v>analyzed</v>
      </c>
      <c r="F169" t="s">
        <v>427</v>
      </c>
      <c r="H169" s="11" t="s">
        <v>661</v>
      </c>
      <c r="I169" s="12">
        <f xml:space="preserve"> (H169 / 86400000) + 25569</f>
        <v>41354.011205428236</v>
      </c>
      <c r="J169" s="11" t="s">
        <v>662</v>
      </c>
      <c r="K169" s="11" t="s">
        <v>663</v>
      </c>
      <c r="L169" s="11">
        <f>VALUE(K169)-VALUE(J169)</f>
        <v>1312933</v>
      </c>
      <c r="M169" s="4">
        <f>IF(C169&lt;&gt;C168,"new student",IF(F169=F168,(J169-K168)/ 86400000,"** new machine **"))</f>
        <v>1.3157523148148147E-3</v>
      </c>
      <c r="N169" s="4">
        <f>L169/86400000</f>
        <v>1.5195983796296296E-2</v>
      </c>
      <c r="O169" s="13">
        <v>479</v>
      </c>
      <c r="P169" s="7">
        <v>12</v>
      </c>
      <c r="Q169" s="8">
        <v>4</v>
      </c>
      <c r="R169" t="s">
        <v>45</v>
      </c>
      <c r="S169">
        <v>3</v>
      </c>
    </row>
    <row r="170" spans="1:20" x14ac:dyDescent="0.35">
      <c r="A170" t="s">
        <v>664</v>
      </c>
      <c r="B170" s="9">
        <v>61117124</v>
      </c>
      <c r="C170" s="26">
        <v>61117124</v>
      </c>
      <c r="D170" s="35" t="str">
        <f>IF(ISERROR(MATCH(B170,'ids in current analysis'!$A$2:$A$98,0)),B170,"analyzed")</f>
        <v>analyzed</v>
      </c>
      <c r="E170" s="33" t="str">
        <f>IF(ISERROR(MATCH(C170,'ids in current analysis'!$A$2:$A$98,0)),C170,"analyzed")</f>
        <v>analyzed</v>
      </c>
      <c r="F170" t="s">
        <v>37</v>
      </c>
      <c r="H170" s="11" t="s">
        <v>665</v>
      </c>
      <c r="I170" s="12">
        <f xml:space="preserve"> (H170 / 86400000) + 25569</f>
        <v>41354.725170891208</v>
      </c>
      <c r="J170" s="11" t="s">
        <v>666</v>
      </c>
      <c r="K170" s="11" t="s">
        <v>667</v>
      </c>
      <c r="L170" s="11">
        <f>VALUE(K170)-VALUE(J170)</f>
        <v>1771172</v>
      </c>
      <c r="M170" s="4" t="str">
        <f>IF(C170&lt;&gt;C169,"new student",IF(F170=F169,(J170-K169)/ 86400000,"** new machine **"))</f>
        <v>new student</v>
      </c>
      <c r="N170" s="4">
        <f>L170/86400000</f>
        <v>2.0499675925925925E-2</v>
      </c>
      <c r="O170" s="13">
        <v>589</v>
      </c>
      <c r="P170" s="7">
        <v>0</v>
      </c>
      <c r="Q170" s="8">
        <v>6</v>
      </c>
      <c r="R170" t="s">
        <v>24</v>
      </c>
      <c r="S170">
        <v>1</v>
      </c>
    </row>
    <row r="171" spans="1:20" x14ac:dyDescent="0.35">
      <c r="A171" t="s">
        <v>668</v>
      </c>
      <c r="B171" s="9">
        <v>61117124</v>
      </c>
      <c r="C171" s="26">
        <v>61117124</v>
      </c>
      <c r="D171" s="35" t="str">
        <f>IF(ISERROR(MATCH(B171,'ids in current analysis'!$A$2:$A$98,0)),B171,"analyzed")</f>
        <v>analyzed</v>
      </c>
      <c r="E171" s="33" t="str">
        <f>IF(ISERROR(MATCH(C171,'ids in current analysis'!$A$2:$A$98,0)),C171,"analyzed")</f>
        <v>analyzed</v>
      </c>
      <c r="F171" t="s">
        <v>37</v>
      </c>
      <c r="H171" s="11" t="s">
        <v>669</v>
      </c>
      <c r="I171" s="12">
        <f xml:space="preserve"> (H171 / 86400000) + 25569</f>
        <v>41354.756045277776</v>
      </c>
      <c r="J171" s="11" t="s">
        <v>670</v>
      </c>
      <c r="K171" s="11" t="s">
        <v>671</v>
      </c>
      <c r="L171" s="11">
        <f>VALUE(K171)-VALUE(J171)</f>
        <v>1557922</v>
      </c>
      <c r="M171" s="4">
        <f>IF(C171&lt;&gt;C170,"new student",IF(F171=F170,(J171-K170)/ 86400000,"** new machine **"))</f>
        <v>1.0758460648148149E-2</v>
      </c>
      <c r="N171" s="4">
        <f>L171/86400000</f>
        <v>1.803150462962963E-2</v>
      </c>
      <c r="O171" s="13">
        <v>521</v>
      </c>
      <c r="P171" s="7">
        <v>14</v>
      </c>
      <c r="Q171" s="8">
        <v>6</v>
      </c>
      <c r="R171" t="s">
        <v>45</v>
      </c>
      <c r="S171">
        <v>2</v>
      </c>
    </row>
    <row r="172" spans="1:20" x14ac:dyDescent="0.35">
      <c r="A172" t="s">
        <v>672</v>
      </c>
      <c r="B172" s="9">
        <v>61296129</v>
      </c>
      <c r="C172" s="26">
        <v>61296129</v>
      </c>
      <c r="D172" s="35" t="str">
        <f>IF(ISERROR(MATCH(B172,'ids in current analysis'!$A$2:$A$98,0)),B172,"analyzed")</f>
        <v>analyzed</v>
      </c>
      <c r="E172" s="33" t="str">
        <f>IF(ISERROR(MATCH(C172,'ids in current analysis'!$A$2:$A$98,0)),C172,"analyzed")</f>
        <v>analyzed</v>
      </c>
      <c r="F172" t="s">
        <v>37</v>
      </c>
      <c r="H172" s="11" t="s">
        <v>673</v>
      </c>
      <c r="I172" s="12">
        <f xml:space="preserve"> (H172 / 86400000) + 25569</f>
        <v>37384.429613715278</v>
      </c>
      <c r="J172" s="11" t="s">
        <v>674</v>
      </c>
      <c r="K172" s="11" t="s">
        <v>675</v>
      </c>
      <c r="L172" s="11">
        <f>VALUE(K172)-VALUE(J172)</f>
        <v>1562969</v>
      </c>
      <c r="M172" s="4" t="str">
        <f>IF(C172&lt;&gt;C171,"new student",IF(F172=F171,(J172-K171)/ 86400000,"** new machine **"))</f>
        <v>new student</v>
      </c>
      <c r="N172" s="4">
        <f>L172/86400000</f>
        <v>1.8089918981481483E-2</v>
      </c>
      <c r="O172" s="13">
        <v>579</v>
      </c>
      <c r="P172" s="7">
        <v>0</v>
      </c>
      <c r="Q172" s="8">
        <v>10</v>
      </c>
      <c r="R172" t="s">
        <v>24</v>
      </c>
      <c r="S172">
        <v>1</v>
      </c>
    </row>
    <row r="173" spans="1:20" x14ac:dyDescent="0.35">
      <c r="A173" t="s">
        <v>676</v>
      </c>
      <c r="B173" s="9">
        <v>61296129</v>
      </c>
      <c r="C173" s="26">
        <v>61296129</v>
      </c>
      <c r="D173" s="35" t="str">
        <f>IF(ISERROR(MATCH(B173,'ids in current analysis'!$A$2:$A$98,0)),B173,"analyzed")</f>
        <v>analyzed</v>
      </c>
      <c r="E173" s="33" t="str">
        <f>IF(ISERROR(MATCH(C173,'ids in current analysis'!$A$2:$A$98,0)),C173,"analyzed")</f>
        <v>analyzed</v>
      </c>
      <c r="F173" t="s">
        <v>37</v>
      </c>
      <c r="H173" s="11" t="s">
        <v>677</v>
      </c>
      <c r="I173" s="12">
        <f xml:space="preserve"> (H173 / 86400000) + 25569</f>
        <v>37384.451810798608</v>
      </c>
      <c r="J173" s="11" t="s">
        <v>678</v>
      </c>
      <c r="K173" s="11" t="s">
        <v>679</v>
      </c>
      <c r="L173" s="11">
        <f>VALUE(K173)-VALUE(J173)</f>
        <v>1160578</v>
      </c>
      <c r="M173" s="4">
        <f>IF(C173&lt;&gt;C172,"new student",IF(F173=F172,(J173-K172)/ 86400000,"** new machine **"))</f>
        <v>1.0283020833333333E-2</v>
      </c>
      <c r="N173" s="4">
        <f>L173/86400000</f>
        <v>1.3432615740740741E-2</v>
      </c>
      <c r="O173" s="13">
        <v>246</v>
      </c>
      <c r="P173" s="7">
        <v>6</v>
      </c>
      <c r="Q173" s="8">
        <v>0</v>
      </c>
      <c r="R173" t="s">
        <v>30</v>
      </c>
      <c r="S173">
        <v>2</v>
      </c>
    </row>
    <row r="174" spans="1:20" x14ac:dyDescent="0.35">
      <c r="A174" t="s">
        <v>680</v>
      </c>
      <c r="B174" s="9">
        <v>61296129</v>
      </c>
      <c r="C174" s="26">
        <v>61296129</v>
      </c>
      <c r="D174" s="35" t="str">
        <f>IF(ISERROR(MATCH(B174,'ids in current analysis'!$A$2:$A$98,0)),B174,"analyzed")</f>
        <v>analyzed</v>
      </c>
      <c r="E174" s="33" t="str">
        <f>IF(ISERROR(MATCH(C174,'ids in current analysis'!$A$2:$A$98,0)),C174,"analyzed")</f>
        <v>analyzed</v>
      </c>
      <c r="F174" t="s">
        <v>37</v>
      </c>
      <c r="H174" s="11" t="s">
        <v>681</v>
      </c>
      <c r="I174" s="12">
        <f xml:space="preserve"> (H174 / 86400000) + 25569</f>
        <v>37384.473418148147</v>
      </c>
      <c r="J174" s="11" t="s">
        <v>682</v>
      </c>
      <c r="K174" s="11" t="s">
        <v>683</v>
      </c>
      <c r="L174" s="11">
        <f>VALUE(K174)-VALUE(J174)</f>
        <v>183110</v>
      </c>
      <c r="M174" s="4">
        <f>IF(C174&lt;&gt;C173,"new student",IF(F174=F173,(J174-K173)/ 86400000,"** new machine **"))</f>
        <v>1.5959490740740741E-3</v>
      </c>
      <c r="N174" s="4">
        <f>L174/86400000</f>
        <v>2.1193287037037036E-3</v>
      </c>
      <c r="O174" s="13">
        <v>44</v>
      </c>
      <c r="P174" s="7">
        <v>2</v>
      </c>
      <c r="Q174" s="8">
        <v>0</v>
      </c>
      <c r="R174" t="s">
        <v>35</v>
      </c>
      <c r="S174">
        <v>3</v>
      </c>
    </row>
    <row r="175" spans="1:20" x14ac:dyDescent="0.35">
      <c r="A175" t="s">
        <v>684</v>
      </c>
      <c r="B175" s="9">
        <v>62238125</v>
      </c>
      <c r="C175" s="26">
        <v>62238125</v>
      </c>
      <c r="D175" s="35" t="str">
        <f>IF(ISERROR(MATCH(B175,'ids in current analysis'!$A$2:$A$98,0)),B175,"analyzed")</f>
        <v>analyzed</v>
      </c>
      <c r="E175" s="33" t="str">
        <f>IF(ISERROR(MATCH(C175,'ids in current analysis'!$A$2:$A$98,0)),C175,"analyzed")</f>
        <v>analyzed</v>
      </c>
      <c r="F175" t="s">
        <v>37</v>
      </c>
      <c r="H175" s="11" t="s">
        <v>685</v>
      </c>
      <c r="I175" s="12">
        <f xml:space="preserve"> (H175 / 86400000) + 25569</f>
        <v>41355.776169999997</v>
      </c>
      <c r="J175" s="11" t="s">
        <v>686</v>
      </c>
      <c r="K175" s="11" t="s">
        <v>687</v>
      </c>
      <c r="L175" s="11">
        <f>VALUE(K175)-VALUE(J175)</f>
        <v>2625</v>
      </c>
      <c r="M175" s="4" t="str">
        <f>IF(C175&lt;&gt;C174,"new student",IF(F175=F174,(J175-K174)/ 86400000,"** new machine **"))</f>
        <v>new student</v>
      </c>
      <c r="N175" s="4">
        <f>L175/86400000</f>
        <v>3.0381944444444444E-5</v>
      </c>
      <c r="O175" s="13">
        <v>2</v>
      </c>
      <c r="P175" s="7">
        <v>0</v>
      </c>
      <c r="Q175" s="8">
        <v>0</v>
      </c>
      <c r="R175" t="s">
        <v>24</v>
      </c>
      <c r="S175">
        <v>1</v>
      </c>
      <c r="T175" t="s">
        <v>62</v>
      </c>
    </row>
    <row r="176" spans="1:20" x14ac:dyDescent="0.35">
      <c r="A176" t="s">
        <v>688</v>
      </c>
      <c r="B176" s="9">
        <v>62238125</v>
      </c>
      <c r="C176" s="26">
        <v>62238125</v>
      </c>
      <c r="D176" s="35" t="str">
        <f>IF(ISERROR(MATCH(B176,'ids in current analysis'!$A$2:$A$98,0)),B176,"analyzed")</f>
        <v>analyzed</v>
      </c>
      <c r="E176" s="33" t="str">
        <f>IF(ISERROR(MATCH(C176,'ids in current analysis'!$A$2:$A$98,0)),C176,"analyzed")</f>
        <v>analyzed</v>
      </c>
      <c r="F176" t="s">
        <v>37</v>
      </c>
      <c r="H176" s="11" t="s">
        <v>689</v>
      </c>
      <c r="I176" s="12">
        <f xml:space="preserve"> (H176 / 86400000) + 25569</f>
        <v>41355.787445138893</v>
      </c>
      <c r="J176" s="11" t="s">
        <v>690</v>
      </c>
      <c r="K176" s="11" t="s">
        <v>691</v>
      </c>
      <c r="L176" s="11">
        <f>VALUE(K176)-VALUE(J176)</f>
        <v>1801390</v>
      </c>
      <c r="M176" s="4">
        <f>IF(C176&lt;&gt;C175,"new student",IF(F176=F175,(J176-K175)/ 86400000,"** new machine **"))</f>
        <v>1.1555636574074074E-2</v>
      </c>
      <c r="N176" s="4">
        <f>L176/86400000</f>
        <v>2.0849421296296296E-2</v>
      </c>
      <c r="O176" s="13">
        <v>667</v>
      </c>
      <c r="P176" s="7">
        <v>1</v>
      </c>
      <c r="Q176" s="8">
        <v>9</v>
      </c>
      <c r="R176" t="s">
        <v>24</v>
      </c>
      <c r="S176">
        <v>2</v>
      </c>
    </row>
    <row r="177" spans="1:20" x14ac:dyDescent="0.35">
      <c r="A177" t="s">
        <v>692</v>
      </c>
      <c r="B177" s="9">
        <v>62238125</v>
      </c>
      <c r="C177" s="26">
        <v>62238125</v>
      </c>
      <c r="D177" s="35" t="str">
        <f>IF(ISERROR(MATCH(B177,'ids in current analysis'!$A$2:$A$98,0)),B177,"analyzed")</f>
        <v>analyzed</v>
      </c>
      <c r="E177" s="33" t="str">
        <f>IF(ISERROR(MATCH(C177,'ids in current analysis'!$A$2:$A$98,0)),C177,"analyzed")</f>
        <v>analyzed</v>
      </c>
      <c r="F177" t="s">
        <v>37</v>
      </c>
      <c r="H177" s="11" t="s">
        <v>693</v>
      </c>
      <c r="I177" s="12">
        <f xml:space="preserve"> (H177 / 86400000) + 25569</f>
        <v>41355.818728599537</v>
      </c>
      <c r="J177" s="11" t="s">
        <v>694</v>
      </c>
      <c r="K177" s="11" t="s">
        <v>695</v>
      </c>
      <c r="L177" s="11">
        <f>VALUE(K177)-VALUE(J177)</f>
        <v>1867219</v>
      </c>
      <c r="M177" s="4">
        <f>IF(C177&lt;&gt;C176,"new student",IF(F177=F176,(J177-K176)/ 86400000,"** new machine **"))</f>
        <v>1.0248125E-2</v>
      </c>
      <c r="N177" s="4">
        <f>L177/86400000</f>
        <v>2.1611331018518518E-2</v>
      </c>
      <c r="O177" s="13">
        <v>797</v>
      </c>
      <c r="P177" s="7">
        <v>6</v>
      </c>
      <c r="Q177" s="8">
        <v>0</v>
      </c>
      <c r="R177" t="s">
        <v>45</v>
      </c>
      <c r="S177">
        <v>3</v>
      </c>
    </row>
    <row r="178" spans="1:20" x14ac:dyDescent="0.35">
      <c r="A178" t="s">
        <v>696</v>
      </c>
      <c r="B178" s="9">
        <v>62898116</v>
      </c>
      <c r="C178" s="26">
        <v>62898116</v>
      </c>
      <c r="D178" s="35" t="str">
        <f>IF(ISERROR(MATCH(B178,'ids in current analysis'!$A$2:$A$98,0)),B178,"analyzed")</f>
        <v>analyzed</v>
      </c>
      <c r="E178" s="33" t="str">
        <f>IF(ISERROR(MATCH(C178,'ids in current analysis'!$A$2:$A$98,0)),C178,"analyzed")</f>
        <v>analyzed</v>
      </c>
      <c r="F178" t="s">
        <v>19</v>
      </c>
      <c r="H178" s="11" t="s">
        <v>697</v>
      </c>
      <c r="I178" s="12">
        <f xml:space="preserve"> (H178 / 86400000) + 25569</f>
        <v>41466.843585243056</v>
      </c>
      <c r="J178" s="11" t="s">
        <v>698</v>
      </c>
      <c r="K178" s="11" t="s">
        <v>699</v>
      </c>
      <c r="L178" s="11">
        <f>VALUE(K178)-VALUE(J178)</f>
        <v>1589312</v>
      </c>
      <c r="M178" s="4" t="str">
        <f>IF(C178&lt;&gt;C177,"new student",IF(F178=F177,(J178-K177)/ 86400000,"** new machine **"))</f>
        <v>new student</v>
      </c>
      <c r="N178" s="4">
        <f>L178/86400000</f>
        <v>1.8394814814814815E-2</v>
      </c>
      <c r="O178" s="13">
        <v>474</v>
      </c>
      <c r="P178" s="7">
        <v>0</v>
      </c>
      <c r="Q178" s="8">
        <v>10</v>
      </c>
      <c r="R178" t="s">
        <v>24</v>
      </c>
      <c r="S178">
        <v>1</v>
      </c>
    </row>
    <row r="179" spans="1:20" x14ac:dyDescent="0.35">
      <c r="A179" t="s">
        <v>700</v>
      </c>
      <c r="B179" s="9">
        <v>62898116</v>
      </c>
      <c r="C179" s="26">
        <v>62898116</v>
      </c>
      <c r="D179" s="35" t="str">
        <f>IF(ISERROR(MATCH(B179,'ids in current analysis'!$A$2:$A$98,0)),B179,"analyzed")</f>
        <v>analyzed</v>
      </c>
      <c r="E179" s="33" t="str">
        <f>IF(ISERROR(MATCH(C179,'ids in current analysis'!$A$2:$A$98,0)),C179,"analyzed")</f>
        <v>analyzed</v>
      </c>
      <c r="F179" t="s">
        <v>19</v>
      </c>
      <c r="H179" s="11" t="s">
        <v>701</v>
      </c>
      <c r="I179" s="12">
        <f xml:space="preserve"> (H179 / 86400000) + 25569</f>
        <v>41466.874623842596</v>
      </c>
      <c r="J179" s="11" t="s">
        <v>702</v>
      </c>
      <c r="K179" s="11" t="s">
        <v>703</v>
      </c>
      <c r="L179" s="11">
        <f>VALUE(K179)-VALUE(J179)</f>
        <v>1433265</v>
      </c>
      <c r="M179" s="4">
        <f>IF(C179&lt;&gt;C178,"new student",IF(F179=F178,(J179-K178)/ 86400000,"** new machine **"))</f>
        <v>1.2262916666666667E-2</v>
      </c>
      <c r="N179" s="4">
        <f>L179/86400000</f>
        <v>1.6588715277777777E-2</v>
      </c>
      <c r="O179" s="13">
        <v>724</v>
      </c>
      <c r="P179" s="7">
        <v>28</v>
      </c>
      <c r="Q179" s="8">
        <v>0</v>
      </c>
      <c r="R179" t="s">
        <v>30</v>
      </c>
      <c r="S179">
        <v>2</v>
      </c>
    </row>
    <row r="180" spans="1:20" x14ac:dyDescent="0.35">
      <c r="A180" t="s">
        <v>704</v>
      </c>
      <c r="B180" s="9">
        <v>62898116</v>
      </c>
      <c r="C180" s="26">
        <v>62898116</v>
      </c>
      <c r="D180" s="35" t="str">
        <f>IF(ISERROR(MATCH(B180,'ids in current analysis'!$A$2:$A$98,0)),B180,"analyzed")</f>
        <v>analyzed</v>
      </c>
      <c r="E180" s="33" t="str">
        <f>IF(ISERROR(MATCH(C180,'ids in current analysis'!$A$2:$A$98,0)),C180,"analyzed")</f>
        <v>analyzed</v>
      </c>
      <c r="F180" t="s">
        <v>19</v>
      </c>
      <c r="H180" s="11" t="s">
        <v>705</v>
      </c>
      <c r="I180" s="12">
        <f xml:space="preserve"> (H180 / 86400000) + 25569</f>
        <v>41466.892080613427</v>
      </c>
      <c r="J180" s="11" t="s">
        <v>706</v>
      </c>
      <c r="K180" s="11" t="s">
        <v>707</v>
      </c>
      <c r="L180" s="11">
        <f>VALUE(K180)-VALUE(J180)</f>
        <v>170734</v>
      </c>
      <c r="M180" s="4">
        <f>IF(C180&lt;&gt;C179,"new student",IF(F180=F179,(J180-K179)/ 86400000,"** new machine **"))</f>
        <v>9.2340277777777776E-4</v>
      </c>
      <c r="N180" s="4">
        <f>L180/86400000</f>
        <v>1.9760879629629629E-3</v>
      </c>
      <c r="O180" s="13">
        <v>49</v>
      </c>
      <c r="P180" s="7">
        <v>0</v>
      </c>
      <c r="Q180" s="8">
        <v>0</v>
      </c>
      <c r="R180" t="s">
        <v>35</v>
      </c>
      <c r="S180">
        <v>3</v>
      </c>
      <c r="T180" t="s">
        <v>62</v>
      </c>
    </row>
    <row r="181" spans="1:20" x14ac:dyDescent="0.35">
      <c r="A181" t="s">
        <v>708</v>
      </c>
      <c r="B181" s="9">
        <v>62898116</v>
      </c>
      <c r="C181" s="26">
        <v>62898116</v>
      </c>
      <c r="D181" s="35" t="str">
        <f>IF(ISERROR(MATCH(B181,'ids in current analysis'!$A$2:$A$98,0)),B181,"analyzed")</f>
        <v>analyzed</v>
      </c>
      <c r="E181" s="33" t="str">
        <f>IF(ISERROR(MATCH(C181,'ids in current analysis'!$A$2:$A$98,0)),C181,"analyzed")</f>
        <v>analyzed</v>
      </c>
      <c r="F181" t="s">
        <v>19</v>
      </c>
      <c r="H181" s="11" t="s">
        <v>709</v>
      </c>
      <c r="I181" s="12">
        <f xml:space="preserve"> (H181 / 86400000) + 25569</f>
        <v>41466.895149918979</v>
      </c>
      <c r="J181" s="11" t="s">
        <v>710</v>
      </c>
      <c r="K181" s="11" t="s">
        <v>711</v>
      </c>
      <c r="L181" s="11">
        <f>VALUE(K181)-VALUE(J181)</f>
        <v>224985</v>
      </c>
      <c r="M181" s="4">
        <f>IF(C181&lt;&gt;C180,"new student",IF(F181=F180,(J181-K180)/ 86400000,"** new machine **"))</f>
        <v>1.0000694444444445E-3</v>
      </c>
      <c r="N181" s="4">
        <f>L181/86400000</f>
        <v>2.6039930555555556E-3</v>
      </c>
      <c r="O181" s="13">
        <v>87</v>
      </c>
      <c r="P181" s="7">
        <v>0</v>
      </c>
      <c r="Q181" s="8">
        <v>0</v>
      </c>
      <c r="R181" t="s">
        <v>35</v>
      </c>
      <c r="S181">
        <v>4</v>
      </c>
      <c r="T181" t="s">
        <v>62</v>
      </c>
    </row>
    <row r="182" spans="1:20" x14ac:dyDescent="0.35">
      <c r="A182" t="s">
        <v>712</v>
      </c>
      <c r="B182" s="9">
        <v>62935112</v>
      </c>
      <c r="C182" s="26">
        <v>62935112</v>
      </c>
      <c r="D182" s="35" t="str">
        <f>IF(ISERROR(MATCH(B182,'ids in current analysis'!$A$2:$A$98,0)),B182,"analyzed")</f>
        <v>analyzed</v>
      </c>
      <c r="E182" s="33" t="str">
        <f>IF(ISERROR(MATCH(C182,'ids in current analysis'!$A$2:$A$98,0)),C182,"analyzed")</f>
        <v>analyzed</v>
      </c>
      <c r="F182" t="s">
        <v>37</v>
      </c>
      <c r="H182" s="11" t="s">
        <v>713</v>
      </c>
      <c r="I182" s="12">
        <f xml:space="preserve"> (H182 / 86400000) + 25569</f>
        <v>41351.765468171296</v>
      </c>
      <c r="J182" s="11" t="s">
        <v>714</v>
      </c>
      <c r="K182" s="11" t="s">
        <v>715</v>
      </c>
      <c r="L182" s="11">
        <f>VALUE(K182)-VALUE(J182)</f>
        <v>4375875</v>
      </c>
      <c r="M182" s="4" t="str">
        <f>IF(C182&lt;&gt;C181,"new student",IF(F182=F181,(J182-K181)/ 86400000,"** new machine **"))</f>
        <v>new student</v>
      </c>
      <c r="N182" s="4">
        <f>L182/86400000</f>
        <v>5.0646701388888889E-2</v>
      </c>
      <c r="O182" s="13">
        <v>870</v>
      </c>
      <c r="P182" s="7">
        <v>5</v>
      </c>
      <c r="Q182" s="8">
        <v>13</v>
      </c>
      <c r="R182" t="s">
        <v>113</v>
      </c>
      <c r="S182">
        <v>1</v>
      </c>
    </row>
    <row r="183" spans="1:20" x14ac:dyDescent="0.35">
      <c r="A183" t="s">
        <v>716</v>
      </c>
      <c r="B183" s="9">
        <v>64153126</v>
      </c>
      <c r="C183" s="26">
        <v>64153126</v>
      </c>
      <c r="D183" s="35" t="str">
        <f>IF(ISERROR(MATCH(B183,'ids in current analysis'!$A$2:$A$98,0)),B183,"analyzed")</f>
        <v>analyzed</v>
      </c>
      <c r="E183" s="33" t="str">
        <f>IF(ISERROR(MATCH(C183,'ids in current analysis'!$A$2:$A$98,0)),C183,"analyzed")</f>
        <v>analyzed</v>
      </c>
      <c r="F183" t="s">
        <v>37</v>
      </c>
      <c r="H183" s="11" t="s">
        <v>717</v>
      </c>
      <c r="I183" s="12">
        <f xml:space="preserve"> (H183 / 86400000) + 25569</f>
        <v>41351.764620196758</v>
      </c>
      <c r="J183" s="11" t="s">
        <v>718</v>
      </c>
      <c r="K183" s="11" t="s">
        <v>719</v>
      </c>
      <c r="L183" s="11">
        <f>VALUE(K183)-VALUE(J183)</f>
        <v>4460312</v>
      </c>
      <c r="M183" s="4" t="str">
        <f>IF(C183&lt;&gt;C182,"new student",IF(F183=F182,(J183-K182)/ 86400000,"** new machine **"))</f>
        <v>new student</v>
      </c>
      <c r="N183" s="4">
        <f>L183/86400000</f>
        <v>5.1623981481481479E-2</v>
      </c>
      <c r="O183" s="13">
        <v>1296</v>
      </c>
      <c r="P183" s="7">
        <v>5</v>
      </c>
      <c r="Q183" s="8">
        <v>13</v>
      </c>
      <c r="R183" t="s">
        <v>113</v>
      </c>
      <c r="S183">
        <v>1</v>
      </c>
    </row>
    <row r="184" spans="1:20" x14ac:dyDescent="0.35">
      <c r="A184" t="s">
        <v>720</v>
      </c>
      <c r="B184" s="9">
        <v>64687090</v>
      </c>
      <c r="C184" s="26">
        <v>64687090</v>
      </c>
      <c r="D184" s="35" t="str">
        <f>IF(ISERROR(MATCH(B184,'ids in current analysis'!$A$2:$A$98,0)),B184,"analyzed")</f>
        <v>analyzed</v>
      </c>
      <c r="E184" s="33" t="str">
        <f>IF(ISERROR(MATCH(C184,'ids in current analysis'!$A$2:$A$98,0)),C184,"analyzed")</f>
        <v>analyzed</v>
      </c>
      <c r="F184" t="s">
        <v>530</v>
      </c>
      <c r="G184" s="10" t="s">
        <v>125</v>
      </c>
      <c r="H184" s="11" t="s">
        <v>721</v>
      </c>
      <c r="I184" s="12">
        <f xml:space="preserve"> (H184 / 86400000) + 25569</f>
        <v>41465.718273043982</v>
      </c>
      <c r="J184" s="11" t="s">
        <v>722</v>
      </c>
      <c r="K184" s="11" t="s">
        <v>723</v>
      </c>
      <c r="L184" s="11">
        <f>VALUE(K184)-VALUE(J184)</f>
        <v>1719520</v>
      </c>
      <c r="M184" s="4" t="str">
        <f>IF(C184&lt;&gt;C183,"new student",IF(F184=F183,(J184-K183)/ 86400000,"** new machine **"))</f>
        <v>new student</v>
      </c>
      <c r="N184" s="4">
        <f>L184/86400000</f>
        <v>1.9901851851851851E-2</v>
      </c>
      <c r="O184" s="13">
        <v>692</v>
      </c>
      <c r="P184" s="7">
        <v>0</v>
      </c>
      <c r="Q184" s="8">
        <v>9</v>
      </c>
      <c r="R184" t="s">
        <v>24</v>
      </c>
      <c r="S184">
        <v>1</v>
      </c>
    </row>
    <row r="185" spans="1:20" x14ac:dyDescent="0.35">
      <c r="A185" t="s">
        <v>724</v>
      </c>
      <c r="B185" s="9">
        <v>64687090</v>
      </c>
      <c r="C185" s="26">
        <v>64687090</v>
      </c>
      <c r="D185" s="35" t="str">
        <f>IF(ISERROR(MATCH(B185,'ids in current analysis'!$A$2:$A$98,0)),B185,"analyzed")</f>
        <v>analyzed</v>
      </c>
      <c r="E185" s="33" t="str">
        <f>IF(ISERROR(MATCH(C185,'ids in current analysis'!$A$2:$A$98,0)),C185,"analyzed")</f>
        <v>analyzed</v>
      </c>
      <c r="F185" t="s">
        <v>530</v>
      </c>
      <c r="G185" s="10" t="s">
        <v>125</v>
      </c>
      <c r="H185" s="11" t="s">
        <v>725</v>
      </c>
      <c r="I185" s="12">
        <f xml:space="preserve"> (H185 / 86400000) + 25569</f>
        <v>41465.751279236109</v>
      </c>
      <c r="J185" s="11" t="s">
        <v>726</v>
      </c>
      <c r="K185" s="11" t="s">
        <v>727</v>
      </c>
      <c r="L185" s="11">
        <f>VALUE(K185)-VALUE(J185)</f>
        <v>2093</v>
      </c>
      <c r="M185" s="4">
        <f>IF(C185&lt;&gt;C184,"new student",IF(F185=F184,(J185-K184)/ 86400000,"** new machine **"))</f>
        <v>1.2666863425925925E-2</v>
      </c>
      <c r="N185" s="4">
        <f>L185/86400000</f>
        <v>2.4224537037037037E-5</v>
      </c>
      <c r="O185" s="13">
        <v>3</v>
      </c>
      <c r="P185" s="7">
        <v>0</v>
      </c>
      <c r="Q185" s="8">
        <v>0</v>
      </c>
      <c r="R185" t="s">
        <v>30</v>
      </c>
      <c r="S185">
        <v>2</v>
      </c>
      <c r="T185" t="s">
        <v>62</v>
      </c>
    </row>
    <row r="186" spans="1:20" x14ac:dyDescent="0.35">
      <c r="A186" t="s">
        <v>728</v>
      </c>
      <c r="B186" s="9">
        <v>64687090</v>
      </c>
      <c r="C186" s="26">
        <v>64687090</v>
      </c>
      <c r="D186" s="35" t="str">
        <f>IF(ISERROR(MATCH(B186,'ids in current analysis'!$A$2:$A$98,0)),B186,"analyzed")</f>
        <v>analyzed</v>
      </c>
      <c r="E186" s="33" t="str">
        <f>IF(ISERROR(MATCH(C186,'ids in current analysis'!$A$2:$A$98,0)),C186,"analyzed")</f>
        <v>analyzed</v>
      </c>
      <c r="F186" t="s">
        <v>530</v>
      </c>
      <c r="G186" s="10" t="s">
        <v>125</v>
      </c>
      <c r="H186" s="11" t="s">
        <v>729</v>
      </c>
      <c r="I186" s="12">
        <f xml:space="preserve"> (H186 / 86400000) + 25569</f>
        <v>41465.75206377315</v>
      </c>
      <c r="J186" s="11" t="s">
        <v>730</v>
      </c>
      <c r="K186" s="11" t="s">
        <v>731</v>
      </c>
      <c r="L186" s="11">
        <f>VALUE(K186)-VALUE(J186)</f>
        <v>401406</v>
      </c>
      <c r="M186" s="4">
        <f>IF(C186&lt;&gt;C185,"new student",IF(F186=F185,(J186-K185)/ 86400000,"** new machine **"))</f>
        <v>6.7349537037037042E-4</v>
      </c>
      <c r="N186" s="4">
        <f>L186/86400000</f>
        <v>4.6459027777777774E-3</v>
      </c>
      <c r="O186" s="13">
        <v>172</v>
      </c>
      <c r="P186" s="7">
        <v>3</v>
      </c>
      <c r="Q186" s="8">
        <v>0</v>
      </c>
      <c r="R186" t="s">
        <v>30</v>
      </c>
      <c r="S186">
        <v>3</v>
      </c>
    </row>
    <row r="187" spans="1:20" x14ac:dyDescent="0.35">
      <c r="A187" t="s">
        <v>732</v>
      </c>
      <c r="B187" s="9">
        <v>64687090</v>
      </c>
      <c r="C187" s="26">
        <v>64687090</v>
      </c>
      <c r="D187" s="35" t="str">
        <f>IF(ISERROR(MATCH(B187,'ids in current analysis'!$A$2:$A$98,0)),B187,"analyzed")</f>
        <v>analyzed</v>
      </c>
      <c r="E187" s="33" t="str">
        <f>IF(ISERROR(MATCH(C187,'ids in current analysis'!$A$2:$A$98,0)),C187,"analyzed")</f>
        <v>analyzed</v>
      </c>
      <c r="F187" t="s">
        <v>530</v>
      </c>
      <c r="G187" s="10" t="s">
        <v>125</v>
      </c>
      <c r="H187" s="11" t="s">
        <v>733</v>
      </c>
      <c r="I187" s="12">
        <f xml:space="preserve"> (H187 / 86400000) + 25569</f>
        <v>41465.756854895837</v>
      </c>
      <c r="J187" s="11" t="s">
        <v>734</v>
      </c>
      <c r="K187" s="11" t="s">
        <v>735</v>
      </c>
      <c r="L187" s="11">
        <f>VALUE(K187)-VALUE(J187)</f>
        <v>1196530</v>
      </c>
      <c r="M187" s="4">
        <f>IF(C187&lt;&gt;C186,"new student",IF(F187=F186,(J187-K186)/ 86400000,"** new machine **"))</f>
        <v>4.3296296296296296E-4</v>
      </c>
      <c r="N187" s="4">
        <f>L187/86400000</f>
        <v>1.3848726851851852E-2</v>
      </c>
      <c r="O187" s="13">
        <v>460</v>
      </c>
      <c r="P187" s="7">
        <v>8</v>
      </c>
      <c r="Q187" s="8">
        <v>0</v>
      </c>
      <c r="R187" t="s">
        <v>30</v>
      </c>
      <c r="S187">
        <v>4</v>
      </c>
    </row>
    <row r="188" spans="1:20" x14ac:dyDescent="0.35">
      <c r="A188" t="s">
        <v>736</v>
      </c>
      <c r="B188" s="9">
        <v>64687090</v>
      </c>
      <c r="C188" s="26">
        <v>64687090</v>
      </c>
      <c r="D188" s="35" t="str">
        <f>IF(ISERROR(MATCH(B188,'ids in current analysis'!$A$2:$A$98,0)),B188,"analyzed")</f>
        <v>analyzed</v>
      </c>
      <c r="E188" s="33" t="str">
        <f>IF(ISERROR(MATCH(C188,'ids in current analysis'!$A$2:$A$98,0)),C188,"analyzed")</f>
        <v>analyzed</v>
      </c>
      <c r="F188" t="s">
        <v>530</v>
      </c>
      <c r="G188" s="10" t="s">
        <v>125</v>
      </c>
      <c r="H188" s="11" t="s">
        <v>737</v>
      </c>
      <c r="I188" s="12">
        <f xml:space="preserve"> (H188 / 86400000) + 25569</f>
        <v>41465.781564502315</v>
      </c>
      <c r="J188" s="11" t="s">
        <v>738</v>
      </c>
      <c r="K188" s="11" t="s">
        <v>739</v>
      </c>
      <c r="L188" s="11">
        <f>VALUE(K188)-VALUE(J188)</f>
        <v>84597</v>
      </c>
      <c r="M188" s="4">
        <f>IF(C188&lt;&gt;C187,"new student",IF(F188=F187,(J188-K187)/ 86400000,"** new machine **"))</f>
        <v>1.0563379629629629E-2</v>
      </c>
      <c r="N188" s="4">
        <f>L188/86400000</f>
        <v>9.7913194444444436E-4</v>
      </c>
      <c r="O188" s="13">
        <v>95</v>
      </c>
      <c r="P188" s="7">
        <v>0</v>
      </c>
      <c r="Q188" s="8">
        <v>0</v>
      </c>
      <c r="R188" t="s">
        <v>35</v>
      </c>
      <c r="S188">
        <v>5</v>
      </c>
      <c r="T188" t="s">
        <v>62</v>
      </c>
    </row>
    <row r="189" spans="1:20" x14ac:dyDescent="0.35">
      <c r="A189" t="s">
        <v>740</v>
      </c>
      <c r="B189" s="9">
        <v>64944126</v>
      </c>
      <c r="C189" s="26">
        <v>64944126</v>
      </c>
      <c r="D189" s="35" t="str">
        <f>IF(ISERROR(MATCH(B189,'ids in current analysis'!$A$2:$A$98,0)),B189,"analyzed")</f>
        <v>analyzed</v>
      </c>
      <c r="E189" s="33" t="str">
        <f>IF(ISERROR(MATCH(C189,'ids in current analysis'!$A$2:$A$98,0)),C189,"analyzed")</f>
        <v>analyzed</v>
      </c>
      <c r="F189" t="s">
        <v>37</v>
      </c>
      <c r="H189" s="11" t="s">
        <v>741</v>
      </c>
      <c r="I189" s="12">
        <f xml:space="preserve"> (H189 / 86400000) + 25569</f>
        <v>41353.974217372685</v>
      </c>
      <c r="J189" s="11" t="s">
        <v>742</v>
      </c>
      <c r="K189" s="11" t="s">
        <v>743</v>
      </c>
      <c r="L189" s="11">
        <f>VALUE(K189)-VALUE(J189)</f>
        <v>1583453</v>
      </c>
      <c r="M189" s="4" t="str">
        <f>IF(C189&lt;&gt;C188,"new student",IF(F189=F188,(J189-K188)/ 86400000,"** new machine **"))</f>
        <v>new student</v>
      </c>
      <c r="N189" s="4">
        <f>L189/86400000</f>
        <v>1.8327002314814815E-2</v>
      </c>
      <c r="O189" s="13">
        <v>411</v>
      </c>
      <c r="P189" s="7">
        <v>0</v>
      </c>
      <c r="Q189" s="8">
        <v>4</v>
      </c>
      <c r="R189" t="s">
        <v>24</v>
      </c>
      <c r="S189">
        <v>1</v>
      </c>
    </row>
    <row r="190" spans="1:20" x14ac:dyDescent="0.35">
      <c r="A190" t="s">
        <v>744</v>
      </c>
      <c r="B190" s="9">
        <v>64944126</v>
      </c>
      <c r="C190" s="26">
        <v>64944126</v>
      </c>
      <c r="D190" s="35" t="str">
        <f>IF(ISERROR(MATCH(B190,'ids in current analysis'!$A$2:$A$98,0)),B190,"analyzed")</f>
        <v>analyzed</v>
      </c>
      <c r="E190" s="33" t="str">
        <f>IF(ISERROR(MATCH(C190,'ids in current analysis'!$A$2:$A$98,0)),C190,"analyzed")</f>
        <v>analyzed</v>
      </c>
      <c r="F190" t="s">
        <v>37</v>
      </c>
      <c r="H190" s="11" t="s">
        <v>745</v>
      </c>
      <c r="I190" s="12">
        <f xml:space="preserve"> (H190 / 86400000) + 25569</f>
        <v>41353.996415543981</v>
      </c>
      <c r="J190" s="11" t="s">
        <v>746</v>
      </c>
      <c r="K190" s="11" t="s">
        <v>747</v>
      </c>
      <c r="L190" s="11">
        <f>VALUE(K190)-VALUE(J190)</f>
        <v>327781</v>
      </c>
      <c r="M190" s="4">
        <f>IF(C190&lt;&gt;C189,"new student",IF(F190=F189,(J190-K189)/ 86400000,"** new machine **"))</f>
        <v>1.1431215277777778E-2</v>
      </c>
      <c r="N190" s="4">
        <f>L190/86400000</f>
        <v>3.793761574074074E-3</v>
      </c>
      <c r="O190" s="13">
        <v>66</v>
      </c>
      <c r="P190" s="7">
        <v>2</v>
      </c>
      <c r="Q190" s="8">
        <v>0</v>
      </c>
      <c r="R190" t="s">
        <v>30</v>
      </c>
      <c r="S190">
        <v>2</v>
      </c>
    </row>
    <row r="191" spans="1:20" x14ac:dyDescent="0.35">
      <c r="A191" t="s">
        <v>748</v>
      </c>
      <c r="B191" s="9">
        <v>64944126</v>
      </c>
      <c r="C191" s="26">
        <v>64944126</v>
      </c>
      <c r="D191" s="35" t="str">
        <f>IF(ISERROR(MATCH(B191,'ids in current analysis'!$A$2:$A$98,0)),B191,"analyzed")</f>
        <v>analyzed</v>
      </c>
      <c r="E191" s="33" t="str">
        <f>IF(ISERROR(MATCH(C191,'ids in current analysis'!$A$2:$A$98,0)),C191,"analyzed")</f>
        <v>analyzed</v>
      </c>
      <c r="F191" t="s">
        <v>37</v>
      </c>
      <c r="H191" s="11" t="s">
        <v>749</v>
      </c>
      <c r="I191" s="12">
        <f xml:space="preserve"> (H191 / 86400000) + 25569</f>
        <v>41354.0102324537</v>
      </c>
      <c r="J191" s="11" t="s">
        <v>750</v>
      </c>
      <c r="K191" s="11" t="s">
        <v>751</v>
      </c>
      <c r="L191" s="11">
        <f>VALUE(K191)-VALUE(J191)</f>
        <v>1058484</v>
      </c>
      <c r="M191" s="4">
        <f>IF(C191&lt;&gt;C190,"new student",IF(F191=F190,(J191-K190)/ 86400000,"** new machine **"))</f>
        <v>2.1753819444444446E-3</v>
      </c>
      <c r="N191" s="4">
        <f>L191/86400000</f>
        <v>1.2250972222222222E-2</v>
      </c>
      <c r="O191" s="13">
        <v>252</v>
      </c>
      <c r="P191" s="7">
        <v>3</v>
      </c>
      <c r="Q191" s="8">
        <v>0</v>
      </c>
      <c r="R191" t="s">
        <v>45</v>
      </c>
      <c r="S191">
        <v>3</v>
      </c>
    </row>
    <row r="192" spans="1:20" x14ac:dyDescent="0.35">
      <c r="A192" t="s">
        <v>752</v>
      </c>
      <c r="B192" s="9">
        <v>66362122</v>
      </c>
      <c r="C192" s="26">
        <v>66362122</v>
      </c>
      <c r="D192" s="35" t="str">
        <f>IF(ISERROR(MATCH(B192,'ids in current analysis'!$A$2:$A$98,0)),B192,"analyzed")</f>
        <v>analyzed</v>
      </c>
      <c r="E192" s="33" t="str">
        <f>IF(ISERROR(MATCH(C192,'ids in current analysis'!$A$2:$A$98,0)),C192,"analyzed")</f>
        <v>analyzed</v>
      </c>
      <c r="F192" t="s">
        <v>37</v>
      </c>
      <c r="H192" s="11" t="s">
        <v>753</v>
      </c>
      <c r="I192" s="12">
        <f xml:space="preserve"> (H192 / 86400000) + 25569</f>
        <v>41354.911546493058</v>
      </c>
      <c r="J192" s="11" t="s">
        <v>754</v>
      </c>
      <c r="K192" s="11" t="s">
        <v>755</v>
      </c>
      <c r="L192" s="11">
        <f>VALUE(K192)-VALUE(J192)</f>
        <v>1817818</v>
      </c>
      <c r="M192" s="4" t="str">
        <f>IF(C192&lt;&gt;C191,"new student",IF(F192=F191,(J192-K191)/ 86400000,"** new machine **"))</f>
        <v>new student</v>
      </c>
      <c r="N192" s="4">
        <f>L192/86400000</f>
        <v>2.1039560185185185E-2</v>
      </c>
      <c r="O192" s="13">
        <v>490</v>
      </c>
      <c r="P192" s="7">
        <v>0</v>
      </c>
      <c r="Q192" s="8">
        <v>11</v>
      </c>
      <c r="R192" t="s">
        <v>24</v>
      </c>
      <c r="S192">
        <v>1</v>
      </c>
    </row>
    <row r="193" spans="1:20" x14ac:dyDescent="0.35">
      <c r="A193" t="s">
        <v>756</v>
      </c>
      <c r="B193" s="9">
        <v>66362122</v>
      </c>
      <c r="C193" s="26">
        <v>66362122</v>
      </c>
      <c r="D193" s="35" t="str">
        <f>IF(ISERROR(MATCH(B193,'ids in current analysis'!$A$2:$A$98,0)),B193,"analyzed")</f>
        <v>analyzed</v>
      </c>
      <c r="E193" s="33" t="str">
        <f>IF(ISERROR(MATCH(C193,'ids in current analysis'!$A$2:$A$98,0)),C193,"analyzed")</f>
        <v>analyzed</v>
      </c>
      <c r="F193" t="s">
        <v>37</v>
      </c>
      <c r="H193" s="11" t="s">
        <v>757</v>
      </c>
      <c r="I193" s="12">
        <f xml:space="preserve"> (H193 / 86400000) + 25569</f>
        <v>41354.944152268523</v>
      </c>
      <c r="J193" s="11" t="s">
        <v>758</v>
      </c>
      <c r="K193" s="11" t="s">
        <v>759</v>
      </c>
      <c r="L193" s="11">
        <f>VALUE(K193)-VALUE(J193)</f>
        <v>1828446</v>
      </c>
      <c r="M193" s="4">
        <f>IF(C193&lt;&gt;C192,"new student",IF(F193=F192,(J193-K192)/ 86400000,"** new machine **"))</f>
        <v>1.1680497685185184E-2</v>
      </c>
      <c r="N193" s="4">
        <f>L193/86400000</f>
        <v>2.1162569444444446E-2</v>
      </c>
      <c r="O193" s="13">
        <v>744</v>
      </c>
      <c r="P193" s="7">
        <v>24</v>
      </c>
      <c r="Q193" s="8">
        <v>1</v>
      </c>
      <c r="R193" t="s">
        <v>45</v>
      </c>
      <c r="S193">
        <v>2</v>
      </c>
    </row>
    <row r="194" spans="1:20" x14ac:dyDescent="0.35">
      <c r="A194" t="s">
        <v>760</v>
      </c>
      <c r="B194" s="9">
        <v>66472128</v>
      </c>
      <c r="C194" s="26">
        <v>66472128</v>
      </c>
      <c r="D194" s="35" t="str">
        <f>IF(ISERROR(MATCH(B194,'ids in current analysis'!$A$2:$A$98,0)),B194,"analyzed")</f>
        <v>analyzed</v>
      </c>
      <c r="E194" s="33" t="str">
        <f>IF(ISERROR(MATCH(C194,'ids in current analysis'!$A$2:$A$98,0)),C194,"analyzed")</f>
        <v>analyzed</v>
      </c>
      <c r="F194" t="s">
        <v>37</v>
      </c>
      <c r="H194" s="11" t="s">
        <v>761</v>
      </c>
      <c r="I194" s="12">
        <f xml:space="preserve"> (H194 / 86400000) + 25569</f>
        <v>41353.97332449074</v>
      </c>
      <c r="J194" s="11" t="s">
        <v>762</v>
      </c>
      <c r="K194" s="11" t="s">
        <v>763</v>
      </c>
      <c r="L194" s="11">
        <f>VALUE(K194)-VALUE(J194)</f>
        <v>1631422</v>
      </c>
      <c r="M194" s="4" t="str">
        <f>IF(C194&lt;&gt;C193,"new student",IF(F194=F193,(J194-K193)/ 86400000,"** new machine **"))</f>
        <v>new student</v>
      </c>
      <c r="N194" s="4">
        <f>L194/86400000</f>
        <v>1.8882199074074076E-2</v>
      </c>
      <c r="O194" s="13">
        <v>545</v>
      </c>
      <c r="P194" s="7">
        <v>0</v>
      </c>
      <c r="Q194" s="8">
        <v>11</v>
      </c>
      <c r="R194" t="s">
        <v>24</v>
      </c>
      <c r="S194">
        <v>1</v>
      </c>
    </row>
    <row r="195" spans="1:20" x14ac:dyDescent="0.35">
      <c r="A195" t="s">
        <v>764</v>
      </c>
      <c r="B195" s="9">
        <v>66472128</v>
      </c>
      <c r="C195" s="26">
        <v>66472128</v>
      </c>
      <c r="D195" s="35" t="str">
        <f>IF(ISERROR(MATCH(B195,'ids in current analysis'!$A$2:$A$98,0)),B195,"analyzed")</f>
        <v>analyzed</v>
      </c>
      <c r="E195" s="33" t="str">
        <f>IF(ISERROR(MATCH(C195,'ids in current analysis'!$A$2:$A$98,0)),C195,"analyzed")</f>
        <v>analyzed</v>
      </c>
      <c r="F195" t="s">
        <v>37</v>
      </c>
      <c r="H195" s="11" t="s">
        <v>765</v>
      </c>
      <c r="I195" s="12">
        <f xml:space="preserve"> (H195 / 86400000) + 25569</f>
        <v>41353.995508055552</v>
      </c>
      <c r="J195" s="11" t="s">
        <v>766</v>
      </c>
      <c r="K195" s="11" t="s">
        <v>767</v>
      </c>
      <c r="L195" s="11">
        <f>VALUE(K195)-VALUE(J195)</f>
        <v>1911973</v>
      </c>
      <c r="M195" s="4">
        <f>IF(C195&lt;&gt;C194,"new student",IF(F195=F194,(J195-K194)/ 86400000,"** new machine **"))</f>
        <v>1.0640324074074075E-2</v>
      </c>
      <c r="N195" s="4">
        <f>L195/86400000</f>
        <v>2.2129317129629629E-2</v>
      </c>
      <c r="O195" s="13">
        <v>776</v>
      </c>
      <c r="P195" s="7">
        <v>20</v>
      </c>
      <c r="Q195" s="8">
        <v>2</v>
      </c>
      <c r="R195" t="s">
        <v>45</v>
      </c>
      <c r="S195">
        <v>2</v>
      </c>
    </row>
    <row r="196" spans="1:20" x14ac:dyDescent="0.35">
      <c r="A196" t="s">
        <v>768</v>
      </c>
      <c r="B196" s="9">
        <v>66828119</v>
      </c>
      <c r="C196" s="26">
        <v>66828119</v>
      </c>
      <c r="D196" s="35" t="str">
        <f>IF(ISERROR(MATCH(B196,'ids in current analysis'!$A$2:$A$98,0)),B196,"analyzed")</f>
        <v>analyzed</v>
      </c>
      <c r="E196" s="33" t="str">
        <f>IF(ISERROR(MATCH(C196,'ids in current analysis'!$A$2:$A$98,0)),C196,"analyzed")</f>
        <v>analyzed</v>
      </c>
      <c r="F196" t="s">
        <v>769</v>
      </c>
      <c r="G196" s="10" t="s">
        <v>125</v>
      </c>
      <c r="H196" s="11" t="s">
        <v>770</v>
      </c>
      <c r="I196" s="12">
        <f xml:space="preserve"> (H196 / 86400000) + 25569</f>
        <v>41465.71825755787</v>
      </c>
      <c r="J196" s="11" t="s">
        <v>771</v>
      </c>
      <c r="K196" s="11" t="s">
        <v>772</v>
      </c>
      <c r="L196" s="11">
        <f>VALUE(K196)-VALUE(J196)</f>
        <v>1722875</v>
      </c>
      <c r="M196" s="4" t="str">
        <f>IF(C196&lt;&gt;C195,"new student",IF(F196=F195,(J196-K195)/ 86400000,"** new machine **"))</f>
        <v>new student</v>
      </c>
      <c r="N196" s="4">
        <f>L196/86400000</f>
        <v>1.9940682870370371E-2</v>
      </c>
      <c r="O196" s="13">
        <v>780</v>
      </c>
      <c r="P196" s="7">
        <v>3</v>
      </c>
      <c r="Q196" s="8">
        <v>24</v>
      </c>
      <c r="R196" t="s">
        <v>24</v>
      </c>
      <c r="S196">
        <v>1</v>
      </c>
    </row>
    <row r="197" spans="1:20" x14ac:dyDescent="0.35">
      <c r="A197" t="s">
        <v>773</v>
      </c>
      <c r="B197" s="9">
        <v>66828119</v>
      </c>
      <c r="C197" s="26">
        <v>66828119</v>
      </c>
      <c r="D197" s="35" t="str">
        <f>IF(ISERROR(MATCH(B197,'ids in current analysis'!$A$2:$A$98,0)),B197,"analyzed")</f>
        <v>analyzed</v>
      </c>
      <c r="E197" s="33" t="str">
        <f>IF(ISERROR(MATCH(C197,'ids in current analysis'!$A$2:$A$98,0)),C197,"analyzed")</f>
        <v>analyzed</v>
      </c>
      <c r="F197" t="s">
        <v>769</v>
      </c>
      <c r="G197" s="10" t="s">
        <v>125</v>
      </c>
      <c r="H197" s="11" t="s">
        <v>774</v>
      </c>
      <c r="I197" s="12">
        <f xml:space="preserve"> (H197 / 86400000) + 25569</f>
        <v>41465.750682141203</v>
      </c>
      <c r="J197" s="11" t="s">
        <v>775</v>
      </c>
      <c r="K197" s="11" t="s">
        <v>776</v>
      </c>
      <c r="L197" s="11">
        <f>VALUE(K197)-VALUE(J197)</f>
        <v>1714546</v>
      </c>
      <c r="M197" s="4">
        <f>IF(C197&lt;&gt;C196,"new student",IF(F197=F196,(J197-K196)/ 86400000,"** new machine **"))</f>
        <v>1.2004305555555556E-2</v>
      </c>
      <c r="N197" s="4">
        <f>L197/86400000</f>
        <v>1.9844282407407408E-2</v>
      </c>
      <c r="O197" s="13">
        <v>1100</v>
      </c>
      <c r="P197" s="7">
        <v>55</v>
      </c>
      <c r="Q197" s="8">
        <v>4</v>
      </c>
      <c r="R197" t="s">
        <v>30</v>
      </c>
      <c r="S197">
        <v>2</v>
      </c>
    </row>
    <row r="198" spans="1:20" x14ac:dyDescent="0.35">
      <c r="A198" t="s">
        <v>777</v>
      </c>
      <c r="B198" s="9">
        <v>66828119</v>
      </c>
      <c r="C198" s="26">
        <v>66828119</v>
      </c>
      <c r="D198" s="35" t="str">
        <f>IF(ISERROR(MATCH(B198,'ids in current analysis'!$A$2:$A$98,0)),B198,"analyzed")</f>
        <v>analyzed</v>
      </c>
      <c r="E198" s="33" t="str">
        <f>IF(ISERROR(MATCH(C198,'ids in current analysis'!$A$2:$A$98,0)),C198,"analyzed")</f>
        <v>analyzed</v>
      </c>
      <c r="F198" t="s">
        <v>769</v>
      </c>
      <c r="G198" s="10" t="s">
        <v>125</v>
      </c>
      <c r="H198" s="11" t="s">
        <v>778</v>
      </c>
      <c r="I198" s="12">
        <f xml:space="preserve"> (H198 / 86400000) + 25569</f>
        <v>41465.770859548611</v>
      </c>
      <c r="J198" s="11" t="s">
        <v>779</v>
      </c>
      <c r="K198" s="11" t="s">
        <v>780</v>
      </c>
      <c r="L198" s="11">
        <f>VALUE(K198)-VALUE(J198)</f>
        <v>11969</v>
      </c>
      <c r="M198" s="4">
        <f>IF(C198&lt;&gt;C197,"new student",IF(F198=F197,(J198-K197)/ 86400000,"** new machine **"))</f>
        <v>2.6096064814814813E-4</v>
      </c>
      <c r="N198" s="4">
        <f>L198/86400000</f>
        <v>1.385300925925926E-4</v>
      </c>
      <c r="O198" s="13">
        <v>8</v>
      </c>
      <c r="P198" s="7">
        <v>0</v>
      </c>
      <c r="Q198" s="8">
        <v>0</v>
      </c>
      <c r="R198" t="s">
        <v>35</v>
      </c>
      <c r="S198">
        <v>3</v>
      </c>
      <c r="T198" t="s">
        <v>62</v>
      </c>
    </row>
    <row r="199" spans="1:20" x14ac:dyDescent="0.35">
      <c r="A199" t="s">
        <v>781</v>
      </c>
      <c r="B199" s="9">
        <v>67755125</v>
      </c>
      <c r="C199" s="26">
        <v>67755125</v>
      </c>
      <c r="D199" s="35" t="str">
        <f>IF(ISERROR(MATCH(B199,'ids in current analysis'!$A$2:$A$98,0)),B199,"analyzed")</f>
        <v>analyzed</v>
      </c>
      <c r="E199" s="33" t="str">
        <f>IF(ISERROR(MATCH(C199,'ids in current analysis'!$A$2:$A$98,0)),C199,"analyzed")</f>
        <v>analyzed</v>
      </c>
      <c r="F199" t="s">
        <v>37</v>
      </c>
      <c r="H199" s="11" t="s">
        <v>782</v>
      </c>
      <c r="I199" s="12">
        <f xml:space="preserve"> (H199 / 86400000) + 25569</f>
        <v>41354.724536782407</v>
      </c>
      <c r="J199" s="11" t="s">
        <v>783</v>
      </c>
      <c r="K199" s="11" t="s">
        <v>784</v>
      </c>
      <c r="L199" s="11">
        <f>VALUE(K199)-VALUE(J199)</f>
        <v>1851438</v>
      </c>
      <c r="M199" s="4" t="str">
        <f>IF(C199&lt;&gt;C198,"new student",IF(F199=F198,(J199-K198)/ 86400000,"** new machine **"))</f>
        <v>new student</v>
      </c>
      <c r="N199" s="4">
        <f>L199/86400000</f>
        <v>2.1428680555555555E-2</v>
      </c>
      <c r="O199" s="13">
        <v>701</v>
      </c>
      <c r="P199" s="7">
        <v>0</v>
      </c>
      <c r="Q199" s="8">
        <v>16</v>
      </c>
      <c r="R199" t="s">
        <v>24</v>
      </c>
      <c r="S199">
        <v>1</v>
      </c>
    </row>
    <row r="200" spans="1:20" x14ac:dyDescent="0.35">
      <c r="A200" t="s">
        <v>785</v>
      </c>
      <c r="B200" s="9">
        <v>67755125</v>
      </c>
      <c r="C200" s="26">
        <v>67755125</v>
      </c>
      <c r="D200" s="35" t="str">
        <f>IF(ISERROR(MATCH(B200,'ids in current analysis'!$A$2:$A$98,0)),B200,"analyzed")</f>
        <v>analyzed</v>
      </c>
      <c r="E200" s="33" t="str">
        <f>IF(ISERROR(MATCH(C200,'ids in current analysis'!$A$2:$A$98,0)),C200,"analyzed")</f>
        <v>analyzed</v>
      </c>
      <c r="F200" t="s">
        <v>37</v>
      </c>
      <c r="H200" s="11" t="s">
        <v>786</v>
      </c>
      <c r="I200" s="12">
        <f xml:space="preserve"> (H200 / 86400000) + 25569</f>
        <v>41354.755016747687</v>
      </c>
      <c r="J200" s="11" t="s">
        <v>787</v>
      </c>
      <c r="K200" s="11" t="s">
        <v>788</v>
      </c>
      <c r="L200" s="11">
        <f>VALUE(K200)-VALUE(J200)</f>
        <v>1462656</v>
      </c>
      <c r="M200" s="4">
        <f>IF(C200&lt;&gt;C199,"new student",IF(F200=F199,(J200-K199)/ 86400000,"** new machine **"))</f>
        <v>9.2373726851851853E-3</v>
      </c>
      <c r="N200" s="4">
        <f>L200/86400000</f>
        <v>1.6928888888888889E-2</v>
      </c>
      <c r="O200" s="13">
        <v>370</v>
      </c>
      <c r="P200" s="7">
        <v>7</v>
      </c>
      <c r="Q200" s="8">
        <v>0</v>
      </c>
      <c r="R200" t="s">
        <v>30</v>
      </c>
      <c r="S200">
        <v>2</v>
      </c>
    </row>
    <row r="201" spans="1:20" x14ac:dyDescent="0.35">
      <c r="A201" t="s">
        <v>789</v>
      </c>
      <c r="B201" s="9">
        <v>67899116</v>
      </c>
      <c r="C201" s="26">
        <v>67899116</v>
      </c>
      <c r="D201" s="35" t="str">
        <f>IF(ISERROR(MATCH(B201,'ids in current analysis'!$A$2:$A$98,0)),B201,"analyzed")</f>
        <v>analyzed</v>
      </c>
      <c r="E201" s="33" t="str">
        <f>IF(ISERROR(MATCH(C201,'ids in current analysis'!$A$2:$A$98,0)),C201,"analyzed")</f>
        <v>analyzed</v>
      </c>
      <c r="F201" t="s">
        <v>115</v>
      </c>
      <c r="G201" s="9" t="s">
        <v>20</v>
      </c>
      <c r="H201" s="11" t="s">
        <v>790</v>
      </c>
      <c r="I201" s="12">
        <f xml:space="preserve"> (H201 / 86400000) + 25569</f>
        <v>41467.698905520832</v>
      </c>
      <c r="J201" s="11" t="s">
        <v>791</v>
      </c>
      <c r="K201" s="11" t="s">
        <v>792</v>
      </c>
      <c r="L201" s="11">
        <f>VALUE(K201)-VALUE(J201)</f>
        <v>1612297</v>
      </c>
      <c r="M201" s="4" t="str">
        <f>IF(C201&lt;&gt;C200,"new student",IF(F201=F200,(J201-K200)/ 86400000,"** new machine **"))</f>
        <v>new student</v>
      </c>
      <c r="N201" s="4">
        <f>L201/86400000</f>
        <v>1.8660844907407409E-2</v>
      </c>
      <c r="O201" s="13">
        <v>624</v>
      </c>
      <c r="P201" s="7">
        <v>0</v>
      </c>
      <c r="Q201" s="8">
        <v>20</v>
      </c>
      <c r="R201" t="s">
        <v>24</v>
      </c>
      <c r="S201">
        <v>1</v>
      </c>
    </row>
    <row r="202" spans="1:20" x14ac:dyDescent="0.35">
      <c r="A202" t="s">
        <v>793</v>
      </c>
      <c r="B202" s="9">
        <v>67899116</v>
      </c>
      <c r="C202" s="26">
        <v>67899116</v>
      </c>
      <c r="D202" s="35" t="str">
        <f>IF(ISERROR(MATCH(B202,'ids in current analysis'!$A$2:$A$98,0)),B202,"analyzed")</f>
        <v>analyzed</v>
      </c>
      <c r="E202" s="33" t="str">
        <f>IF(ISERROR(MATCH(C202,'ids in current analysis'!$A$2:$A$98,0)),C202,"analyzed")</f>
        <v>analyzed</v>
      </c>
      <c r="F202" t="s">
        <v>115</v>
      </c>
      <c r="G202" s="9" t="s">
        <v>20</v>
      </c>
      <c r="H202" s="11" t="s">
        <v>794</v>
      </c>
      <c r="I202" s="12">
        <f xml:space="preserve"> (H202 / 86400000) + 25569</f>
        <v>41467.72784378472</v>
      </c>
      <c r="J202" s="11" t="s">
        <v>795</v>
      </c>
      <c r="K202" s="11" t="s">
        <v>796</v>
      </c>
      <c r="L202" s="11">
        <f>VALUE(K202)-VALUE(J202)</f>
        <v>2450421</v>
      </c>
      <c r="M202" s="4">
        <f>IF(C202&lt;&gt;C201,"new student",IF(F202=F201,(J202-K201)/ 86400000,"** new machine **"))</f>
        <v>9.4999652777777773E-3</v>
      </c>
      <c r="N202" s="4">
        <f>L202/86400000</f>
        <v>2.8361354166666668E-2</v>
      </c>
      <c r="O202" s="13">
        <v>924</v>
      </c>
      <c r="P202" s="7">
        <v>56</v>
      </c>
      <c r="Q202" s="8">
        <v>14</v>
      </c>
      <c r="R202" t="s">
        <v>45</v>
      </c>
      <c r="S202">
        <v>2</v>
      </c>
    </row>
    <row r="203" spans="1:20" x14ac:dyDescent="0.35">
      <c r="A203" t="s">
        <v>797</v>
      </c>
      <c r="B203" s="9">
        <v>68995094</v>
      </c>
      <c r="C203" s="26">
        <v>68995094</v>
      </c>
      <c r="D203" s="35" t="str">
        <f>IF(ISERROR(MATCH(B203,'ids in current analysis'!$A$2:$A$98,0)),B203,"analyzed")</f>
        <v>analyzed</v>
      </c>
      <c r="E203" s="33" t="str">
        <f>IF(ISERROR(MATCH(C203,'ids in current analysis'!$A$2:$A$98,0)),C203,"analyzed")</f>
        <v>analyzed</v>
      </c>
      <c r="F203" t="s">
        <v>530</v>
      </c>
      <c r="H203" s="11" t="s">
        <v>798</v>
      </c>
      <c r="I203" s="12">
        <f xml:space="preserve"> (H203 / 86400000) + 25569</f>
        <v>41464.887758333338</v>
      </c>
      <c r="J203" s="11" t="s">
        <v>799</v>
      </c>
      <c r="K203" s="11" t="s">
        <v>800</v>
      </c>
      <c r="L203" s="11">
        <f>VALUE(K203)-VALUE(J203)</f>
        <v>1310594</v>
      </c>
      <c r="M203" s="4" t="str">
        <f>IF(C203&lt;&gt;C202,"new student",IF(F203=F202,(J203-K202)/ 86400000,"** new machine **"))</f>
        <v>new student</v>
      </c>
      <c r="N203" s="4">
        <f>L203/86400000</f>
        <v>1.5168912037037036E-2</v>
      </c>
      <c r="O203" s="13">
        <v>415</v>
      </c>
      <c r="P203" s="7">
        <v>0</v>
      </c>
      <c r="Q203" s="8">
        <v>16</v>
      </c>
      <c r="R203" t="s">
        <v>24</v>
      </c>
      <c r="S203">
        <v>1</v>
      </c>
    </row>
    <row r="204" spans="1:20" x14ac:dyDescent="0.35">
      <c r="A204" t="s">
        <v>801</v>
      </c>
      <c r="B204" s="9">
        <v>68995094</v>
      </c>
      <c r="C204" s="26">
        <v>68995094</v>
      </c>
      <c r="D204" s="35" t="str">
        <f>IF(ISERROR(MATCH(B204,'ids in current analysis'!$A$2:$A$98,0)),B204,"analyzed")</f>
        <v>analyzed</v>
      </c>
      <c r="E204" s="33" t="str">
        <f>IF(ISERROR(MATCH(C204,'ids in current analysis'!$A$2:$A$98,0)),C204,"analyzed")</f>
        <v>analyzed</v>
      </c>
      <c r="F204" t="s">
        <v>530</v>
      </c>
      <c r="H204" s="11" t="s">
        <v>802</v>
      </c>
      <c r="I204" s="12">
        <f xml:space="preserve"> (H204 / 86400000) + 25569</f>
        <v>41464.917322858797</v>
      </c>
      <c r="J204" s="11" t="s">
        <v>803</v>
      </c>
      <c r="K204" s="11" t="s">
        <v>804</v>
      </c>
      <c r="L204" s="11">
        <f>VALUE(K204)-VALUE(J204)</f>
        <v>1100328</v>
      </c>
      <c r="M204" s="4">
        <f>IF(C204&lt;&gt;C203,"new student",IF(F204=F203,(J204-K203)/ 86400000,"** new machine **"))</f>
        <v>1.3724502314814814E-2</v>
      </c>
      <c r="N204" s="4">
        <f>L204/86400000</f>
        <v>1.2735277777777778E-2</v>
      </c>
      <c r="O204" s="13">
        <v>272</v>
      </c>
      <c r="P204" s="7">
        <v>7</v>
      </c>
      <c r="Q204" s="8">
        <v>0</v>
      </c>
      <c r="R204" t="s">
        <v>30</v>
      </c>
      <c r="S204">
        <v>2</v>
      </c>
    </row>
    <row r="205" spans="1:20" x14ac:dyDescent="0.35">
      <c r="A205" t="s">
        <v>805</v>
      </c>
      <c r="B205" s="9">
        <v>68995094</v>
      </c>
      <c r="C205" s="26">
        <v>68995094</v>
      </c>
      <c r="D205" s="35" t="str">
        <f>IF(ISERROR(MATCH(B205,'ids in current analysis'!$A$2:$A$98,0)),B205,"analyzed")</f>
        <v>analyzed</v>
      </c>
      <c r="E205" s="33" t="str">
        <f>IF(ISERROR(MATCH(C205,'ids in current analysis'!$A$2:$A$98,0)),C205,"analyzed")</f>
        <v>analyzed</v>
      </c>
      <c r="F205" t="s">
        <v>530</v>
      </c>
      <c r="H205" s="11" t="s">
        <v>806</v>
      </c>
      <c r="I205" s="12">
        <f xml:space="preserve"> (H205 / 86400000) + 25569</f>
        <v>41464.931054236113</v>
      </c>
      <c r="J205" s="11" t="s">
        <v>807</v>
      </c>
      <c r="K205" s="11" t="s">
        <v>808</v>
      </c>
      <c r="L205" s="11">
        <f>VALUE(K205)-VALUE(J205)</f>
        <v>309375</v>
      </c>
      <c r="M205" s="4">
        <f>IF(C205&lt;&gt;C204,"new student",IF(F205=F204,(J205-K204)/ 86400000,"** new machine **"))</f>
        <v>2.1115393518518519E-3</v>
      </c>
      <c r="N205" s="4">
        <f>L205/86400000</f>
        <v>3.5807291666666665E-3</v>
      </c>
      <c r="O205" s="13">
        <v>137</v>
      </c>
      <c r="P205" s="7">
        <v>4</v>
      </c>
      <c r="Q205" s="8">
        <v>0</v>
      </c>
      <c r="R205" t="s">
        <v>35</v>
      </c>
      <c r="S205">
        <v>3</v>
      </c>
    </row>
    <row r="206" spans="1:20" x14ac:dyDescent="0.35">
      <c r="A206" t="s">
        <v>809</v>
      </c>
      <c r="B206" s="9">
        <v>69251126</v>
      </c>
      <c r="C206" s="26">
        <v>69251126</v>
      </c>
      <c r="D206" s="35" t="str">
        <f>IF(ISERROR(MATCH(B206,'ids in current analysis'!$A$2:$A$98,0)),B206,"analyzed")</f>
        <v>analyzed</v>
      </c>
      <c r="E206" s="33" t="str">
        <f>IF(ISERROR(MATCH(C206,'ids in current analysis'!$A$2:$A$98,0)),C206,"analyzed")</f>
        <v>analyzed</v>
      </c>
      <c r="F206" t="s">
        <v>37</v>
      </c>
      <c r="H206" s="11" t="s">
        <v>810</v>
      </c>
      <c r="I206" s="12">
        <f xml:space="preserve"> (H206 / 86400000) + 25569</f>
        <v>41354.911469363426</v>
      </c>
      <c r="J206" s="11" t="s">
        <v>811</v>
      </c>
      <c r="K206" s="11" t="s">
        <v>812</v>
      </c>
      <c r="L206" s="11">
        <f>VALUE(K206)-VALUE(J206)</f>
        <v>1904984</v>
      </c>
      <c r="M206" s="4" t="str">
        <f>IF(C206&lt;&gt;C205,"new student",IF(F206=F205,(J206-K205)/ 86400000,"** new machine **"))</f>
        <v>new student</v>
      </c>
      <c r="N206" s="4">
        <f>L206/86400000</f>
        <v>2.2048425925925926E-2</v>
      </c>
      <c r="O206" s="13">
        <v>792</v>
      </c>
      <c r="P206" s="7">
        <v>0</v>
      </c>
      <c r="Q206" s="8">
        <v>17</v>
      </c>
      <c r="R206" t="s">
        <v>24</v>
      </c>
      <c r="S206">
        <v>1</v>
      </c>
    </row>
    <row r="207" spans="1:20" x14ac:dyDescent="0.35">
      <c r="A207" t="s">
        <v>813</v>
      </c>
      <c r="B207" s="9">
        <v>69251126</v>
      </c>
      <c r="C207" s="26">
        <v>69251126</v>
      </c>
      <c r="D207" s="35" t="str">
        <f>IF(ISERROR(MATCH(B207,'ids in current analysis'!$A$2:$A$98,0)),B207,"analyzed")</f>
        <v>analyzed</v>
      </c>
      <c r="E207" s="33" t="str">
        <f>IF(ISERROR(MATCH(C207,'ids in current analysis'!$A$2:$A$98,0)),C207,"analyzed")</f>
        <v>analyzed</v>
      </c>
      <c r="F207" t="s">
        <v>37</v>
      </c>
      <c r="H207" s="11" t="s">
        <v>814</v>
      </c>
      <c r="I207" s="12">
        <f xml:space="preserve"> (H207 / 86400000) + 25569</f>
        <v>41354.944095381943</v>
      </c>
      <c r="J207" s="11" t="s">
        <v>815</v>
      </c>
      <c r="K207" s="11" t="s">
        <v>816</v>
      </c>
      <c r="L207" s="11">
        <f>VALUE(K207)-VALUE(J207)</f>
        <v>1815347</v>
      </c>
      <c r="M207" s="4">
        <f>IF(C207&lt;&gt;C206,"new student",IF(F207=F206,(J207-K206)/ 86400000,"** new machine **"))</f>
        <v>1.0597499999999999E-2</v>
      </c>
      <c r="N207" s="4">
        <f>L207/86400000</f>
        <v>2.1010960648148148E-2</v>
      </c>
      <c r="O207" s="13">
        <v>843</v>
      </c>
      <c r="P207" s="7">
        <v>30</v>
      </c>
      <c r="Q207" s="8">
        <v>0</v>
      </c>
      <c r="R207" t="s">
        <v>45</v>
      </c>
      <c r="S207">
        <v>2</v>
      </c>
    </row>
    <row r="208" spans="1:20" x14ac:dyDescent="0.35">
      <c r="A208" t="s">
        <v>817</v>
      </c>
      <c r="B208" s="9">
        <v>70209120</v>
      </c>
      <c r="C208" s="26">
        <v>70209120</v>
      </c>
      <c r="D208" s="35" t="str">
        <f>IF(ISERROR(MATCH(B208,'ids in current analysis'!$A$2:$A$98,0)),B208,"analyzed")</f>
        <v>analyzed</v>
      </c>
      <c r="E208" s="33" t="str">
        <f>IF(ISERROR(MATCH(C208,'ids in current analysis'!$A$2:$A$98,0)),C208,"analyzed")</f>
        <v>analyzed</v>
      </c>
      <c r="F208" t="s">
        <v>37</v>
      </c>
      <c r="H208" s="11" t="s">
        <v>818</v>
      </c>
      <c r="I208" s="12">
        <f xml:space="preserve"> (H208 / 86400000) + 25569</f>
        <v>41354.724321099537</v>
      </c>
      <c r="J208" s="11" t="s">
        <v>819</v>
      </c>
      <c r="K208" s="11" t="s">
        <v>820</v>
      </c>
      <c r="L208" s="11">
        <f>VALUE(K208)-VALUE(J208)</f>
        <v>2210250</v>
      </c>
      <c r="M208" s="4" t="str">
        <f>IF(C208&lt;&gt;C207,"new student",IF(F208=F207,(J208-K207)/ 86400000,"** new machine **"))</f>
        <v>new student</v>
      </c>
      <c r="N208" s="4">
        <f>L208/86400000</f>
        <v>2.5581597222222221E-2</v>
      </c>
      <c r="O208" s="13">
        <v>677</v>
      </c>
      <c r="P208" s="7">
        <v>0</v>
      </c>
      <c r="Q208" s="8">
        <v>8</v>
      </c>
      <c r="R208" t="s">
        <v>24</v>
      </c>
      <c r="S208">
        <v>1</v>
      </c>
    </row>
    <row r="209" spans="1:20" x14ac:dyDescent="0.35">
      <c r="A209" t="s">
        <v>821</v>
      </c>
      <c r="B209" s="9">
        <v>70209120</v>
      </c>
      <c r="C209" s="26">
        <v>70209120</v>
      </c>
      <c r="D209" s="35" t="str">
        <f>IF(ISERROR(MATCH(B209,'ids in current analysis'!$A$2:$A$98,0)),B209,"analyzed")</f>
        <v>analyzed</v>
      </c>
      <c r="E209" s="33" t="str">
        <f>IF(ISERROR(MATCH(C209,'ids in current analysis'!$A$2:$A$98,0)),C209,"analyzed")</f>
        <v>analyzed</v>
      </c>
      <c r="F209" t="s">
        <v>37</v>
      </c>
      <c r="H209" s="11" t="s">
        <v>822</v>
      </c>
      <c r="I209" s="12">
        <f xml:space="preserve"> (H209 / 86400000) + 25569</f>
        <v>41354.75495894676</v>
      </c>
      <c r="J209" s="11" t="s">
        <v>823</v>
      </c>
      <c r="K209" s="11" t="s">
        <v>824</v>
      </c>
      <c r="L209" s="11">
        <f>VALUE(K209)-VALUE(J209)</f>
        <v>1275812</v>
      </c>
      <c r="M209" s="4">
        <f>IF(C209&lt;&gt;C208,"new student",IF(F209=F208,(J209-K208)/ 86400000,"** new machine **"))</f>
        <v>4.9839004629629625E-3</v>
      </c>
      <c r="N209" s="4">
        <f>L209/86400000</f>
        <v>1.4766342592592593E-2</v>
      </c>
      <c r="O209" s="13">
        <v>535</v>
      </c>
      <c r="P209" s="7">
        <v>24</v>
      </c>
      <c r="Q209" s="8">
        <v>6</v>
      </c>
      <c r="R209" t="s">
        <v>30</v>
      </c>
      <c r="S209">
        <v>2</v>
      </c>
    </row>
    <row r="210" spans="1:20" x14ac:dyDescent="0.35">
      <c r="A210" t="s">
        <v>825</v>
      </c>
      <c r="B210" s="9">
        <v>70209120</v>
      </c>
      <c r="C210" s="26">
        <v>70209120</v>
      </c>
      <c r="D210" s="35" t="str">
        <f>IF(ISERROR(MATCH(B210,'ids in current analysis'!$A$2:$A$98,0)),B210,"analyzed")</f>
        <v>analyzed</v>
      </c>
      <c r="E210" s="33" t="str">
        <f>IF(ISERROR(MATCH(C210,'ids in current analysis'!$A$2:$A$98,0)),C210,"analyzed")</f>
        <v>analyzed</v>
      </c>
      <c r="F210" t="s">
        <v>37</v>
      </c>
      <c r="H210" s="11" t="s">
        <v>826</v>
      </c>
      <c r="I210" s="12">
        <f xml:space="preserve"> (H210 / 86400000) + 25569</f>
        <v>41354.774143518516</v>
      </c>
      <c r="J210" s="11" t="s">
        <v>827</v>
      </c>
      <c r="K210" s="11" t="s">
        <v>828</v>
      </c>
      <c r="L210" s="11">
        <f>VALUE(K210)-VALUE(J210)</f>
        <v>109718</v>
      </c>
      <c r="M210" s="4">
        <f>IF(C210&lt;&gt;C209,"new student",IF(F210=F209,(J210-K209)/ 86400000,"** new machine **"))</f>
        <v>4.2722916666666664E-3</v>
      </c>
      <c r="N210" s="4">
        <f>L210/86400000</f>
        <v>1.2698842592592592E-3</v>
      </c>
      <c r="O210" s="13">
        <v>25</v>
      </c>
      <c r="P210" s="7">
        <v>1</v>
      </c>
      <c r="Q210" s="8">
        <v>1</v>
      </c>
      <c r="R210" t="s">
        <v>35</v>
      </c>
      <c r="S210">
        <v>3</v>
      </c>
      <c r="T210" t="s">
        <v>62</v>
      </c>
    </row>
    <row r="211" spans="1:20" x14ac:dyDescent="0.35">
      <c r="A211" t="s">
        <v>829</v>
      </c>
      <c r="B211" s="9">
        <v>72794100</v>
      </c>
      <c r="C211" s="26">
        <v>72794100</v>
      </c>
      <c r="D211" s="35" t="str">
        <f>IF(ISERROR(MATCH(B211,'ids in current analysis'!$A$2:$A$98,0)),B211,"analyzed")</f>
        <v>analyzed</v>
      </c>
      <c r="E211" s="33" t="str">
        <f>IF(ISERROR(MATCH(C211,'ids in current analysis'!$A$2:$A$98,0)),C211,"analyzed")</f>
        <v>analyzed</v>
      </c>
      <c r="F211" t="s">
        <v>289</v>
      </c>
      <c r="H211" s="11" t="s">
        <v>830</v>
      </c>
      <c r="I211" s="12">
        <f xml:space="preserve"> (H211 / 86400000) + 25569</f>
        <v>41464.887799282405</v>
      </c>
      <c r="J211" s="11" t="s">
        <v>831</v>
      </c>
      <c r="K211" s="11" t="s">
        <v>832</v>
      </c>
      <c r="L211" s="11">
        <f>VALUE(K211)-VALUE(J211)</f>
        <v>1699329</v>
      </c>
      <c r="M211" s="4" t="str">
        <f>IF(C211&lt;&gt;C210,"new student",IF(F211=F210,(J211-K210)/ 86400000,"** new machine **"))</f>
        <v>new student</v>
      </c>
      <c r="N211" s="4">
        <f>L211/86400000</f>
        <v>1.9668159722222221E-2</v>
      </c>
      <c r="O211" s="13">
        <v>720</v>
      </c>
      <c r="P211" s="7">
        <v>0</v>
      </c>
      <c r="Q211" s="8">
        <v>18</v>
      </c>
      <c r="R211" t="s">
        <v>24</v>
      </c>
      <c r="S211">
        <v>1</v>
      </c>
    </row>
    <row r="212" spans="1:20" x14ac:dyDescent="0.35">
      <c r="A212" t="s">
        <v>833</v>
      </c>
      <c r="B212" s="9">
        <v>72794100</v>
      </c>
      <c r="C212" s="26">
        <v>72794100</v>
      </c>
      <c r="D212" s="35" t="str">
        <f>IF(ISERROR(MATCH(B212,'ids in current analysis'!$A$2:$A$98,0)),B212,"analyzed")</f>
        <v>analyzed</v>
      </c>
      <c r="E212" s="33" t="str">
        <f>IF(ISERROR(MATCH(C212,'ids in current analysis'!$A$2:$A$98,0)),C212,"analyzed")</f>
        <v>analyzed</v>
      </c>
      <c r="F212" t="s">
        <v>289</v>
      </c>
      <c r="H212" s="11" t="s">
        <v>834</v>
      </c>
      <c r="I212" s="12">
        <f xml:space="preserve"> (H212 / 86400000) + 25569</f>
        <v>41464.916848946756</v>
      </c>
      <c r="J212" s="11" t="s">
        <v>835</v>
      </c>
      <c r="K212" s="11" t="s">
        <v>836</v>
      </c>
      <c r="L212" s="11">
        <f>VALUE(K212)-VALUE(J212)</f>
        <v>1538250</v>
      </c>
      <c r="M212" s="4">
        <f>IF(C212&lt;&gt;C211,"new student",IF(F212=F211,(J212-K211)/ 86400000,"** new machine **"))</f>
        <v>9.3455208333333342E-3</v>
      </c>
      <c r="N212" s="4">
        <f>L212/86400000</f>
        <v>1.7803819444444445E-2</v>
      </c>
      <c r="O212" s="13">
        <v>856</v>
      </c>
      <c r="P212" s="7">
        <v>18</v>
      </c>
      <c r="Q212" s="8">
        <v>1</v>
      </c>
      <c r="R212" t="s">
        <v>45</v>
      </c>
      <c r="S212">
        <v>2</v>
      </c>
    </row>
    <row r="213" spans="1:20" x14ac:dyDescent="0.35">
      <c r="A213" t="s">
        <v>837</v>
      </c>
      <c r="B213" s="9">
        <v>73538121</v>
      </c>
      <c r="C213" s="26">
        <v>73538121</v>
      </c>
      <c r="D213" s="35" t="str">
        <f>IF(ISERROR(MATCH(B213,'ids in current analysis'!$A$2:$A$98,0)),B213,"analyzed")</f>
        <v>analyzed</v>
      </c>
      <c r="E213" s="33" t="str">
        <f>IF(ISERROR(MATCH(C213,'ids in current analysis'!$A$2:$A$98,0)),C213,"analyzed")</f>
        <v>analyzed</v>
      </c>
      <c r="F213" t="s">
        <v>37</v>
      </c>
      <c r="H213" s="11" t="s">
        <v>838</v>
      </c>
      <c r="I213" s="12">
        <f xml:space="preserve"> (H213 / 86400000) + 25569</f>
        <v>41353.974013657411</v>
      </c>
      <c r="J213" s="11" t="s">
        <v>839</v>
      </c>
      <c r="K213" s="11" t="s">
        <v>840</v>
      </c>
      <c r="L213" s="11">
        <f>VALUE(K213)-VALUE(J213)</f>
        <v>1627984</v>
      </c>
      <c r="M213" s="4" t="str">
        <f>IF(C213&lt;&gt;C212,"new student",IF(F213=F212,(J213-K212)/ 86400000,"** new machine **"))</f>
        <v>new student</v>
      </c>
      <c r="N213" s="4">
        <f>L213/86400000</f>
        <v>1.8842407407407408E-2</v>
      </c>
      <c r="O213" s="13">
        <v>535</v>
      </c>
      <c r="P213" s="7">
        <v>0</v>
      </c>
      <c r="Q213" s="8">
        <v>4</v>
      </c>
      <c r="R213" t="s">
        <v>24</v>
      </c>
      <c r="S213">
        <v>1</v>
      </c>
    </row>
    <row r="214" spans="1:20" x14ac:dyDescent="0.35">
      <c r="A214" t="s">
        <v>841</v>
      </c>
      <c r="B214" s="9">
        <v>73538121</v>
      </c>
      <c r="C214" s="26">
        <v>73538121</v>
      </c>
      <c r="D214" s="35" t="str">
        <f>IF(ISERROR(MATCH(B214,'ids in current analysis'!$A$2:$A$98,0)),B214,"analyzed")</f>
        <v>analyzed</v>
      </c>
      <c r="E214" s="33" t="str">
        <f>IF(ISERROR(MATCH(C214,'ids in current analysis'!$A$2:$A$98,0)),C214,"analyzed")</f>
        <v>analyzed</v>
      </c>
      <c r="F214" t="s">
        <v>37</v>
      </c>
      <c r="H214" s="11" t="s">
        <v>842</v>
      </c>
      <c r="I214" s="12">
        <f xml:space="preserve"> (H214 / 86400000) + 25569</f>
        <v>41353.998590682866</v>
      </c>
      <c r="J214" s="11" t="s">
        <v>843</v>
      </c>
      <c r="K214" s="11" t="s">
        <v>844</v>
      </c>
      <c r="L214" s="11">
        <f>VALUE(K214)-VALUE(J214)</f>
        <v>1747071</v>
      </c>
      <c r="M214" s="4">
        <f>IF(C214&lt;&gt;C213,"new student",IF(F214=F213,(J214-K213)/ 86400000,"** new machine **"))</f>
        <v>1.1705960648148148E-2</v>
      </c>
      <c r="N214" s="4">
        <f>L214/86400000</f>
        <v>2.0220729166666666E-2</v>
      </c>
      <c r="O214" s="13">
        <v>635</v>
      </c>
      <c r="P214" s="7">
        <v>13</v>
      </c>
      <c r="Q214" s="8">
        <v>2</v>
      </c>
      <c r="R214" t="s">
        <v>45</v>
      </c>
      <c r="S214">
        <v>2</v>
      </c>
    </row>
    <row r="215" spans="1:20" x14ac:dyDescent="0.35">
      <c r="A215" t="s">
        <v>845</v>
      </c>
      <c r="B215" s="9">
        <v>77882125</v>
      </c>
      <c r="C215" s="26">
        <v>77882125</v>
      </c>
      <c r="D215" s="35" t="str">
        <f>IF(ISERROR(MATCH(B215,'ids in current analysis'!$A$2:$A$98,0)),B215,"analyzed")</f>
        <v>analyzed</v>
      </c>
      <c r="E215" s="33" t="str">
        <f>IF(ISERROR(MATCH(C215,'ids in current analysis'!$A$2:$A$98,0)),C215,"analyzed")</f>
        <v>analyzed</v>
      </c>
      <c r="F215" t="s">
        <v>37</v>
      </c>
      <c r="H215" s="11" t="s">
        <v>846</v>
      </c>
      <c r="I215" s="12">
        <f xml:space="preserve"> (H215 / 86400000) + 25569</f>
        <v>41353.898531284722</v>
      </c>
      <c r="J215" s="11">
        <v>-1</v>
      </c>
      <c r="K215" s="11">
        <v>-1</v>
      </c>
      <c r="L215" s="11">
        <f>VALUE(K215)-VALUE(J215)</f>
        <v>0</v>
      </c>
      <c r="M215" s="4" t="str">
        <f>IF(C215&lt;&gt;C214,"new student",IF(F215=F214,(J215-K214)/ 86400000,"** new machine **"))</f>
        <v>new student</v>
      </c>
      <c r="N215" s="4">
        <f>L215/86400000</f>
        <v>0</v>
      </c>
      <c r="O215" s="13">
        <v>0</v>
      </c>
      <c r="P215" s="7">
        <v>0</v>
      </c>
      <c r="Q215" s="8">
        <v>0</v>
      </c>
      <c r="R215" t="s">
        <v>24</v>
      </c>
      <c r="S215">
        <v>1</v>
      </c>
      <c r="T215" t="s">
        <v>571</v>
      </c>
    </row>
    <row r="216" spans="1:20" x14ac:dyDescent="0.35">
      <c r="A216" t="s">
        <v>847</v>
      </c>
      <c r="B216" s="9">
        <v>77882125</v>
      </c>
      <c r="C216" s="26">
        <v>77882125</v>
      </c>
      <c r="D216" s="35" t="str">
        <f>IF(ISERROR(MATCH(B216,'ids in current analysis'!$A$2:$A$98,0)),B216,"analyzed")</f>
        <v>analyzed</v>
      </c>
      <c r="E216" s="33" t="str">
        <f>IF(ISERROR(MATCH(C216,'ids in current analysis'!$A$2:$A$98,0)),C216,"analyzed")</f>
        <v>analyzed</v>
      </c>
      <c r="F216" t="s">
        <v>37</v>
      </c>
      <c r="H216" s="11" t="s">
        <v>848</v>
      </c>
      <c r="I216" s="12">
        <f xml:space="preserve"> (H216 / 86400000) + 25569</f>
        <v>41353.973046886575</v>
      </c>
      <c r="J216" s="11" t="s">
        <v>849</v>
      </c>
      <c r="K216" s="11" t="s">
        <v>850</v>
      </c>
      <c r="L216" s="11">
        <f>VALUE(K216)-VALUE(J216)</f>
        <v>346864</v>
      </c>
      <c r="M216" s="4">
        <f>IF(C216&lt;&gt;C215,"new student",IF(F216=F215,(J216-K215)/ 86400000,"** new machine **"))</f>
        <v>15784.97386056713</v>
      </c>
      <c r="N216" s="4">
        <f>L216/86400000</f>
        <v>4.0146296296296293E-3</v>
      </c>
      <c r="O216" s="13">
        <v>161</v>
      </c>
      <c r="P216" s="7">
        <v>0</v>
      </c>
      <c r="Q216" s="8">
        <v>9</v>
      </c>
      <c r="R216" t="s">
        <v>24</v>
      </c>
      <c r="S216">
        <v>2</v>
      </c>
    </row>
    <row r="217" spans="1:20" x14ac:dyDescent="0.35">
      <c r="A217" t="s">
        <v>855</v>
      </c>
      <c r="B217" s="9">
        <v>77882125</v>
      </c>
      <c r="C217" s="26">
        <v>77882125</v>
      </c>
      <c r="D217" s="35" t="str">
        <f>IF(ISERROR(MATCH(B217,'ids in current analysis'!$A$2:$A$98,0)),B217,"analyzed")</f>
        <v>analyzed</v>
      </c>
      <c r="E217" s="33" t="str">
        <f>IF(ISERROR(MATCH(C217,'ids in current analysis'!$A$2:$A$98,0)),C217,"analyzed")</f>
        <v>analyzed</v>
      </c>
      <c r="F217" t="s">
        <v>37</v>
      </c>
      <c r="H217" s="11" t="s">
        <v>856</v>
      </c>
      <c r="I217" s="12">
        <f xml:space="preserve"> (H217 / 86400000) + 25569</f>
        <v>41353.997857893519</v>
      </c>
      <c r="J217" s="11" t="s">
        <v>857</v>
      </c>
      <c r="K217" s="11" t="s">
        <v>858</v>
      </c>
      <c r="L217" s="11">
        <f>VALUE(K217)-VALUE(J217)</f>
        <v>1562434</v>
      </c>
      <c r="M217" s="4">
        <f>IF(C217&lt;&gt;C216,"new student",IF(F217=F216,(J217-K216)/ 86400000,"** new machine **"))</f>
        <v>2.525699074074074E-2</v>
      </c>
      <c r="N217" s="4">
        <f>L217/86400000</f>
        <v>1.8083726851851851E-2</v>
      </c>
      <c r="O217" s="13">
        <v>584</v>
      </c>
      <c r="P217" s="7">
        <v>38</v>
      </c>
      <c r="Q217" s="8">
        <v>6</v>
      </c>
      <c r="R217" t="s">
        <v>30</v>
      </c>
      <c r="S217">
        <v>4</v>
      </c>
    </row>
    <row r="218" spans="1:20" x14ac:dyDescent="0.35">
      <c r="A218" t="s">
        <v>859</v>
      </c>
      <c r="B218" s="9">
        <v>77882125</v>
      </c>
      <c r="C218" s="26">
        <v>77882125</v>
      </c>
      <c r="D218" s="35" t="str">
        <f>IF(ISERROR(MATCH(B218,'ids in current analysis'!$A$2:$A$98,0)),B218,"analyzed")</f>
        <v>analyzed</v>
      </c>
      <c r="E218" s="33" t="str">
        <f>IF(ISERROR(MATCH(C218,'ids in current analysis'!$A$2:$A$98,0)),C218,"analyzed")</f>
        <v>analyzed</v>
      </c>
      <c r="F218" t="s">
        <v>37</v>
      </c>
      <c r="H218" s="11" t="s">
        <v>860</v>
      </c>
      <c r="I218" s="12">
        <f xml:space="preserve"> (H218 / 86400000) + 25569</f>
        <v>41354.021894108795</v>
      </c>
      <c r="J218" s="11" t="s">
        <v>861</v>
      </c>
      <c r="K218" s="11" t="s">
        <v>862</v>
      </c>
      <c r="L218" s="11">
        <f>VALUE(K218)-VALUE(J218)</f>
        <v>739059</v>
      </c>
      <c r="M218" s="4">
        <f>IF(C218&lt;&gt;C217,"new student",IF(F218=F217,(J218-K217)/ 86400000,"** new machine **"))</f>
        <v>7.1943287037037039E-4</v>
      </c>
      <c r="N218" s="4">
        <f>L218/86400000</f>
        <v>8.5539236111111111E-3</v>
      </c>
      <c r="O218" s="13">
        <v>220</v>
      </c>
      <c r="P218" s="7">
        <v>3</v>
      </c>
      <c r="Q218" s="8">
        <v>4</v>
      </c>
      <c r="R218" t="s">
        <v>35</v>
      </c>
      <c r="S218">
        <v>5</v>
      </c>
    </row>
    <row r="219" spans="1:20" x14ac:dyDescent="0.35">
      <c r="A219" t="s">
        <v>863</v>
      </c>
      <c r="B219" s="9">
        <v>77984114</v>
      </c>
      <c r="C219" s="26">
        <v>77984114</v>
      </c>
      <c r="D219" s="35" t="str">
        <f>IF(ISERROR(MATCH(B219,'ids in current analysis'!$A$2:$A$98,0)),B219,"analyzed")</f>
        <v>analyzed</v>
      </c>
      <c r="E219" s="33" t="str">
        <f>IF(ISERROR(MATCH(C219,'ids in current analysis'!$A$2:$A$98,0)),C219,"analyzed")</f>
        <v>analyzed</v>
      </c>
      <c r="F219" t="s">
        <v>196</v>
      </c>
      <c r="G219" s="17" t="s">
        <v>402</v>
      </c>
      <c r="H219" s="11" t="s">
        <v>864</v>
      </c>
      <c r="I219" s="12">
        <f xml:space="preserve"> (H219 / 86400000) + 25569</f>
        <v>41464.887859895833</v>
      </c>
      <c r="J219" s="11" t="s">
        <v>865</v>
      </c>
      <c r="K219" s="11" t="s">
        <v>866</v>
      </c>
      <c r="L219" s="11">
        <f>VALUE(K219)-VALUE(J219)</f>
        <v>1575531</v>
      </c>
      <c r="M219" s="4" t="str">
        <f>IF(C219&lt;&gt;C218,"new student",IF(F219=F218,(J219-K218)/ 86400000,"** new machine **"))</f>
        <v>new student</v>
      </c>
      <c r="N219" s="4">
        <f>L219/86400000</f>
        <v>1.82353125E-2</v>
      </c>
      <c r="O219" s="13">
        <v>665</v>
      </c>
      <c r="P219" s="7">
        <v>0</v>
      </c>
      <c r="Q219" s="8">
        <v>9</v>
      </c>
      <c r="R219" t="s">
        <v>24</v>
      </c>
      <c r="S219">
        <v>1</v>
      </c>
    </row>
    <row r="220" spans="1:20" x14ac:dyDescent="0.35">
      <c r="A220" t="s">
        <v>867</v>
      </c>
      <c r="B220" s="9">
        <v>77984114</v>
      </c>
      <c r="C220" s="26">
        <v>77984114</v>
      </c>
      <c r="D220" s="35" t="str">
        <f>IF(ISERROR(MATCH(B220,'ids in current analysis'!$A$2:$A$98,0)),B220,"analyzed")</f>
        <v>analyzed</v>
      </c>
      <c r="E220" s="33" t="str">
        <f>IF(ISERROR(MATCH(C220,'ids in current analysis'!$A$2:$A$98,0)),C220,"analyzed")</f>
        <v>analyzed</v>
      </c>
      <c r="F220" t="s">
        <v>196</v>
      </c>
      <c r="G220" s="17" t="s">
        <v>402</v>
      </c>
      <c r="H220" s="11" t="s">
        <v>868</v>
      </c>
      <c r="I220" s="12">
        <f xml:space="preserve"> (H220 / 86400000) + 25569</f>
        <v>41464.919931655095</v>
      </c>
      <c r="J220" s="11" t="s">
        <v>869</v>
      </c>
      <c r="K220" s="11" t="s">
        <v>870</v>
      </c>
      <c r="L220" s="11">
        <f>VALUE(K220)-VALUE(J220)</f>
        <v>895172</v>
      </c>
      <c r="M220" s="4">
        <f>IF(C220&lt;&gt;C219,"new student",IF(F220=F219,(J220-K219)/ 86400000,"** new machine **"))</f>
        <v>1.3812939814814814E-2</v>
      </c>
      <c r="N220" s="4">
        <f>L220/86400000</f>
        <v>1.0360787037037036E-2</v>
      </c>
      <c r="O220" s="13">
        <v>535</v>
      </c>
      <c r="P220" s="7">
        <v>15</v>
      </c>
      <c r="Q220" s="8">
        <v>0</v>
      </c>
      <c r="R220" t="s">
        <v>30</v>
      </c>
      <c r="S220">
        <v>2</v>
      </c>
    </row>
    <row r="221" spans="1:20" x14ac:dyDescent="0.35">
      <c r="A221" t="s">
        <v>871</v>
      </c>
      <c r="B221" s="9">
        <v>77984114</v>
      </c>
      <c r="C221" s="26">
        <v>77984114</v>
      </c>
      <c r="D221" s="35" t="str">
        <f>IF(ISERROR(MATCH(B221,'ids in current analysis'!$A$2:$A$98,0)),B221,"analyzed")</f>
        <v>analyzed</v>
      </c>
      <c r="E221" s="33" t="str">
        <f>IF(ISERROR(MATCH(C221,'ids in current analysis'!$A$2:$A$98,0)),C221,"analyzed")</f>
        <v>analyzed</v>
      </c>
      <c r="F221" t="s">
        <v>196</v>
      </c>
      <c r="G221" s="17" t="s">
        <v>402</v>
      </c>
      <c r="H221" s="11" t="s">
        <v>872</v>
      </c>
      <c r="I221" s="12">
        <f xml:space="preserve"> (H221 / 86400000) + 25569</f>
        <v>41464.931019247684</v>
      </c>
      <c r="J221" s="11" t="s">
        <v>873</v>
      </c>
      <c r="K221" s="11" t="s">
        <v>874</v>
      </c>
      <c r="L221" s="11">
        <f>VALUE(K221)-VALUE(J221)</f>
        <v>264047</v>
      </c>
      <c r="M221" s="4">
        <f>IF(C221&lt;&gt;C220,"new student",IF(F221=F220,(J221-K220)/ 86400000,"** new machine **"))</f>
        <v>1.6527314814814816E-3</v>
      </c>
      <c r="N221" s="4">
        <f>L221/86400000</f>
        <v>3.0560995370370369E-3</v>
      </c>
      <c r="O221" s="13">
        <v>47</v>
      </c>
      <c r="P221" s="7">
        <v>0</v>
      </c>
      <c r="Q221" s="8">
        <v>0</v>
      </c>
      <c r="R221" t="s">
        <v>35</v>
      </c>
      <c r="S221">
        <v>3</v>
      </c>
    </row>
    <row r="222" spans="1:20" x14ac:dyDescent="0.35">
      <c r="A222" t="s">
        <v>875</v>
      </c>
      <c r="B222" s="9">
        <v>80308126</v>
      </c>
      <c r="C222" s="26">
        <v>80308126</v>
      </c>
      <c r="D222" s="35" t="str">
        <f>IF(ISERROR(MATCH(B222,'ids in current analysis'!$A$2:$A$98,0)),B222,"analyzed")</f>
        <v>analyzed</v>
      </c>
      <c r="E222" s="33" t="str">
        <f>IF(ISERROR(MATCH(C222,'ids in current analysis'!$A$2:$A$98,0)),C222,"analyzed")</f>
        <v>analyzed</v>
      </c>
      <c r="F222" t="s">
        <v>769</v>
      </c>
      <c r="H222" s="11" t="s">
        <v>876</v>
      </c>
      <c r="I222" s="12">
        <f xml:space="preserve"> (H222 / 86400000) + 25569</f>
        <v>41464.888608761576</v>
      </c>
      <c r="J222" s="11" t="s">
        <v>877</v>
      </c>
      <c r="K222" s="11" t="s">
        <v>878</v>
      </c>
      <c r="L222" s="11">
        <f>VALUE(K222)-VALUE(J222)</f>
        <v>1621578</v>
      </c>
      <c r="M222" s="4" t="str">
        <f>IF(C222&lt;&gt;C221,"new student",IF(F222=F221,(J222-K221)/ 86400000,"** new machine **"))</f>
        <v>new student</v>
      </c>
      <c r="N222" s="4">
        <f>L222/86400000</f>
        <v>1.876826388888889E-2</v>
      </c>
      <c r="O222" s="13">
        <v>614</v>
      </c>
      <c r="P222" s="7">
        <v>0</v>
      </c>
      <c r="Q222" s="8">
        <v>19</v>
      </c>
      <c r="R222" t="s">
        <v>24</v>
      </c>
      <c r="S222">
        <v>1</v>
      </c>
    </row>
    <row r="223" spans="1:20" x14ac:dyDescent="0.35">
      <c r="A223" t="s">
        <v>879</v>
      </c>
      <c r="B223" s="9">
        <v>80308126</v>
      </c>
      <c r="C223" s="26">
        <v>80308126</v>
      </c>
      <c r="D223" s="35" t="str">
        <f>IF(ISERROR(MATCH(B223,'ids in current analysis'!$A$2:$A$98,0)),B223,"analyzed")</f>
        <v>analyzed</v>
      </c>
      <c r="E223" s="33" t="str">
        <f>IF(ISERROR(MATCH(C223,'ids in current analysis'!$A$2:$A$98,0)),C223,"analyzed")</f>
        <v>analyzed</v>
      </c>
      <c r="F223" t="s">
        <v>769</v>
      </c>
      <c r="H223" s="11" t="s">
        <v>880</v>
      </c>
      <c r="I223" s="12">
        <f xml:space="preserve"> (H223 / 86400000) + 25569</f>
        <v>41464.917907442126</v>
      </c>
      <c r="J223" s="11" t="s">
        <v>881</v>
      </c>
      <c r="K223" s="11">
        <v>-1</v>
      </c>
      <c r="L223" s="11">
        <f>VALUE(K223)-VALUE(J223)</f>
        <v>-1373407324095</v>
      </c>
      <c r="M223" s="4">
        <f>IF(C223&lt;&gt;C222,"new student",IF(F223=F222,(J223-K222)/ 86400000,"** new machine **"))</f>
        <v>9.9782986111111114E-3</v>
      </c>
      <c r="N223" s="4">
        <f>L223/86400000</f>
        <v>-15895.918102951389</v>
      </c>
      <c r="O223" s="13">
        <v>1</v>
      </c>
      <c r="P223" s="7">
        <v>0</v>
      </c>
      <c r="Q223" s="8">
        <v>0</v>
      </c>
      <c r="R223" t="s">
        <v>30</v>
      </c>
      <c r="S223">
        <v>2</v>
      </c>
      <c r="T223" t="s">
        <v>571</v>
      </c>
    </row>
    <row r="224" spans="1:20" x14ac:dyDescent="0.35">
      <c r="A224" t="s">
        <v>882</v>
      </c>
      <c r="B224" s="9">
        <v>80308126</v>
      </c>
      <c r="C224" s="26">
        <v>80308126</v>
      </c>
      <c r="D224" s="35" t="str">
        <f>IF(ISERROR(MATCH(B224,'ids in current analysis'!$A$2:$A$98,0)),B224,"analyzed")</f>
        <v>analyzed</v>
      </c>
      <c r="E224" s="33" t="str">
        <f>IF(ISERROR(MATCH(C224,'ids in current analysis'!$A$2:$A$98,0)),C224,"analyzed")</f>
        <v>analyzed</v>
      </c>
      <c r="F224" t="s">
        <v>769</v>
      </c>
      <c r="H224" s="11" t="s">
        <v>883</v>
      </c>
      <c r="I224" s="12">
        <f xml:space="preserve"> (H224 / 86400000) + 25569</f>
        <v>41464.918489953707</v>
      </c>
      <c r="J224" s="11" t="s">
        <v>884</v>
      </c>
      <c r="K224" s="11" t="s">
        <v>885</v>
      </c>
      <c r="L224" s="11">
        <f>VALUE(K224)-VALUE(J224)</f>
        <v>286172</v>
      </c>
      <c r="M224" s="4">
        <f>IF(C224&lt;&gt;C223,"new student",IF(F224=F223,(J224-K223)/ 86400000,"** new machine **"))</f>
        <v>15895.918543668982</v>
      </c>
      <c r="N224" s="4">
        <f>L224/86400000</f>
        <v>3.3121759259259259E-3</v>
      </c>
      <c r="O224" s="13">
        <v>139</v>
      </c>
      <c r="P224" s="7">
        <v>5</v>
      </c>
      <c r="Q224" s="8">
        <v>1</v>
      </c>
      <c r="R224" t="s">
        <v>30</v>
      </c>
      <c r="S224">
        <v>3</v>
      </c>
    </row>
    <row r="225" spans="1:20" x14ac:dyDescent="0.35">
      <c r="A225" t="s">
        <v>886</v>
      </c>
      <c r="B225" s="9">
        <v>80308126</v>
      </c>
      <c r="C225" s="26">
        <v>80308126</v>
      </c>
      <c r="D225" s="35" t="str">
        <f>IF(ISERROR(MATCH(B225,'ids in current analysis'!$A$2:$A$98,0)),B225,"analyzed")</f>
        <v>analyzed</v>
      </c>
      <c r="E225" s="33" t="str">
        <f>IF(ISERROR(MATCH(C225,'ids in current analysis'!$A$2:$A$98,0)),C225,"analyzed")</f>
        <v>analyzed</v>
      </c>
      <c r="F225" t="s">
        <v>769</v>
      </c>
      <c r="H225" s="11" t="s">
        <v>887</v>
      </c>
      <c r="I225" s="12">
        <f xml:space="preserve"> (H225 / 86400000) + 25569</f>
        <v>41464.922256041667</v>
      </c>
      <c r="J225" s="11" t="s">
        <v>888</v>
      </c>
      <c r="K225" s="11" t="s">
        <v>889</v>
      </c>
      <c r="L225" s="11">
        <f>VALUE(K225)-VALUE(J225)</f>
        <v>770281</v>
      </c>
      <c r="M225" s="4">
        <f>IF(C225&lt;&gt;C224,"new student",IF(F225=F224,(J225-K224)/ 86400000,"** new machine **"))</f>
        <v>4.6820601851851852E-4</v>
      </c>
      <c r="N225" s="4">
        <f>L225/86400000</f>
        <v>8.9152893518518513E-3</v>
      </c>
      <c r="O225" s="13">
        <v>339</v>
      </c>
      <c r="P225" s="7">
        <v>0</v>
      </c>
      <c r="Q225" s="8">
        <v>0</v>
      </c>
      <c r="R225" t="s">
        <v>45</v>
      </c>
      <c r="S225">
        <v>4</v>
      </c>
      <c r="T225" t="s">
        <v>890</v>
      </c>
    </row>
    <row r="226" spans="1:20" x14ac:dyDescent="0.35">
      <c r="A226" t="s">
        <v>891</v>
      </c>
      <c r="B226" s="9">
        <v>82224125</v>
      </c>
      <c r="C226" s="26">
        <v>82224125</v>
      </c>
      <c r="D226" s="35" t="str">
        <f>IF(ISERROR(MATCH(B226,'ids in current analysis'!$A$2:$A$98,0)),B226,"analyzed")</f>
        <v>analyzed</v>
      </c>
      <c r="E226" s="33" t="str">
        <f>IF(ISERROR(MATCH(C226,'ids in current analysis'!$A$2:$A$98,0)),C226,"analyzed")</f>
        <v>analyzed</v>
      </c>
      <c r="F226" t="s">
        <v>37</v>
      </c>
      <c r="H226" s="11" t="s">
        <v>892</v>
      </c>
      <c r="I226" s="12">
        <f xml:space="preserve"> (H226 / 86400000) + 25569</f>
        <v>41355.788911516203</v>
      </c>
      <c r="J226" s="11" t="s">
        <v>893</v>
      </c>
      <c r="K226" s="11" t="s">
        <v>894</v>
      </c>
      <c r="L226" s="11">
        <f>VALUE(K226)-VALUE(J226)</f>
        <v>1761844</v>
      </c>
      <c r="M226" s="4" t="str">
        <f>IF(C226&lt;&gt;C225,"new student",IF(F226=F225,(J226-K225)/ 86400000,"** new machine **"))</f>
        <v>new student</v>
      </c>
      <c r="N226" s="4">
        <f>L226/86400000</f>
        <v>2.0391712962962962E-2</v>
      </c>
      <c r="O226" s="13">
        <v>642</v>
      </c>
      <c r="P226" s="7">
        <v>0</v>
      </c>
      <c r="Q226" s="8">
        <v>15</v>
      </c>
      <c r="R226" t="s">
        <v>24</v>
      </c>
      <c r="S226">
        <v>1</v>
      </c>
    </row>
    <row r="227" spans="1:20" x14ac:dyDescent="0.35">
      <c r="A227" t="s">
        <v>895</v>
      </c>
      <c r="B227" s="9">
        <v>82224125</v>
      </c>
      <c r="C227" s="26">
        <v>82224125</v>
      </c>
      <c r="D227" s="35" t="str">
        <f>IF(ISERROR(MATCH(B227,'ids in current analysis'!$A$2:$A$98,0)),B227,"analyzed")</f>
        <v>analyzed</v>
      </c>
      <c r="E227" s="33" t="str">
        <f>IF(ISERROR(MATCH(C227,'ids in current analysis'!$A$2:$A$98,0)),C227,"analyzed")</f>
        <v>analyzed</v>
      </c>
      <c r="F227" t="s">
        <v>37</v>
      </c>
      <c r="H227" s="11" t="s">
        <v>896</v>
      </c>
      <c r="I227" s="12">
        <f xml:space="preserve"> (H227 / 86400000) + 25569</f>
        <v>41355.820470393519</v>
      </c>
      <c r="J227" s="11" t="s">
        <v>897</v>
      </c>
      <c r="K227" s="11" t="s">
        <v>898</v>
      </c>
      <c r="L227" s="11">
        <f>VALUE(K227)-VALUE(J227)</f>
        <v>1725735</v>
      </c>
      <c r="M227" s="4">
        <f>IF(C227&lt;&gt;C226,"new student",IF(F227=F226,(J227-K226)/ 86400000,"** new machine **"))</f>
        <v>1.1114722222222222E-2</v>
      </c>
      <c r="N227" s="4">
        <f>L227/86400000</f>
        <v>1.9973784722222221E-2</v>
      </c>
      <c r="O227" s="13">
        <v>791</v>
      </c>
      <c r="P227" s="7">
        <v>16</v>
      </c>
      <c r="Q227" s="8">
        <v>0</v>
      </c>
      <c r="R227" t="s">
        <v>45</v>
      </c>
      <c r="S227">
        <v>2</v>
      </c>
    </row>
    <row r="228" spans="1:20" x14ac:dyDescent="0.35">
      <c r="A228" t="s">
        <v>899</v>
      </c>
      <c r="B228" s="9">
        <v>82243121</v>
      </c>
      <c r="C228" s="26">
        <v>82243121</v>
      </c>
      <c r="D228" s="35" t="str">
        <f>IF(ISERROR(MATCH(B228,'ids in current analysis'!$A$2:$A$98,0)),B228,"analyzed")</f>
        <v>analyzed</v>
      </c>
      <c r="E228" s="33" t="str">
        <f>IF(ISERROR(MATCH(C228,'ids in current analysis'!$A$2:$A$98,0)),C228,"analyzed")</f>
        <v>analyzed</v>
      </c>
      <c r="F228" t="s">
        <v>37</v>
      </c>
      <c r="H228" s="11" t="s">
        <v>900</v>
      </c>
      <c r="I228" s="12">
        <f xml:space="preserve"> (H228 / 86400000) + 25569</f>
        <v>37385.366564479169</v>
      </c>
      <c r="J228" s="11" t="s">
        <v>901</v>
      </c>
      <c r="K228" s="11" t="s">
        <v>902</v>
      </c>
      <c r="L228" s="11">
        <f>VALUE(K228)-VALUE(J228)</f>
        <v>726359</v>
      </c>
      <c r="M228" s="4" t="str">
        <f>IF(C228&lt;&gt;C227,"new student",IF(F228=F227,(J228-K227)/ 86400000,"** new machine **"))</f>
        <v>new student</v>
      </c>
      <c r="N228" s="4">
        <f>L228/86400000</f>
        <v>8.4069328703703702E-3</v>
      </c>
      <c r="O228" s="13">
        <v>459</v>
      </c>
      <c r="P228" s="7">
        <v>1</v>
      </c>
      <c r="Q228" s="8">
        <v>7</v>
      </c>
      <c r="R228" t="s">
        <v>24</v>
      </c>
      <c r="S228">
        <v>1</v>
      </c>
    </row>
    <row r="229" spans="1:20" x14ac:dyDescent="0.35">
      <c r="A229" t="s">
        <v>903</v>
      </c>
      <c r="B229" s="9">
        <v>82243121</v>
      </c>
      <c r="C229" s="26">
        <v>82243121</v>
      </c>
      <c r="D229" s="35" t="str">
        <f>IF(ISERROR(MATCH(B229,'ids in current analysis'!$A$2:$A$98,0)),B229,"analyzed")</f>
        <v>analyzed</v>
      </c>
      <c r="E229" s="33" t="str">
        <f>IF(ISERROR(MATCH(C229,'ids in current analysis'!$A$2:$A$98,0)),C229,"analyzed")</f>
        <v>analyzed</v>
      </c>
      <c r="F229" t="s">
        <v>37</v>
      </c>
      <c r="H229" s="11" t="s">
        <v>904</v>
      </c>
      <c r="I229" s="12">
        <f xml:space="preserve"> (H229 / 86400000) + 25569</f>
        <v>37385.375681597223</v>
      </c>
      <c r="J229" s="11" t="s">
        <v>905</v>
      </c>
      <c r="K229" s="11" t="s">
        <v>906</v>
      </c>
      <c r="L229" s="11">
        <f>VALUE(K229)-VALUE(J229)</f>
        <v>1076453</v>
      </c>
      <c r="M229" s="4">
        <f>IF(C229&lt;&gt;C228,"new student",IF(F229=F228,(J229-K228)/ 86400000,"** new machine **"))</f>
        <v>7.2103009259259256E-4</v>
      </c>
      <c r="N229" s="4">
        <f>L229/86400000</f>
        <v>1.245894675925926E-2</v>
      </c>
      <c r="O229" s="13">
        <v>798</v>
      </c>
      <c r="P229" s="7">
        <v>0</v>
      </c>
      <c r="Q229" s="8">
        <v>12</v>
      </c>
      <c r="R229" t="s">
        <v>24</v>
      </c>
      <c r="S229">
        <v>2</v>
      </c>
      <c r="T229" t="s">
        <v>67</v>
      </c>
    </row>
    <row r="230" spans="1:20" x14ac:dyDescent="0.35">
      <c r="A230" t="s">
        <v>907</v>
      </c>
      <c r="B230" s="9">
        <v>82243121</v>
      </c>
      <c r="C230" s="26">
        <v>82243121</v>
      </c>
      <c r="D230" s="35" t="str">
        <f>IF(ISERROR(MATCH(B230,'ids in current analysis'!$A$2:$A$98,0)),B230,"analyzed")</f>
        <v>analyzed</v>
      </c>
      <c r="E230" s="33" t="str">
        <f>IF(ISERROR(MATCH(C230,'ids in current analysis'!$A$2:$A$98,0)),C230,"analyzed")</f>
        <v>analyzed</v>
      </c>
      <c r="F230" t="s">
        <v>37</v>
      </c>
      <c r="H230" s="11" t="s">
        <v>908</v>
      </c>
      <c r="I230" s="12">
        <f xml:space="preserve"> (H230 / 86400000) + 25569</f>
        <v>37385.399087627316</v>
      </c>
      <c r="J230" s="11" t="s">
        <v>909</v>
      </c>
      <c r="K230" s="11" t="s">
        <v>910</v>
      </c>
      <c r="L230" s="11">
        <f>VALUE(K230)-VALUE(J230)</f>
        <v>1889000</v>
      </c>
      <c r="M230" s="4">
        <f>IF(C230&lt;&gt;C229,"new student",IF(F230=F229,(J230-K229)/ 86400000,"** new machine **"))</f>
        <v>1.1227939814814816E-2</v>
      </c>
      <c r="N230" s="4">
        <f>L230/86400000</f>
        <v>2.1863425925925925E-2</v>
      </c>
      <c r="O230" s="13">
        <v>1176</v>
      </c>
      <c r="P230" s="7">
        <v>30</v>
      </c>
      <c r="Q230" s="8">
        <v>1</v>
      </c>
      <c r="R230" t="s">
        <v>45</v>
      </c>
      <c r="S230">
        <v>3</v>
      </c>
    </row>
    <row r="231" spans="1:20" x14ac:dyDescent="0.35">
      <c r="A231" t="s">
        <v>911</v>
      </c>
      <c r="B231" s="9">
        <v>82616120</v>
      </c>
      <c r="C231" s="26">
        <v>82616120</v>
      </c>
      <c r="D231" s="35" t="str">
        <f>IF(ISERROR(MATCH(B231,'ids in current analysis'!$A$2:$A$98,0)),B231,"analyzed")</f>
        <v>analyzed</v>
      </c>
      <c r="E231" s="33" t="str">
        <f>IF(ISERROR(MATCH(C231,'ids in current analysis'!$A$2:$A$98,0)),C231,"analyzed")</f>
        <v>analyzed</v>
      </c>
      <c r="F231" t="s">
        <v>37</v>
      </c>
      <c r="H231" s="11" t="s">
        <v>912</v>
      </c>
      <c r="I231" s="12">
        <f xml:space="preserve"> (H231 / 86400000) + 25569</f>
        <v>37379.178063506944</v>
      </c>
      <c r="J231" s="11" t="s">
        <v>913</v>
      </c>
      <c r="K231" s="11" t="s">
        <v>914</v>
      </c>
      <c r="L231" s="11">
        <f>VALUE(K231)-VALUE(J231)</f>
        <v>3548750</v>
      </c>
      <c r="M231" s="4" t="str">
        <f>IF(C231&lt;&gt;C230,"new student",IF(F231=F230,(J231-K230)/ 86400000,"** new machine **"))</f>
        <v>new student</v>
      </c>
      <c r="N231" s="4">
        <f>L231/86400000</f>
        <v>4.1073495370370368E-2</v>
      </c>
      <c r="O231" s="13">
        <v>930</v>
      </c>
      <c r="P231" s="7">
        <v>19</v>
      </c>
      <c r="Q231" s="8">
        <v>20</v>
      </c>
      <c r="R231" t="s">
        <v>113</v>
      </c>
      <c r="S231">
        <v>1</v>
      </c>
    </row>
    <row r="232" spans="1:20" x14ac:dyDescent="0.35">
      <c r="A232" t="s">
        <v>915</v>
      </c>
      <c r="B232" s="9">
        <v>82616120</v>
      </c>
      <c r="C232" s="26">
        <v>82616120</v>
      </c>
      <c r="D232" s="35" t="str">
        <f>IF(ISERROR(MATCH(B232,'ids in current analysis'!$A$2:$A$98,0)),B232,"analyzed")</f>
        <v>analyzed</v>
      </c>
      <c r="E232" s="33" t="str">
        <f>IF(ISERROR(MATCH(C232,'ids in current analysis'!$A$2:$A$98,0)),C232,"analyzed")</f>
        <v>analyzed</v>
      </c>
      <c r="F232" t="s">
        <v>37</v>
      </c>
      <c r="H232" s="11" t="s">
        <v>916</v>
      </c>
      <c r="I232" s="12">
        <f xml:space="preserve"> (H232 / 86400000) + 25569</f>
        <v>37379.233936805555</v>
      </c>
      <c r="J232" s="11" t="s">
        <v>917</v>
      </c>
      <c r="K232" s="11" t="s">
        <v>918</v>
      </c>
      <c r="L232" s="11">
        <f>VALUE(K232)-VALUE(J232)</f>
        <v>45609</v>
      </c>
      <c r="M232" s="4">
        <f>IF(C232&lt;&gt;C231,"new student",IF(F232=F231,(J232-K231)/ 86400000,"** new machine **"))</f>
        <v>1.4779189814814814E-2</v>
      </c>
      <c r="N232" s="4">
        <f>L232/86400000</f>
        <v>5.2788194444444443E-4</v>
      </c>
      <c r="O232" s="13">
        <v>13</v>
      </c>
      <c r="P232" s="7">
        <v>0</v>
      </c>
      <c r="Q232" s="8">
        <v>2</v>
      </c>
      <c r="R232" t="s">
        <v>35</v>
      </c>
      <c r="S232">
        <v>2</v>
      </c>
      <c r="T232" t="s">
        <v>62</v>
      </c>
    </row>
    <row r="233" spans="1:20" x14ac:dyDescent="0.35">
      <c r="A233" t="s">
        <v>919</v>
      </c>
      <c r="B233" s="9">
        <v>82752122</v>
      </c>
      <c r="C233" s="26">
        <v>82752122</v>
      </c>
      <c r="D233" s="35" t="str">
        <f>IF(ISERROR(MATCH(B233,'ids in current analysis'!$A$2:$A$98,0)),B233,"analyzed")</f>
        <v>analyzed</v>
      </c>
      <c r="E233" s="33" t="str">
        <f>IF(ISERROR(MATCH(C233,'ids in current analysis'!$A$2:$A$98,0)),C233,"analyzed")</f>
        <v>analyzed</v>
      </c>
      <c r="F233" t="s">
        <v>37</v>
      </c>
      <c r="H233" s="11" t="s">
        <v>920</v>
      </c>
      <c r="I233" s="12">
        <f xml:space="preserve"> (H233 / 86400000) + 25569</f>
        <v>41354.724860289352</v>
      </c>
      <c r="J233" s="11" t="s">
        <v>921</v>
      </c>
      <c r="K233" s="11" t="s">
        <v>922</v>
      </c>
      <c r="L233" s="11">
        <f>VALUE(K233)-VALUE(J233)</f>
        <v>1831985</v>
      </c>
      <c r="M233" s="4" t="str">
        <f>IF(C233&lt;&gt;C232,"new student",IF(F233=F232,(J233-K232)/ 86400000,"** new machine **"))</f>
        <v>new student</v>
      </c>
      <c r="N233" s="4">
        <f>L233/86400000</f>
        <v>2.1203530092592592E-2</v>
      </c>
      <c r="O233" s="13">
        <v>714</v>
      </c>
      <c r="P233" s="7">
        <v>0</v>
      </c>
      <c r="Q233" s="8">
        <v>12</v>
      </c>
      <c r="R233" t="s">
        <v>24</v>
      </c>
      <c r="S233">
        <v>1</v>
      </c>
    </row>
    <row r="234" spans="1:20" x14ac:dyDescent="0.35">
      <c r="A234" t="s">
        <v>923</v>
      </c>
      <c r="B234" s="9">
        <v>82752122</v>
      </c>
      <c r="C234" s="26">
        <v>82752122</v>
      </c>
      <c r="D234" s="35" t="str">
        <f>IF(ISERROR(MATCH(B234,'ids in current analysis'!$A$2:$A$98,0)),B234,"analyzed")</f>
        <v>analyzed</v>
      </c>
      <c r="E234" s="33" t="str">
        <f>IF(ISERROR(MATCH(C234,'ids in current analysis'!$A$2:$A$98,0)),C234,"analyzed")</f>
        <v>analyzed</v>
      </c>
      <c r="F234" t="s">
        <v>37</v>
      </c>
      <c r="H234" s="11" t="s">
        <v>924</v>
      </c>
      <c r="I234" s="12">
        <f xml:space="preserve"> (H234 / 86400000) + 25569</f>
        <v>41354.754730624998</v>
      </c>
      <c r="J234" s="11" t="s">
        <v>925</v>
      </c>
      <c r="K234" s="11" t="s">
        <v>926</v>
      </c>
      <c r="L234" s="11">
        <f>VALUE(K234)-VALUE(J234)</f>
        <v>1966204</v>
      </c>
      <c r="M234" s="4">
        <f>IF(C234&lt;&gt;C233,"new student",IF(F234=F233,(J234-K233)/ 86400000,"** new machine **"))</f>
        <v>8.630462962962963E-3</v>
      </c>
      <c r="N234" s="4">
        <f>L234/86400000</f>
        <v>2.2756990740740741E-2</v>
      </c>
      <c r="O234" s="13">
        <v>833</v>
      </c>
      <c r="P234" s="7">
        <v>32</v>
      </c>
      <c r="Q234" s="8">
        <v>11</v>
      </c>
      <c r="R234" t="s">
        <v>45</v>
      </c>
      <c r="S234">
        <v>2</v>
      </c>
    </row>
    <row r="235" spans="1:20" x14ac:dyDescent="0.35">
      <c r="A235" t="s">
        <v>927</v>
      </c>
      <c r="B235" s="9">
        <v>82885110</v>
      </c>
      <c r="C235" s="26">
        <v>82885110</v>
      </c>
      <c r="D235" s="35" t="str">
        <f>IF(ISERROR(MATCH(B235,'ids in current analysis'!$A$2:$A$98,0)),B235,"analyzed")</f>
        <v>analyzed</v>
      </c>
      <c r="E235" s="33" t="str">
        <f>IF(ISERROR(MATCH(C235,'ids in current analysis'!$A$2:$A$98,0)),C235,"analyzed")</f>
        <v>analyzed</v>
      </c>
      <c r="F235" t="s">
        <v>377</v>
      </c>
      <c r="G235" s="14" t="s">
        <v>116</v>
      </c>
      <c r="H235" s="11" t="s">
        <v>928</v>
      </c>
      <c r="I235" s="12">
        <f xml:space="preserve"> (H235 / 86400000) + 25569</f>
        <v>41466.843545543983</v>
      </c>
      <c r="J235" s="11" t="s">
        <v>929</v>
      </c>
      <c r="K235" s="11" t="s">
        <v>930</v>
      </c>
      <c r="L235" s="11">
        <f>VALUE(K235)-VALUE(J235)</f>
        <v>1629328</v>
      </c>
      <c r="M235" s="4" t="str">
        <f>IF(C235&lt;&gt;C234,"new student",IF(F235=F234,(J235-K234)/ 86400000,"** new machine **"))</f>
        <v>new student</v>
      </c>
      <c r="N235" s="4">
        <f>L235/86400000</f>
        <v>1.8857962962962962E-2</v>
      </c>
      <c r="O235" s="13">
        <v>644</v>
      </c>
      <c r="P235" s="7">
        <v>0</v>
      </c>
      <c r="Q235" s="8">
        <v>8</v>
      </c>
      <c r="R235" t="s">
        <v>24</v>
      </c>
      <c r="S235">
        <v>1</v>
      </c>
    </row>
    <row r="236" spans="1:20" x14ac:dyDescent="0.35">
      <c r="A236" t="s">
        <v>931</v>
      </c>
      <c r="B236" s="9">
        <v>82885110</v>
      </c>
      <c r="C236" s="26">
        <v>82885110</v>
      </c>
      <c r="D236" s="35" t="str">
        <f>IF(ISERROR(MATCH(B236,'ids in current analysis'!$A$2:$A$98,0)),B236,"analyzed")</f>
        <v>analyzed</v>
      </c>
      <c r="E236" s="33" t="str">
        <f>IF(ISERROR(MATCH(C236,'ids in current analysis'!$A$2:$A$98,0)),C236,"analyzed")</f>
        <v>analyzed</v>
      </c>
      <c r="F236" t="s">
        <v>377</v>
      </c>
      <c r="G236" s="14" t="s">
        <v>116</v>
      </c>
      <c r="H236" s="11" t="s">
        <v>932</v>
      </c>
      <c r="I236" s="12">
        <f xml:space="preserve"> (H236 / 86400000) + 25569</f>
        <v>41466.873988611114</v>
      </c>
      <c r="J236" s="11" t="s">
        <v>933</v>
      </c>
      <c r="K236" s="11" t="s">
        <v>934</v>
      </c>
      <c r="L236" s="11">
        <f>VALUE(K236)-VALUE(J236)</f>
        <v>61016</v>
      </c>
      <c r="M236" s="4">
        <f>IF(C236&lt;&gt;C235,"new student",IF(F236=F235,(J236-K235)/ 86400000,"** new machine **"))</f>
        <v>1.1392870370370371E-2</v>
      </c>
      <c r="N236" s="4">
        <f>L236/86400000</f>
        <v>7.0620370370370368E-4</v>
      </c>
      <c r="O236" s="13">
        <v>41</v>
      </c>
      <c r="P236" s="7">
        <v>0</v>
      </c>
      <c r="Q236" s="8">
        <v>1</v>
      </c>
      <c r="R236" t="s">
        <v>30</v>
      </c>
      <c r="S236">
        <v>2</v>
      </c>
      <c r="T236" t="s">
        <v>62</v>
      </c>
    </row>
    <row r="237" spans="1:20" x14ac:dyDescent="0.35">
      <c r="A237" t="s">
        <v>935</v>
      </c>
      <c r="B237" s="9">
        <v>82885110</v>
      </c>
      <c r="C237" s="26">
        <v>82885110</v>
      </c>
      <c r="D237" s="35" t="str">
        <f>IF(ISERROR(MATCH(B237,'ids in current analysis'!$A$2:$A$98,0)),B237,"analyzed")</f>
        <v>analyzed</v>
      </c>
      <c r="E237" s="33" t="str">
        <f>IF(ISERROR(MATCH(C237,'ids in current analysis'!$A$2:$A$98,0)),C237,"analyzed")</f>
        <v>analyzed</v>
      </c>
      <c r="F237" t="s">
        <v>377</v>
      </c>
      <c r="G237" s="14" t="s">
        <v>116</v>
      </c>
      <c r="H237" s="11" t="s">
        <v>936</v>
      </c>
      <c r="I237" s="12">
        <f xml:space="preserve"> (H237 / 86400000) + 25569</f>
        <v>41466.875181111114</v>
      </c>
      <c r="J237" s="11" t="s">
        <v>937</v>
      </c>
      <c r="K237" s="11" t="s">
        <v>938</v>
      </c>
      <c r="L237" s="11">
        <f>VALUE(K237)-VALUE(J237)</f>
        <v>1455922</v>
      </c>
      <c r="M237" s="4">
        <f>IF(C237&lt;&gt;C236,"new student",IF(F237=F236,(J237-K236)/ 86400000,"** new machine **"))</f>
        <v>4.1883101851851852E-4</v>
      </c>
      <c r="N237" s="4">
        <f>L237/86400000</f>
        <v>1.6850949074074074E-2</v>
      </c>
      <c r="O237" s="13">
        <v>854</v>
      </c>
      <c r="P237" s="7">
        <v>24</v>
      </c>
      <c r="Q237" s="8">
        <v>1</v>
      </c>
      <c r="R237" t="s">
        <v>30</v>
      </c>
      <c r="S237">
        <v>3</v>
      </c>
    </row>
    <row r="238" spans="1:20" x14ac:dyDescent="0.35">
      <c r="A238" t="s">
        <v>939</v>
      </c>
      <c r="B238" s="9">
        <v>82885110</v>
      </c>
      <c r="C238" s="26">
        <v>82885110</v>
      </c>
      <c r="D238" s="35" t="str">
        <f>IF(ISERROR(MATCH(B238,'ids in current analysis'!$A$2:$A$98,0)),B238,"analyzed")</f>
        <v>analyzed</v>
      </c>
      <c r="E238" s="33" t="str">
        <f>IF(ISERROR(MATCH(C238,'ids in current analysis'!$A$2:$A$98,0)),C238,"analyzed")</f>
        <v>analyzed</v>
      </c>
      <c r="F238" t="s">
        <v>377</v>
      </c>
      <c r="G238" s="14" t="s">
        <v>116</v>
      </c>
      <c r="H238" s="11" t="s">
        <v>940</v>
      </c>
      <c r="I238" s="12">
        <f xml:space="preserve"> (H238 / 86400000) + 25569</f>
        <v>41466.892518703702</v>
      </c>
      <c r="J238" s="11" t="s">
        <v>941</v>
      </c>
      <c r="K238" s="11" t="s">
        <v>942</v>
      </c>
      <c r="L238" s="11">
        <f>VALUE(K238)-VALUE(J238)</f>
        <v>462937</v>
      </c>
      <c r="M238" s="4">
        <f>IF(C238&lt;&gt;C237,"new student",IF(F238=F237,(J238-K237)/ 86400000,"** new machine **"))</f>
        <v>4.5916666666666664E-4</v>
      </c>
      <c r="N238" s="4">
        <f>L238/86400000</f>
        <v>5.3580671296296293E-3</v>
      </c>
      <c r="O238" s="13">
        <v>268</v>
      </c>
      <c r="P238" s="7">
        <v>1</v>
      </c>
      <c r="Q238" s="8">
        <v>0</v>
      </c>
      <c r="R238" t="s">
        <v>45</v>
      </c>
      <c r="S238">
        <v>4</v>
      </c>
    </row>
    <row r="239" spans="1:20" x14ac:dyDescent="0.35">
      <c r="A239" t="s">
        <v>943</v>
      </c>
      <c r="B239" s="9">
        <v>83841128</v>
      </c>
      <c r="C239" s="26">
        <v>83841128</v>
      </c>
      <c r="D239" s="35" t="str">
        <f>IF(ISERROR(MATCH(B239,'ids in current analysis'!$A$2:$A$98,0)),B239,"analyzed")</f>
        <v>analyzed</v>
      </c>
      <c r="E239" s="33" t="str">
        <f>IF(ISERROR(MATCH(C239,'ids in current analysis'!$A$2:$A$98,0)),C239,"analyzed")</f>
        <v>analyzed</v>
      </c>
      <c r="F239" t="s">
        <v>37</v>
      </c>
      <c r="H239" s="11" t="s">
        <v>944</v>
      </c>
      <c r="I239" s="12">
        <f xml:space="preserve"> (H239 / 86400000) + 25569</f>
        <v>41353.895453622681</v>
      </c>
      <c r="J239" s="11" t="s">
        <v>945</v>
      </c>
      <c r="K239" s="11" t="s">
        <v>946</v>
      </c>
      <c r="L239" s="11">
        <f>VALUE(K239)-VALUE(J239)</f>
        <v>1542310</v>
      </c>
      <c r="M239" s="4" t="str">
        <f>IF(C239&lt;&gt;C238,"new student",IF(F239=F238,(J239-K238)/ 86400000,"** new machine **"))</f>
        <v>new student</v>
      </c>
      <c r="N239" s="4">
        <f>L239/86400000</f>
        <v>1.7850810185185185E-2</v>
      </c>
      <c r="O239" s="13">
        <v>433</v>
      </c>
      <c r="P239" s="7">
        <v>0</v>
      </c>
      <c r="Q239" s="8">
        <v>11</v>
      </c>
      <c r="R239" t="s">
        <v>24</v>
      </c>
      <c r="S239">
        <v>1</v>
      </c>
      <c r="T239" t="s">
        <v>947</v>
      </c>
    </row>
    <row r="240" spans="1:20" x14ac:dyDescent="0.35">
      <c r="A240" t="s">
        <v>948</v>
      </c>
      <c r="B240" s="9">
        <v>83841128</v>
      </c>
      <c r="C240" s="26">
        <v>83841128</v>
      </c>
      <c r="D240" s="35" t="str">
        <f>IF(ISERROR(MATCH(B240,'ids in current analysis'!$A$2:$A$98,0)),B240,"analyzed")</f>
        <v>analyzed</v>
      </c>
      <c r="E240" s="33" t="str">
        <f>IF(ISERROR(MATCH(C240,'ids in current analysis'!$A$2:$A$98,0)),C240,"analyzed")</f>
        <v>analyzed</v>
      </c>
      <c r="F240" t="s">
        <v>37</v>
      </c>
      <c r="H240" s="11" t="s">
        <v>949</v>
      </c>
      <c r="I240" s="12">
        <f xml:space="preserve"> (H240 / 86400000) + 25569</f>
        <v>41353.998963113423</v>
      </c>
      <c r="J240" s="11" t="s">
        <v>950</v>
      </c>
      <c r="K240" s="11" t="s">
        <v>951</v>
      </c>
      <c r="L240" s="11">
        <f>VALUE(K240)-VALUE(J240)</f>
        <v>1621235</v>
      </c>
      <c r="M240" s="4">
        <f>IF(C240&lt;&gt;C239,"new student",IF(F240=F239,(J240-K239)/ 86400000,"** new machine **"))</f>
        <v>1.1964490740740741E-2</v>
      </c>
      <c r="N240" s="4">
        <f>L240/86400000</f>
        <v>1.8764293981481481E-2</v>
      </c>
      <c r="O240" s="13">
        <v>253</v>
      </c>
      <c r="P240" s="7">
        <v>1</v>
      </c>
      <c r="Q240" s="8">
        <v>0</v>
      </c>
      <c r="R240" t="s">
        <v>30</v>
      </c>
      <c r="S240">
        <v>2</v>
      </c>
      <c r="T240" t="s">
        <v>947</v>
      </c>
    </row>
    <row r="241" spans="1:20" x14ac:dyDescent="0.35">
      <c r="A241" t="s">
        <v>952</v>
      </c>
      <c r="B241" s="9">
        <v>85298121</v>
      </c>
      <c r="C241" s="26">
        <v>85298121</v>
      </c>
      <c r="D241" s="35" t="str">
        <f>IF(ISERROR(MATCH(B241,'ids in current analysis'!$A$2:$A$98,0)),B241,"analyzed")</f>
        <v>analyzed</v>
      </c>
      <c r="E241" s="33" t="str">
        <f>IF(ISERROR(MATCH(C241,'ids in current analysis'!$A$2:$A$98,0)),C241,"analyzed")</f>
        <v>analyzed</v>
      </c>
      <c r="F241" t="s">
        <v>614</v>
      </c>
      <c r="G241" s="18" t="s">
        <v>402</v>
      </c>
      <c r="H241" s="11" t="s">
        <v>953</v>
      </c>
      <c r="I241" s="12">
        <f xml:space="preserve"> (H241 / 86400000) + 25569</f>
        <v>41464.887741134262</v>
      </c>
      <c r="J241" s="11" t="s">
        <v>954</v>
      </c>
      <c r="K241" s="11" t="s">
        <v>955</v>
      </c>
      <c r="L241" s="11">
        <f>VALUE(K241)-VALUE(J241)</f>
        <v>1698728</v>
      </c>
      <c r="M241" s="4" t="str">
        <f>IF(C241&lt;&gt;C240,"new student",IF(F241=F240,(J241-K240)/ 86400000,"** new machine **"))</f>
        <v>new student</v>
      </c>
      <c r="N241" s="4">
        <f>L241/86400000</f>
        <v>1.9661203703703705E-2</v>
      </c>
      <c r="O241" s="13">
        <v>750</v>
      </c>
      <c r="P241" s="7">
        <v>0</v>
      </c>
      <c r="Q241" s="8">
        <v>10</v>
      </c>
      <c r="R241" t="s">
        <v>24</v>
      </c>
      <c r="S241">
        <v>1</v>
      </c>
    </row>
    <row r="242" spans="1:20" x14ac:dyDescent="0.35">
      <c r="A242" t="s">
        <v>956</v>
      </c>
      <c r="B242" s="9">
        <v>85298121</v>
      </c>
      <c r="C242" s="26">
        <v>85298121</v>
      </c>
      <c r="D242" s="35" t="str">
        <f>IF(ISERROR(MATCH(B242,'ids in current analysis'!$A$2:$A$98,0)),B242,"analyzed")</f>
        <v>analyzed</v>
      </c>
      <c r="E242" s="33" t="str">
        <f>IF(ISERROR(MATCH(C242,'ids in current analysis'!$A$2:$A$98,0)),C242,"analyzed")</f>
        <v>analyzed</v>
      </c>
      <c r="F242" t="s">
        <v>614</v>
      </c>
      <c r="H242" s="11" t="s">
        <v>957</v>
      </c>
      <c r="I242" s="12">
        <f xml:space="preserve"> (H242 / 86400000) + 25569</f>
        <v>41464.916100694449</v>
      </c>
      <c r="J242" s="11" t="s">
        <v>958</v>
      </c>
      <c r="K242" s="11" t="s">
        <v>959</v>
      </c>
      <c r="L242" s="11">
        <f>VALUE(K242)-VALUE(J242)</f>
        <v>1601051</v>
      </c>
      <c r="M242" s="4">
        <f>IF(C242&lt;&gt;C241,"new student",IF(F242=F241,(J242-K241)/ 86400000,"** new machine **"))</f>
        <v>9.1859374999999997E-3</v>
      </c>
      <c r="N242" s="4">
        <f>L242/86400000</f>
        <v>1.8530682870370369E-2</v>
      </c>
      <c r="O242" s="13">
        <v>894</v>
      </c>
      <c r="P242" s="7">
        <v>10</v>
      </c>
      <c r="Q242" s="8">
        <v>0</v>
      </c>
      <c r="R242" t="s">
        <v>45</v>
      </c>
      <c r="S242">
        <v>2</v>
      </c>
    </row>
    <row r="243" spans="1:20" x14ac:dyDescent="0.35">
      <c r="A243" t="s">
        <v>960</v>
      </c>
      <c r="B243" s="9">
        <v>85458129</v>
      </c>
      <c r="C243" s="26">
        <v>85458129</v>
      </c>
      <c r="D243" s="35" t="str">
        <f>IF(ISERROR(MATCH(B243,'ids in current analysis'!$A$2:$A$98,0)),B243,"analyzed")</f>
        <v>analyzed</v>
      </c>
      <c r="E243" s="33" t="str">
        <f>IF(ISERROR(MATCH(C243,'ids in current analysis'!$A$2:$A$98,0)),C243,"analyzed")</f>
        <v>analyzed</v>
      </c>
      <c r="F243" t="s">
        <v>427</v>
      </c>
      <c r="H243" s="11" t="s">
        <v>961</v>
      </c>
      <c r="I243" s="12">
        <f xml:space="preserve"> (H243 / 86400000) + 25569</f>
        <v>41354.725155092594</v>
      </c>
      <c r="J243" s="11" t="s">
        <v>962</v>
      </c>
      <c r="K243" s="11" t="s">
        <v>963</v>
      </c>
      <c r="L243" s="11">
        <f>VALUE(K243)-VALUE(J243)</f>
        <v>267280</v>
      </c>
      <c r="M243" s="4" t="str">
        <f>IF(C243&lt;&gt;C242,"new student",IF(F243=F242,(J243-K242)/ 86400000,"** new machine **"))</f>
        <v>new student</v>
      </c>
      <c r="N243" s="4">
        <f>L243/86400000</f>
        <v>3.0935185185185184E-3</v>
      </c>
      <c r="O243" s="13">
        <v>80</v>
      </c>
      <c r="P243" s="7">
        <v>0</v>
      </c>
      <c r="Q243" s="8">
        <v>2</v>
      </c>
      <c r="R243" t="s">
        <v>24</v>
      </c>
      <c r="S243">
        <v>1</v>
      </c>
    </row>
    <row r="244" spans="1:20" x14ac:dyDescent="0.35">
      <c r="A244" t="s">
        <v>964</v>
      </c>
      <c r="B244" s="9">
        <v>85458129</v>
      </c>
      <c r="C244" s="26">
        <v>85458129</v>
      </c>
      <c r="D244" s="35" t="str">
        <f>IF(ISERROR(MATCH(B244,'ids in current analysis'!$A$2:$A$98,0)),B244,"analyzed")</f>
        <v>analyzed</v>
      </c>
      <c r="E244" s="33" t="str">
        <f>IF(ISERROR(MATCH(C244,'ids in current analysis'!$A$2:$A$98,0)),C244,"analyzed")</f>
        <v>analyzed</v>
      </c>
      <c r="F244" t="s">
        <v>427</v>
      </c>
      <c r="H244" s="11" t="s">
        <v>965</v>
      </c>
      <c r="I244" s="12">
        <f xml:space="preserve"> (H244 / 86400000) + 25569</f>
        <v>41354.730160324078</v>
      </c>
      <c r="J244" s="11" t="s">
        <v>966</v>
      </c>
      <c r="K244" s="11" t="s">
        <v>967</v>
      </c>
      <c r="L244" s="11">
        <f>VALUE(K244)-VALUE(J244)</f>
        <v>372734</v>
      </c>
      <c r="M244" s="4">
        <f>IF(C244&lt;&gt;C243,"new student",IF(F244=F243,(J244-K243)/ 86400000,"** new machine **"))</f>
        <v>1.7931828703703703E-3</v>
      </c>
      <c r="N244" s="4">
        <f>L244/86400000</f>
        <v>4.314050925925926E-3</v>
      </c>
      <c r="O244" s="13">
        <v>149</v>
      </c>
      <c r="P244" s="7">
        <v>0</v>
      </c>
      <c r="Q244" s="8">
        <v>5</v>
      </c>
      <c r="R244" t="s">
        <v>24</v>
      </c>
      <c r="S244">
        <v>2</v>
      </c>
      <c r="T244" t="s">
        <v>67</v>
      </c>
    </row>
    <row r="245" spans="1:20" x14ac:dyDescent="0.35">
      <c r="A245" t="s">
        <v>968</v>
      </c>
      <c r="B245" s="9">
        <v>85458129</v>
      </c>
      <c r="C245" s="26">
        <v>85458129</v>
      </c>
      <c r="D245" s="35" t="str">
        <f>IF(ISERROR(MATCH(B245,'ids in current analysis'!$A$2:$A$98,0)),B245,"analyzed")</f>
        <v>analyzed</v>
      </c>
      <c r="E245" s="33" t="str">
        <f>IF(ISERROR(MATCH(C245,'ids in current analysis'!$A$2:$A$98,0)),C245,"analyzed")</f>
        <v>analyzed</v>
      </c>
      <c r="F245" t="s">
        <v>427</v>
      </c>
      <c r="H245" s="11" t="s">
        <v>969</v>
      </c>
      <c r="I245" s="12">
        <f xml:space="preserve"> (H245 / 86400000) + 25569</f>
        <v>41354.736122407405</v>
      </c>
      <c r="J245" s="11" t="s">
        <v>970</v>
      </c>
      <c r="K245" s="11" t="s">
        <v>971</v>
      </c>
      <c r="L245" s="11">
        <f>VALUE(K245)-VALUE(J245)</f>
        <v>903633</v>
      </c>
      <c r="M245" s="4">
        <f>IF(C245&lt;&gt;C244,"new student",IF(F245=F244,(J245-K244)/ 86400000,"** new machine **"))</f>
        <v>1.6622916666666667E-3</v>
      </c>
      <c r="N245" s="4">
        <f>L245/86400000</f>
        <v>1.0458715277777779E-2</v>
      </c>
      <c r="O245" s="13">
        <v>289</v>
      </c>
      <c r="P245" s="7">
        <v>0</v>
      </c>
      <c r="Q245" s="8">
        <v>15</v>
      </c>
      <c r="R245" t="s">
        <v>24</v>
      </c>
      <c r="S245">
        <v>3</v>
      </c>
      <c r="T245" t="s">
        <v>67</v>
      </c>
    </row>
    <row r="246" spans="1:20" x14ac:dyDescent="0.35">
      <c r="A246" t="s">
        <v>972</v>
      </c>
      <c r="B246" s="9">
        <v>85458129</v>
      </c>
      <c r="C246" s="26">
        <v>85458129</v>
      </c>
      <c r="D246" s="35" t="str">
        <f>IF(ISERROR(MATCH(B246,'ids in current analysis'!$A$2:$A$98,0)),B246,"analyzed")</f>
        <v>analyzed</v>
      </c>
      <c r="E246" s="33" t="str">
        <f>IF(ISERROR(MATCH(C246,'ids in current analysis'!$A$2:$A$98,0)),C246,"analyzed")</f>
        <v>analyzed</v>
      </c>
      <c r="F246" t="s">
        <v>427</v>
      </c>
      <c r="H246" s="11" t="s">
        <v>973</v>
      </c>
      <c r="I246" s="12">
        <f xml:space="preserve"> (H246 / 86400000) + 25569</f>
        <v>41354.755197349536</v>
      </c>
      <c r="J246" s="11" t="s">
        <v>974</v>
      </c>
      <c r="K246" s="11" t="s">
        <v>975</v>
      </c>
      <c r="L246" s="11">
        <f>VALUE(K246)-VALUE(J246)</f>
        <v>1895814</v>
      </c>
      <c r="M246" s="4">
        <f>IF(C246&lt;&gt;C245,"new student",IF(F246=F245,(J246-K245)/ 86400000,"** new machine **"))</f>
        <v>9.0145370370370362E-3</v>
      </c>
      <c r="N246" s="4">
        <f>L246/86400000</f>
        <v>2.1942291666666666E-2</v>
      </c>
      <c r="O246" s="13">
        <v>666</v>
      </c>
      <c r="P246" s="7">
        <v>15</v>
      </c>
      <c r="Q246" s="8">
        <v>0</v>
      </c>
      <c r="R246" t="s">
        <v>45</v>
      </c>
      <c r="S246">
        <v>4</v>
      </c>
    </row>
    <row r="247" spans="1:20" x14ac:dyDescent="0.35">
      <c r="A247" t="s">
        <v>976</v>
      </c>
      <c r="B247" s="9">
        <v>85576116</v>
      </c>
      <c r="C247" s="26">
        <v>85576116</v>
      </c>
      <c r="D247" s="35" t="str">
        <f>IF(ISERROR(MATCH(B247,'ids in current analysis'!$A$2:$A$98,0)),B247,"analyzed")</f>
        <v>analyzed</v>
      </c>
      <c r="E247" s="33" t="str">
        <f>IF(ISERROR(MATCH(C247,'ids in current analysis'!$A$2:$A$98,0)),C247,"analyzed")</f>
        <v>analyzed</v>
      </c>
      <c r="F247" t="s">
        <v>530</v>
      </c>
      <c r="G247" s="10" t="s">
        <v>20</v>
      </c>
      <c r="H247" s="11" t="s">
        <v>977</v>
      </c>
      <c r="I247" s="12">
        <f xml:space="preserve"> (H247 / 86400000) + 25569</f>
        <v>41467.697597152779</v>
      </c>
      <c r="J247" s="11" t="s">
        <v>978</v>
      </c>
      <c r="K247" s="11" t="s">
        <v>979</v>
      </c>
      <c r="L247" s="11">
        <f>VALUE(K247)-VALUE(J247)</f>
        <v>1757650</v>
      </c>
      <c r="M247" s="4" t="str">
        <f>IF(C247&lt;&gt;C246,"new student",IF(F247=F246,(J247-K246)/ 86400000,"** new machine **"))</f>
        <v>new student</v>
      </c>
      <c r="N247" s="4">
        <f>L247/86400000</f>
        <v>2.0343171296296297E-2</v>
      </c>
      <c r="O247" s="13">
        <v>525</v>
      </c>
      <c r="P247" s="7">
        <v>0</v>
      </c>
      <c r="Q247" s="8">
        <v>7</v>
      </c>
      <c r="R247" t="s">
        <v>24</v>
      </c>
      <c r="S247">
        <v>1</v>
      </c>
    </row>
    <row r="248" spans="1:20" x14ac:dyDescent="0.35">
      <c r="A248" t="s">
        <v>980</v>
      </c>
      <c r="B248" s="9">
        <v>85576116</v>
      </c>
      <c r="C248" s="26">
        <v>85576116</v>
      </c>
      <c r="D248" s="35" t="str">
        <f>IF(ISERROR(MATCH(B248,'ids in current analysis'!$A$2:$A$98,0)),B248,"analyzed")</f>
        <v>analyzed</v>
      </c>
      <c r="E248" s="33" t="str">
        <f>IF(ISERROR(MATCH(C248,'ids in current analysis'!$A$2:$A$98,0)),C248,"analyzed")</f>
        <v>analyzed</v>
      </c>
      <c r="F248" t="s">
        <v>530</v>
      </c>
      <c r="G248" s="10" t="s">
        <v>20</v>
      </c>
      <c r="H248" s="11" t="s">
        <v>981</v>
      </c>
      <c r="I248" s="12">
        <f xml:space="preserve"> (H248 / 86400000) + 25569</f>
        <v>41467.727963252313</v>
      </c>
      <c r="J248" s="11" t="s">
        <v>982</v>
      </c>
      <c r="K248" s="11" t="s">
        <v>983</v>
      </c>
      <c r="L248" s="11">
        <f>VALUE(K248)-VALUE(J248)</f>
        <v>1766279</v>
      </c>
      <c r="M248" s="4">
        <f>IF(C248&lt;&gt;C247,"new student",IF(F248=F247,(J248-K247)/ 86400000,"** new machine **"))</f>
        <v>1.0290949074074074E-2</v>
      </c>
      <c r="N248" s="4">
        <f>L248/86400000</f>
        <v>2.044304398148148E-2</v>
      </c>
      <c r="O248" s="13">
        <v>959</v>
      </c>
      <c r="P248" s="7">
        <v>27</v>
      </c>
      <c r="Q248" s="8">
        <v>2</v>
      </c>
      <c r="R248" t="s">
        <v>45</v>
      </c>
      <c r="S248">
        <v>2</v>
      </c>
    </row>
    <row r="249" spans="1:20" x14ac:dyDescent="0.35">
      <c r="A249" t="s">
        <v>984</v>
      </c>
      <c r="B249" s="9">
        <v>86170104</v>
      </c>
      <c r="C249" s="26">
        <v>86170104</v>
      </c>
      <c r="D249" s="35" t="str">
        <f>IF(ISERROR(MATCH(B249,'ids in current analysis'!$A$2:$A$98,0)),B249,"analyzed")</f>
        <v>analyzed</v>
      </c>
      <c r="E249" s="33" t="str">
        <f>IF(ISERROR(MATCH(C249,'ids in current analysis'!$A$2:$A$98,0)),C249,"analyzed")</f>
        <v>analyzed</v>
      </c>
      <c r="F249" t="s">
        <v>187</v>
      </c>
      <c r="G249" s="10" t="s">
        <v>125</v>
      </c>
      <c r="H249" s="11" t="s">
        <v>985</v>
      </c>
      <c r="I249" s="12">
        <f xml:space="preserve"> (H249 / 86400000) + 25569</f>
        <v>41465.718422245372</v>
      </c>
      <c r="J249" s="11" t="s">
        <v>986</v>
      </c>
      <c r="K249" s="11" t="s">
        <v>987</v>
      </c>
      <c r="L249" s="11">
        <f>VALUE(K249)-VALUE(J249)</f>
        <v>1704701</v>
      </c>
      <c r="M249" s="4" t="str">
        <f>IF(C249&lt;&gt;C248,"new student",IF(F249=F248,(J249-K248)/ 86400000,"** new machine **"))</f>
        <v>new student</v>
      </c>
      <c r="N249" s="4">
        <f>L249/86400000</f>
        <v>1.9730335648148148E-2</v>
      </c>
      <c r="O249" s="13">
        <v>759</v>
      </c>
      <c r="P249" s="7">
        <v>0</v>
      </c>
      <c r="Q249" s="8">
        <v>7</v>
      </c>
      <c r="R249" t="s">
        <v>24</v>
      </c>
      <c r="S249">
        <v>1</v>
      </c>
    </row>
    <row r="250" spans="1:20" x14ac:dyDescent="0.35">
      <c r="A250" t="s">
        <v>988</v>
      </c>
      <c r="B250" s="9">
        <v>86170104</v>
      </c>
      <c r="C250" s="26">
        <v>86170104</v>
      </c>
      <c r="D250" s="35" t="str">
        <f>IF(ISERROR(MATCH(B250,'ids in current analysis'!$A$2:$A$98,0)),B250,"analyzed")</f>
        <v>analyzed</v>
      </c>
      <c r="E250" s="33" t="str">
        <f>IF(ISERROR(MATCH(C250,'ids in current analysis'!$A$2:$A$98,0)),C250,"analyzed")</f>
        <v>analyzed</v>
      </c>
      <c r="F250" t="s">
        <v>187</v>
      </c>
      <c r="G250" s="10" t="s">
        <v>125</v>
      </c>
      <c r="H250" s="11" t="s">
        <v>989</v>
      </c>
      <c r="I250" s="12">
        <f xml:space="preserve"> (H250 / 86400000) + 25569</f>
        <v>41465.750661111109</v>
      </c>
      <c r="J250" s="11" t="s">
        <v>990</v>
      </c>
      <c r="K250" s="11" t="s">
        <v>991</v>
      </c>
      <c r="L250" s="11">
        <f>VALUE(K250)-VALUE(J250)</f>
        <v>1730562</v>
      </c>
      <c r="M250" s="4">
        <f>IF(C250&lt;&gt;C249,"new student",IF(F250=F249,(J250-K249)/ 86400000,"** new machine **"))</f>
        <v>1.2007372685185185E-2</v>
      </c>
      <c r="N250" s="4">
        <f>L250/86400000</f>
        <v>2.0029652777777778E-2</v>
      </c>
      <c r="O250" s="13">
        <v>435</v>
      </c>
      <c r="P250" s="7">
        <v>7</v>
      </c>
      <c r="Q250" s="8">
        <v>0</v>
      </c>
      <c r="R250" t="s">
        <v>45</v>
      </c>
      <c r="S250">
        <v>2</v>
      </c>
    </row>
    <row r="251" spans="1:20" x14ac:dyDescent="0.35">
      <c r="A251" t="s">
        <v>992</v>
      </c>
      <c r="B251" s="9">
        <v>87612126</v>
      </c>
      <c r="C251" s="26">
        <v>87612126</v>
      </c>
      <c r="D251" s="35" t="str">
        <f>IF(ISERROR(MATCH(B251,'ids in current analysis'!$A$2:$A$98,0)),B251,"analyzed")</f>
        <v>analyzed</v>
      </c>
      <c r="E251" s="33" t="str">
        <f>IF(ISERROR(MATCH(C251,'ids in current analysis'!$A$2:$A$98,0)),C251,"analyzed")</f>
        <v>analyzed</v>
      </c>
      <c r="F251" t="s">
        <v>37</v>
      </c>
      <c r="H251" s="11" t="s">
        <v>993</v>
      </c>
      <c r="I251" s="12">
        <f xml:space="preserve"> (H251 / 86400000) + 25569</f>
        <v>37385.180952685187</v>
      </c>
      <c r="J251" s="11" t="s">
        <v>994</v>
      </c>
      <c r="K251" s="11" t="s">
        <v>995</v>
      </c>
      <c r="L251" s="11">
        <f>VALUE(K251)-VALUE(J251)</f>
        <v>1719375</v>
      </c>
      <c r="M251" s="4" t="str">
        <f>IF(C251&lt;&gt;C250,"new student",IF(F251=F250,(J251-K250)/ 86400000,"** new machine **"))</f>
        <v>new student</v>
      </c>
      <c r="N251" s="4">
        <f>L251/86400000</f>
        <v>1.990017361111111E-2</v>
      </c>
      <c r="O251" s="13">
        <v>639</v>
      </c>
      <c r="P251" s="7">
        <v>0</v>
      </c>
      <c r="Q251" s="8">
        <v>7</v>
      </c>
      <c r="R251" t="s">
        <v>24</v>
      </c>
      <c r="S251">
        <v>1</v>
      </c>
    </row>
    <row r="252" spans="1:20" x14ac:dyDescent="0.35">
      <c r="A252" t="s">
        <v>996</v>
      </c>
      <c r="B252" s="9">
        <v>87612126</v>
      </c>
      <c r="C252" s="26">
        <v>87612126</v>
      </c>
      <c r="D252" s="35" t="str">
        <f>IF(ISERROR(MATCH(B252,'ids in current analysis'!$A$2:$A$98,0)),B252,"analyzed")</f>
        <v>analyzed</v>
      </c>
      <c r="E252" s="33" t="str">
        <f>IF(ISERROR(MATCH(C252,'ids in current analysis'!$A$2:$A$98,0)),C252,"analyzed")</f>
        <v>analyzed</v>
      </c>
      <c r="F252" t="s">
        <v>37</v>
      </c>
      <c r="H252" s="11" t="s">
        <v>997</v>
      </c>
      <c r="I252" s="12">
        <f xml:space="preserve"> (H252 / 86400000) + 25569</f>
        <v>37385.210468020836</v>
      </c>
      <c r="J252" s="11" t="s">
        <v>998</v>
      </c>
      <c r="K252" s="11" t="s">
        <v>999</v>
      </c>
      <c r="L252" s="11">
        <f>VALUE(K252)-VALUE(J252)</f>
        <v>1880031</v>
      </c>
      <c r="M252" s="4">
        <f>IF(C252&lt;&gt;C251,"new student",IF(F252=F251,(J252-K251)/ 86400000,"** new machine **"))</f>
        <v>9.9996412037037033E-3</v>
      </c>
      <c r="N252" s="4">
        <f>L252/86400000</f>
        <v>2.1759618055555555E-2</v>
      </c>
      <c r="O252" s="13">
        <v>724</v>
      </c>
      <c r="P252" s="7">
        <v>20</v>
      </c>
      <c r="Q252" s="8">
        <v>5</v>
      </c>
      <c r="R252" t="s">
        <v>45</v>
      </c>
      <c r="S252">
        <v>2</v>
      </c>
    </row>
    <row r="253" spans="1:20" x14ac:dyDescent="0.35">
      <c r="A253" t="s">
        <v>1000</v>
      </c>
      <c r="B253" s="9">
        <v>88156121</v>
      </c>
      <c r="C253" s="26">
        <v>88156121</v>
      </c>
      <c r="D253" s="35" t="str">
        <f>IF(ISERROR(MATCH(B253,'ids in current analysis'!$A$2:$A$98,0)),B253,"analyzed")</f>
        <v>analyzed</v>
      </c>
      <c r="E253" s="33" t="str">
        <f>IF(ISERROR(MATCH(C253,'ids in current analysis'!$A$2:$A$98,0)),C253,"analyzed")</f>
        <v>analyzed</v>
      </c>
      <c r="F253" t="s">
        <v>37</v>
      </c>
      <c r="H253" s="11" t="s">
        <v>1001</v>
      </c>
      <c r="I253" s="12">
        <f xml:space="preserve"> (H253 / 86400000) + 25569</f>
        <v>41354.724310821759</v>
      </c>
      <c r="J253" s="11" t="s">
        <v>1002</v>
      </c>
      <c r="K253" s="11" t="s">
        <v>1003</v>
      </c>
      <c r="L253" s="11">
        <f>VALUE(K253)-VALUE(J253)</f>
        <v>1735798</v>
      </c>
      <c r="M253" s="4" t="str">
        <f>IF(C253&lt;&gt;C252,"new student",IF(F253=F252,(J253-K252)/ 86400000,"** new machine **"))</f>
        <v>new student</v>
      </c>
      <c r="N253" s="4">
        <f>L253/86400000</f>
        <v>2.0090254629629628E-2</v>
      </c>
      <c r="O253" s="13">
        <v>469</v>
      </c>
      <c r="P253" s="7">
        <v>0</v>
      </c>
      <c r="Q253" s="8">
        <v>8</v>
      </c>
      <c r="R253" t="s">
        <v>24</v>
      </c>
      <c r="S253">
        <v>1</v>
      </c>
    </row>
    <row r="254" spans="1:20" x14ac:dyDescent="0.35">
      <c r="A254" t="s">
        <v>1004</v>
      </c>
      <c r="B254" s="9">
        <v>88156121</v>
      </c>
      <c r="C254" s="26">
        <v>88156121</v>
      </c>
      <c r="D254" s="35" t="str">
        <f>IF(ISERROR(MATCH(B254,'ids in current analysis'!$A$2:$A$98,0)),B254,"analyzed")</f>
        <v>analyzed</v>
      </c>
      <c r="E254" s="33" t="str">
        <f>IF(ISERROR(MATCH(C254,'ids in current analysis'!$A$2:$A$98,0)),C254,"analyzed")</f>
        <v>analyzed</v>
      </c>
      <c r="F254" t="s">
        <v>37</v>
      </c>
      <c r="H254" s="11" t="s">
        <v>1005</v>
      </c>
      <c r="I254" s="12">
        <f xml:space="preserve"> (H254 / 86400000) + 25569</f>
        <v>41354.755773275465</v>
      </c>
      <c r="J254" s="11" t="s">
        <v>1006</v>
      </c>
      <c r="K254" s="11" t="s">
        <v>1007</v>
      </c>
      <c r="L254" s="11">
        <f>VALUE(K254)-VALUE(J254)</f>
        <v>1889412</v>
      </c>
      <c r="M254" s="4">
        <f>IF(C254&lt;&gt;C253,"new student",IF(F254=F253,(J254-K253)/ 86400000,"** new machine **"))</f>
        <v>1.0812372685185185E-2</v>
      </c>
      <c r="N254" s="4">
        <f>L254/86400000</f>
        <v>2.1868194444444444E-2</v>
      </c>
      <c r="O254" s="13">
        <v>699</v>
      </c>
      <c r="P254" s="7">
        <v>28</v>
      </c>
      <c r="Q254" s="8">
        <v>0</v>
      </c>
      <c r="R254" t="s">
        <v>45</v>
      </c>
      <c r="S254">
        <v>2</v>
      </c>
    </row>
    <row r="255" spans="1:20" x14ac:dyDescent="0.35">
      <c r="A255" t="s">
        <v>1008</v>
      </c>
      <c r="B255" s="9">
        <v>89224093</v>
      </c>
      <c r="C255" s="26">
        <v>89224093</v>
      </c>
      <c r="D255" s="35" t="str">
        <f>IF(ISERROR(MATCH(B255,'ids in current analysis'!$A$2:$A$98,0)),B255,"analyzed")</f>
        <v>analyzed</v>
      </c>
      <c r="E255" s="33" t="str">
        <f>IF(ISERROR(MATCH(C255,'ids in current analysis'!$A$2:$A$98,0)),C255,"analyzed")</f>
        <v>analyzed</v>
      </c>
      <c r="F255" t="s">
        <v>1009</v>
      </c>
      <c r="G255" s="10" t="s">
        <v>125</v>
      </c>
      <c r="H255" s="11" t="s">
        <v>1010</v>
      </c>
      <c r="I255" s="12">
        <f xml:space="preserve"> (H255 / 86400000) + 25569</f>
        <v>41465.721476805556</v>
      </c>
      <c r="J255" s="11" t="s">
        <v>1011</v>
      </c>
      <c r="K255" s="11" t="s">
        <v>1012</v>
      </c>
      <c r="L255" s="11">
        <f>VALUE(K255)-VALUE(J255)</f>
        <v>1282235</v>
      </c>
      <c r="M255" s="4" t="str">
        <f>IF(C255&lt;&gt;C254,"new student",IF(F255=F254,(J255-K254)/ 86400000,"** new machine **"))</f>
        <v>new student</v>
      </c>
      <c r="N255" s="4">
        <f>L255/86400000</f>
        <v>1.484068287037037E-2</v>
      </c>
      <c r="O255" s="13">
        <v>334</v>
      </c>
      <c r="P255" s="7">
        <v>0</v>
      </c>
      <c r="Q255" s="8">
        <v>9</v>
      </c>
      <c r="R255" t="s">
        <v>24</v>
      </c>
      <c r="S255">
        <v>1</v>
      </c>
    </row>
    <row r="256" spans="1:20" x14ac:dyDescent="0.35">
      <c r="A256" t="s">
        <v>1013</v>
      </c>
      <c r="B256" s="9">
        <v>89224093</v>
      </c>
      <c r="C256" s="26">
        <v>89224093</v>
      </c>
      <c r="D256" s="35" t="str">
        <f>IF(ISERROR(MATCH(B256,'ids in current analysis'!$A$2:$A$98,0)),B256,"analyzed")</f>
        <v>analyzed</v>
      </c>
      <c r="E256" s="33" t="str">
        <f>IF(ISERROR(MATCH(C256,'ids in current analysis'!$A$2:$A$98,0)),C256,"analyzed")</f>
        <v>analyzed</v>
      </c>
      <c r="F256" t="s">
        <v>1009</v>
      </c>
      <c r="G256" s="10" t="s">
        <v>125</v>
      </c>
      <c r="H256" s="11" t="s">
        <v>1014</v>
      </c>
      <c r="I256" s="12">
        <f xml:space="preserve"> (H256 / 86400000) + 25569</f>
        <v>41465.752566400464</v>
      </c>
      <c r="J256" s="11" t="s">
        <v>1015</v>
      </c>
      <c r="K256" s="11" t="s">
        <v>1016</v>
      </c>
      <c r="L256" s="11">
        <f>VALUE(K256)-VALUE(J256)</f>
        <v>1228953</v>
      </c>
      <c r="M256" s="4">
        <f>IF(C256&lt;&gt;C255,"new student",IF(F256=F255,(J256-K255)/ 86400000,"** new machine **"))</f>
        <v>1.5801504629629631E-2</v>
      </c>
      <c r="N256" s="4">
        <f>L256/86400000</f>
        <v>1.4223993055555556E-2</v>
      </c>
      <c r="O256" s="13">
        <v>337</v>
      </c>
      <c r="P256" s="7">
        <v>3</v>
      </c>
      <c r="Q256" s="8">
        <v>7</v>
      </c>
      <c r="R256" t="s">
        <v>45</v>
      </c>
      <c r="S256">
        <v>2</v>
      </c>
    </row>
    <row r="257" spans="1:20" x14ac:dyDescent="0.35">
      <c r="A257" t="s">
        <v>1017</v>
      </c>
      <c r="B257" s="9">
        <v>89332129</v>
      </c>
      <c r="C257" s="26">
        <v>89332129</v>
      </c>
      <c r="D257" s="35" t="str">
        <f>IF(ISERROR(MATCH(B257,'ids in current analysis'!$A$2:$A$98,0)),B257,"analyzed")</f>
        <v>analyzed</v>
      </c>
      <c r="E257" s="33" t="str">
        <f>IF(ISERROR(MATCH(C257,'ids in current analysis'!$A$2:$A$98,0)),C257,"analyzed")</f>
        <v>analyzed</v>
      </c>
      <c r="F257" t="s">
        <v>37</v>
      </c>
      <c r="H257" s="11" t="s">
        <v>1018</v>
      </c>
      <c r="I257" s="12">
        <f xml:space="preserve"> (H257 / 86400000) + 25569</f>
        <v>41353.889298148148</v>
      </c>
      <c r="J257" s="11">
        <v>-1</v>
      </c>
      <c r="K257" s="11">
        <v>-1</v>
      </c>
      <c r="L257" s="11">
        <f>VALUE(K257)-VALUE(J257)</f>
        <v>0</v>
      </c>
      <c r="M257" s="4" t="str">
        <f>IF(C257&lt;&gt;C256,"new student",IF(F257=F256,(J257-K256)/ 86400000,"** new machine **"))</f>
        <v>new student</v>
      </c>
      <c r="N257" s="4">
        <f>L257/86400000</f>
        <v>0</v>
      </c>
      <c r="O257" s="13">
        <v>0</v>
      </c>
      <c r="P257" s="7">
        <v>0</v>
      </c>
      <c r="Q257" s="8">
        <v>0</v>
      </c>
      <c r="R257" t="s">
        <v>24</v>
      </c>
      <c r="S257">
        <v>1</v>
      </c>
      <c r="T257" t="s">
        <v>571</v>
      </c>
    </row>
    <row r="258" spans="1:20" x14ac:dyDescent="0.35">
      <c r="A258" t="s">
        <v>1019</v>
      </c>
      <c r="B258" s="9">
        <v>89332129</v>
      </c>
      <c r="C258" s="26">
        <v>89332129</v>
      </c>
      <c r="D258" s="35" t="str">
        <f>IF(ISERROR(MATCH(B258,'ids in current analysis'!$A$2:$A$98,0)),B258,"analyzed")</f>
        <v>analyzed</v>
      </c>
      <c r="E258" s="33" t="str">
        <f>IF(ISERROR(MATCH(C258,'ids in current analysis'!$A$2:$A$98,0)),C258,"analyzed")</f>
        <v>analyzed</v>
      </c>
      <c r="F258" t="s">
        <v>37</v>
      </c>
      <c r="H258" s="11" t="s">
        <v>1020</v>
      </c>
      <c r="I258" s="12">
        <f xml:space="preserve"> (H258 / 86400000) + 25569</f>
        <v>41353.974431782408</v>
      </c>
      <c r="J258" s="11" t="s">
        <v>1021</v>
      </c>
      <c r="K258" s="11" t="s">
        <v>1022</v>
      </c>
      <c r="L258" s="11">
        <f>VALUE(K258)-VALUE(J258)</f>
        <v>1719485</v>
      </c>
      <c r="M258" s="4">
        <f>IF(C258&lt;&gt;C257,"new student",IF(F258=F257,(J258-K257)/ 86400000,"** new machine **"))</f>
        <v>15784.974534155093</v>
      </c>
      <c r="N258" s="4">
        <f>L258/86400000</f>
        <v>1.9901446759259259E-2</v>
      </c>
      <c r="O258" s="13">
        <v>595</v>
      </c>
      <c r="P258" s="7">
        <v>0</v>
      </c>
      <c r="Q258" s="8">
        <v>10</v>
      </c>
      <c r="R258" t="s">
        <v>24</v>
      </c>
      <c r="S258">
        <v>2</v>
      </c>
    </row>
    <row r="259" spans="1:20" x14ac:dyDescent="0.35">
      <c r="A259" t="s">
        <v>1023</v>
      </c>
      <c r="B259" s="9">
        <v>89332129</v>
      </c>
      <c r="C259" s="26">
        <v>89332129</v>
      </c>
      <c r="D259" s="35" t="str">
        <f>IF(ISERROR(MATCH(B259,'ids in current analysis'!$A$2:$A$98,0)),B259,"analyzed")</f>
        <v>analyzed</v>
      </c>
      <c r="E259" s="33" t="str">
        <f>IF(ISERROR(MATCH(C259,'ids in current analysis'!$A$2:$A$98,0)),C259,"analyzed")</f>
        <v>analyzed</v>
      </c>
      <c r="F259" t="s">
        <v>37</v>
      </c>
      <c r="H259" s="11" t="s">
        <v>1024</v>
      </c>
      <c r="I259" s="12">
        <f xml:space="preserve"> (H259 / 86400000) + 25569</f>
        <v>41353.996232465273</v>
      </c>
      <c r="J259" s="11" t="s">
        <v>1025</v>
      </c>
      <c r="K259" s="11" t="s">
        <v>1026</v>
      </c>
      <c r="L259" s="11">
        <f>VALUE(K259)-VALUE(J259)</f>
        <v>1681594</v>
      </c>
      <c r="M259" s="4">
        <f>IF(C259&lt;&gt;C258,"new student",IF(F259=F258,(J259-K258)/ 86400000,"** new machine **"))</f>
        <v>1.153681712962963E-2</v>
      </c>
      <c r="N259" s="4">
        <f>L259/86400000</f>
        <v>1.9462893518518518E-2</v>
      </c>
      <c r="O259" s="13">
        <v>501</v>
      </c>
      <c r="P259" s="7">
        <v>12</v>
      </c>
      <c r="Q259" s="8">
        <v>0</v>
      </c>
      <c r="R259" t="s">
        <v>45</v>
      </c>
      <c r="S259">
        <v>3</v>
      </c>
    </row>
    <row r="260" spans="1:20" x14ac:dyDescent="0.35">
      <c r="A260" t="s">
        <v>1027</v>
      </c>
      <c r="B260" s="9">
        <v>89337123</v>
      </c>
      <c r="C260" s="26">
        <v>89337123</v>
      </c>
      <c r="D260" s="35" t="str">
        <f>IF(ISERROR(MATCH(B260,'ids in current analysis'!$A$2:$A$98,0)),B260,"analyzed")</f>
        <v>analyzed</v>
      </c>
      <c r="E260" s="33" t="str">
        <f>IF(ISERROR(MATCH(C260,'ids in current analysis'!$A$2:$A$98,0)),C260,"analyzed")</f>
        <v>analyzed</v>
      </c>
      <c r="F260" t="s">
        <v>196</v>
      </c>
      <c r="H260" s="11" t="s">
        <v>1028</v>
      </c>
      <c r="I260" s="12">
        <f xml:space="preserve"> (H260 / 86400000) + 25569</f>
        <v>41466.874925474534</v>
      </c>
      <c r="J260" s="11" t="s">
        <v>1029</v>
      </c>
      <c r="K260" s="11" t="s">
        <v>1030</v>
      </c>
      <c r="L260" s="11">
        <f>VALUE(K260)-VALUE(J260)</f>
        <v>1406266</v>
      </c>
      <c r="M260" s="4" t="str">
        <f>IF(C260&lt;&gt;C259,"new student",IF(F260=F259,(J260-K259)/ 86400000,"** new machine **"))</f>
        <v>new student</v>
      </c>
      <c r="N260" s="4">
        <f>L260/86400000</f>
        <v>1.6276226851851851E-2</v>
      </c>
      <c r="O260" s="13">
        <v>498</v>
      </c>
      <c r="P260" s="7">
        <v>18</v>
      </c>
      <c r="Q260" s="8">
        <v>0</v>
      </c>
      <c r="R260" t="s">
        <v>30</v>
      </c>
      <c r="S260">
        <v>2</v>
      </c>
    </row>
    <row r="261" spans="1:20" x14ac:dyDescent="0.35">
      <c r="A261" t="s">
        <v>1031</v>
      </c>
      <c r="B261" s="9">
        <v>91203122</v>
      </c>
      <c r="C261" s="26">
        <v>91203122</v>
      </c>
      <c r="D261" s="35" t="str">
        <f>IF(ISERROR(MATCH(B261,'ids in current analysis'!$A$2:$A$98,0)),B261,"analyzed")</f>
        <v>analyzed</v>
      </c>
      <c r="E261" s="33" t="str">
        <f>IF(ISERROR(MATCH(C261,'ids in current analysis'!$A$2:$A$98,0)),C261,"analyzed")</f>
        <v>analyzed</v>
      </c>
      <c r="F261" t="s">
        <v>37</v>
      </c>
      <c r="H261" s="11" t="s">
        <v>1032</v>
      </c>
      <c r="I261" s="12">
        <f xml:space="preserve"> (H261 / 86400000) + 25569</f>
        <v>41354.912085960648</v>
      </c>
      <c r="J261" s="11" t="s">
        <v>1033</v>
      </c>
      <c r="K261" s="11" t="s">
        <v>1034</v>
      </c>
      <c r="L261" s="11">
        <f>VALUE(K261)-VALUE(J261)</f>
        <v>513287</v>
      </c>
      <c r="M261" s="4" t="str">
        <f>IF(C261&lt;&gt;C260,"new student",IF(F261=F260,(J261-K260)/ 86400000,"** new machine **"))</f>
        <v>new student</v>
      </c>
      <c r="N261" s="4">
        <f>L261/86400000</f>
        <v>5.9408217592592594E-3</v>
      </c>
      <c r="O261" s="13">
        <v>260</v>
      </c>
      <c r="P261" s="7">
        <v>1</v>
      </c>
      <c r="Q261" s="8">
        <v>3</v>
      </c>
      <c r="R261" t="s">
        <v>24</v>
      </c>
      <c r="S261">
        <v>1</v>
      </c>
    </row>
    <row r="262" spans="1:20" x14ac:dyDescent="0.35">
      <c r="A262" t="s">
        <v>1035</v>
      </c>
      <c r="B262" s="9">
        <v>91203122</v>
      </c>
      <c r="C262" s="26">
        <v>91203122</v>
      </c>
      <c r="D262" s="35" t="str">
        <f>IF(ISERROR(MATCH(B262,'ids in current analysis'!$A$2:$A$98,0)),B262,"analyzed")</f>
        <v>analyzed</v>
      </c>
      <c r="E262" s="33" t="str">
        <f>IF(ISERROR(MATCH(C262,'ids in current analysis'!$A$2:$A$98,0)),C262,"analyzed")</f>
        <v>analyzed</v>
      </c>
      <c r="F262" t="s">
        <v>37</v>
      </c>
      <c r="H262" s="11" t="s">
        <v>1036</v>
      </c>
      <c r="I262" s="12">
        <f xml:space="preserve"> (H262 / 86400000) + 25569</f>
        <v>41354.918522928245</v>
      </c>
      <c r="J262" s="11" t="s">
        <v>1037</v>
      </c>
      <c r="K262" s="11" t="s">
        <v>1038</v>
      </c>
      <c r="L262" s="11">
        <f>VALUE(K262)-VALUE(J262)</f>
        <v>1261704</v>
      </c>
      <c r="M262" s="4">
        <f>IF(C262&lt;&gt;C261,"new student",IF(F262=F261,(J262-K261)/ 86400000,"** new machine **"))</f>
        <v>4.0953703703703703E-4</v>
      </c>
      <c r="N262" s="4">
        <f>L262/86400000</f>
        <v>1.4603055555555555E-2</v>
      </c>
      <c r="O262" s="13">
        <v>225</v>
      </c>
      <c r="P262" s="7">
        <v>0</v>
      </c>
      <c r="Q262" s="8">
        <v>6</v>
      </c>
      <c r="R262" t="s">
        <v>24</v>
      </c>
      <c r="S262">
        <v>2</v>
      </c>
      <c r="T262" t="s">
        <v>67</v>
      </c>
    </row>
    <row r="263" spans="1:20" x14ac:dyDescent="0.35">
      <c r="A263" t="s">
        <v>1039</v>
      </c>
      <c r="B263" s="9">
        <v>91203122</v>
      </c>
      <c r="C263" s="26">
        <v>91203122</v>
      </c>
      <c r="D263" s="35" t="str">
        <f>IF(ISERROR(MATCH(B263,'ids in current analysis'!$A$2:$A$98,0)),B263,"analyzed")</f>
        <v>analyzed</v>
      </c>
      <c r="E263" s="33" t="str">
        <f>IF(ISERROR(MATCH(C263,'ids in current analysis'!$A$2:$A$98,0)),C263,"analyzed")</f>
        <v>analyzed</v>
      </c>
      <c r="F263" t="s">
        <v>37</v>
      </c>
      <c r="H263" s="11" t="s">
        <v>1040</v>
      </c>
      <c r="I263" s="12">
        <f xml:space="preserve"> (H263 / 86400000) + 25569</f>
        <v>41354.943790370373</v>
      </c>
      <c r="J263" s="11" t="s">
        <v>1041</v>
      </c>
      <c r="K263" s="11" t="s">
        <v>1042</v>
      </c>
      <c r="L263" s="11">
        <f>VALUE(K263)-VALUE(J263)</f>
        <v>1246051</v>
      </c>
      <c r="M263" s="4">
        <f>IF(C263&lt;&gt;C262,"new student",IF(F263=F262,(J263-K262)/ 86400000,"** new machine **"))</f>
        <v>1.0871238425925927E-2</v>
      </c>
      <c r="N263" s="4">
        <f>L263/86400000</f>
        <v>1.4421886574074075E-2</v>
      </c>
      <c r="O263" s="13">
        <v>309</v>
      </c>
      <c r="P263" s="7">
        <v>23</v>
      </c>
      <c r="Q263" s="8">
        <v>0</v>
      </c>
      <c r="R263" t="s">
        <v>45</v>
      </c>
      <c r="S263">
        <v>3</v>
      </c>
    </row>
    <row r="264" spans="1:20" x14ac:dyDescent="0.35">
      <c r="A264" t="s">
        <v>1043</v>
      </c>
      <c r="B264" s="9">
        <v>91235128</v>
      </c>
      <c r="C264" s="26">
        <v>91235128</v>
      </c>
      <c r="D264" s="35" t="str">
        <f>IF(ISERROR(MATCH(B264,'ids in current analysis'!$A$2:$A$98,0)),B264,"analyzed")</f>
        <v>analyzed</v>
      </c>
      <c r="E264" s="33" t="str">
        <f>IF(ISERROR(MATCH(C264,'ids in current analysis'!$A$2:$A$98,0)),C264,"analyzed")</f>
        <v>analyzed</v>
      </c>
      <c r="F264" t="s">
        <v>1044</v>
      </c>
      <c r="H264" s="11" t="s">
        <v>1045</v>
      </c>
      <c r="I264" s="12">
        <f xml:space="preserve"> (H264 / 86400000) + 25569</f>
        <v>41353.976272256943</v>
      </c>
      <c r="J264" s="11" t="s">
        <v>1046</v>
      </c>
      <c r="K264" s="11" t="s">
        <v>1047</v>
      </c>
      <c r="L264" s="11">
        <f>VALUE(K264)-VALUE(J264)</f>
        <v>1516844</v>
      </c>
      <c r="M264" s="4" t="str">
        <f>IF(C264&lt;&gt;C263,"new student",IF(F264=F263,(J264-K263)/ 86400000,"** new machine **"))</f>
        <v>new student</v>
      </c>
      <c r="N264" s="4">
        <f>L264/86400000</f>
        <v>1.7556064814814816E-2</v>
      </c>
      <c r="O264" s="13">
        <v>636</v>
      </c>
      <c r="P264" s="7">
        <v>3</v>
      </c>
      <c r="Q264" s="8">
        <v>35</v>
      </c>
      <c r="R264" t="s">
        <v>24</v>
      </c>
      <c r="S264">
        <v>1</v>
      </c>
    </row>
    <row r="265" spans="1:20" x14ac:dyDescent="0.35">
      <c r="A265" t="s">
        <v>1048</v>
      </c>
      <c r="B265" s="9">
        <v>91235128</v>
      </c>
      <c r="C265" s="26">
        <v>91235128</v>
      </c>
      <c r="D265" s="35" t="str">
        <f>IF(ISERROR(MATCH(B265,'ids in current analysis'!$A$2:$A$98,0)),B265,"analyzed")</f>
        <v>analyzed</v>
      </c>
      <c r="E265" s="33" t="str">
        <f>IF(ISERROR(MATCH(C265,'ids in current analysis'!$A$2:$A$98,0)),C265,"analyzed")</f>
        <v>analyzed</v>
      </c>
      <c r="F265" t="s">
        <v>1044</v>
      </c>
      <c r="H265" s="11" t="s">
        <v>1049</v>
      </c>
      <c r="I265" s="12">
        <f xml:space="preserve"> (H265 / 86400000) + 25569</f>
        <v>41354.004335648147</v>
      </c>
      <c r="J265" s="11" t="s">
        <v>1050</v>
      </c>
      <c r="K265" s="11" t="s">
        <v>1051</v>
      </c>
      <c r="L265" s="11">
        <f>VALUE(K265)-VALUE(J265)</f>
        <v>1755001</v>
      </c>
      <c r="M265" s="4">
        <f>IF(C265&lt;&gt;C264,"new student",IF(F265=F264,(J265-K264)/ 86400000,"** new machine **"))</f>
        <v>1.0887407407407408E-2</v>
      </c>
      <c r="N265" s="4">
        <f>L265/86400000</f>
        <v>2.0312511574074075E-2</v>
      </c>
      <c r="O265" s="13">
        <v>688</v>
      </c>
      <c r="P265" s="7">
        <v>14</v>
      </c>
      <c r="Q265" s="8">
        <v>3</v>
      </c>
      <c r="R265" t="s">
        <v>45</v>
      </c>
      <c r="S265">
        <v>2</v>
      </c>
    </row>
    <row r="266" spans="1:20" x14ac:dyDescent="0.35">
      <c r="A266" t="s">
        <v>1052</v>
      </c>
      <c r="B266" s="9">
        <v>94186123</v>
      </c>
      <c r="C266" s="26">
        <v>94186123</v>
      </c>
      <c r="D266" s="35" t="str">
        <f>IF(ISERROR(MATCH(B266,'ids in current analysis'!$A$2:$A$98,0)),B266,"analyzed")</f>
        <v>analyzed</v>
      </c>
      <c r="E266" s="33" t="str">
        <f>IF(ISERROR(MATCH(C266,'ids in current analysis'!$A$2:$A$98,0)),C266,"analyzed")</f>
        <v>analyzed</v>
      </c>
      <c r="F266" t="s">
        <v>37</v>
      </c>
      <c r="H266" s="11" t="s">
        <v>1053</v>
      </c>
      <c r="I266" s="12">
        <f xml:space="preserve"> (H266 / 86400000) + 25569</f>
        <v>41354.91153326389</v>
      </c>
      <c r="J266" s="11" t="s">
        <v>1054</v>
      </c>
      <c r="K266" s="11" t="s">
        <v>1055</v>
      </c>
      <c r="L266" s="11">
        <f>VALUE(K266)-VALUE(J266)</f>
        <v>1854407</v>
      </c>
      <c r="M266" s="4" t="str">
        <f>IF(C266&lt;&gt;C265,"new student",IF(F266=F265,(J266-K265)/ 86400000,"** new machine **"))</f>
        <v>new student</v>
      </c>
      <c r="N266" s="4">
        <f>L266/86400000</f>
        <v>2.1463043981481481E-2</v>
      </c>
      <c r="O266" s="13">
        <v>697</v>
      </c>
      <c r="P266" s="7">
        <v>0</v>
      </c>
      <c r="Q266" s="8">
        <v>22</v>
      </c>
      <c r="R266" t="s">
        <v>24</v>
      </c>
      <c r="S266">
        <v>1</v>
      </c>
    </row>
    <row r="267" spans="1:20" x14ac:dyDescent="0.35">
      <c r="A267" t="s">
        <v>1056</v>
      </c>
      <c r="B267" s="9">
        <v>94186123</v>
      </c>
      <c r="C267" s="26">
        <v>94186123</v>
      </c>
      <c r="D267" s="35" t="str">
        <f>IF(ISERROR(MATCH(B267,'ids in current analysis'!$A$2:$A$98,0)),B267,"analyzed")</f>
        <v>analyzed</v>
      </c>
      <c r="E267" s="33" t="str">
        <f>IF(ISERROR(MATCH(C267,'ids in current analysis'!$A$2:$A$98,0)),C267,"analyzed")</f>
        <v>analyzed</v>
      </c>
      <c r="F267" t="s">
        <v>37</v>
      </c>
      <c r="H267" s="11" t="s">
        <v>1057</v>
      </c>
      <c r="I267" s="12">
        <f xml:space="preserve"> (H267 / 86400000) + 25569</f>
        <v>41354.943835451391</v>
      </c>
      <c r="J267" s="11" t="s">
        <v>1058</v>
      </c>
      <c r="K267" s="11" t="s">
        <v>1059</v>
      </c>
      <c r="L267" s="11">
        <f>VALUE(K267)-VALUE(J267)</f>
        <v>1836423</v>
      </c>
      <c r="M267" s="4">
        <f>IF(C267&lt;&gt;C266,"new student",IF(F267=F266,(J267-K266)/ 86400000,"** new machine **"))</f>
        <v>1.1196678240740741E-2</v>
      </c>
      <c r="N267" s="4">
        <f>L267/86400000</f>
        <v>2.1254895833333332E-2</v>
      </c>
      <c r="O267" s="13">
        <v>550</v>
      </c>
      <c r="P267" s="7">
        <v>3</v>
      </c>
      <c r="Q267" s="8">
        <v>6</v>
      </c>
      <c r="R267" t="s">
        <v>45</v>
      </c>
      <c r="S267">
        <v>2</v>
      </c>
    </row>
    <row r="268" spans="1:20" x14ac:dyDescent="0.35">
      <c r="A268" s="19" t="s">
        <v>1060</v>
      </c>
      <c r="B268" s="20">
        <v>94792123</v>
      </c>
      <c r="C268" s="27">
        <v>94792123</v>
      </c>
      <c r="D268" s="35" t="str">
        <f>IF(ISERROR(MATCH(B268,'ids in current analysis'!$A$2:$A$98,0)),B268,"analyzed")</f>
        <v>analyzed</v>
      </c>
      <c r="E268" s="33" t="str">
        <f>IF(ISERROR(MATCH(C268,'ids in current analysis'!$A$2:$A$98,0)),C268,"analyzed")</f>
        <v>analyzed</v>
      </c>
      <c r="F268" s="21" t="s">
        <v>1061</v>
      </c>
      <c r="G268" s="20"/>
      <c r="H268" s="22" t="s">
        <v>1062</v>
      </c>
      <c r="I268" s="12">
        <f xml:space="preserve"> (H268 / 86400000) + 25569</f>
        <v>41354.911439398151</v>
      </c>
      <c r="J268" s="19"/>
      <c r="K268" s="19"/>
      <c r="L268" s="19"/>
      <c r="M268" s="4" t="str">
        <f>IF(C268&lt;&gt;C267,"new student",IF(F268=F267,(J268-K267)/ 86400000,"** new machine **"))</f>
        <v>new student</v>
      </c>
      <c r="O268" s="23"/>
      <c r="R268" s="19" t="s">
        <v>24</v>
      </c>
      <c r="S268">
        <v>1</v>
      </c>
    </row>
    <row r="269" spans="1:20" x14ac:dyDescent="0.35">
      <c r="A269" s="19" t="s">
        <v>1063</v>
      </c>
      <c r="B269" s="20">
        <v>94792123</v>
      </c>
      <c r="C269" s="27">
        <v>94792123</v>
      </c>
      <c r="D269" s="35" t="str">
        <f>IF(ISERROR(MATCH(B269,'ids in current analysis'!$A$2:$A$98,0)),B269,"analyzed")</f>
        <v>analyzed</v>
      </c>
      <c r="E269" s="33" t="str">
        <f>IF(ISERROR(MATCH(C269,'ids in current analysis'!$A$2:$A$98,0)),C269,"analyzed")</f>
        <v>analyzed</v>
      </c>
      <c r="F269" s="19" t="s">
        <v>1061</v>
      </c>
      <c r="G269" s="20"/>
      <c r="H269" s="21" t="s">
        <v>1064</v>
      </c>
      <c r="I269" s="12">
        <f xml:space="preserve"> (H269 / 86400000) + 25569</f>
        <v>41354.934869039353</v>
      </c>
      <c r="J269" s="19"/>
      <c r="K269" s="19"/>
      <c r="L269" s="19"/>
      <c r="M269" s="4">
        <f>IF(C269&lt;&gt;C268,"new student",IF(F269=F268,(J269-K268)/ 86400000,"** new machine **"))</f>
        <v>0</v>
      </c>
      <c r="O269" s="23"/>
      <c r="R269" s="19" t="s">
        <v>45</v>
      </c>
      <c r="S269">
        <v>2</v>
      </c>
    </row>
    <row r="270" spans="1:20" x14ac:dyDescent="0.35">
      <c r="A270" t="s">
        <v>1065</v>
      </c>
      <c r="B270" s="9">
        <v>96314111</v>
      </c>
      <c r="C270" s="26">
        <v>96314111</v>
      </c>
      <c r="D270" s="35" t="str">
        <f>IF(ISERROR(MATCH(B270,'ids in current analysis'!$A$2:$A$98,0)),B270,"analyzed")</f>
        <v>analyzed</v>
      </c>
      <c r="E270" s="33" t="str">
        <f>IF(ISERROR(MATCH(C270,'ids in current analysis'!$A$2:$A$98,0)),C270,"analyzed")</f>
        <v>analyzed</v>
      </c>
      <c r="F270" t="s">
        <v>37</v>
      </c>
      <c r="H270" s="11" t="s">
        <v>1066</v>
      </c>
      <c r="I270" s="12">
        <f xml:space="preserve"> (H270 / 86400000) + 25569</f>
        <v>41351.765458969909</v>
      </c>
      <c r="J270" s="11" t="s">
        <v>1067</v>
      </c>
      <c r="K270" s="11" t="s">
        <v>1068</v>
      </c>
      <c r="L270" s="11">
        <f>VALUE(K270)-VALUE(J270)</f>
        <v>4397031</v>
      </c>
      <c r="M270" s="4" t="str">
        <f>IF(C270&lt;&gt;C269,"new student",IF(F270=F269,(J270-K269)/ 86400000,"** new machine **"))</f>
        <v>new student</v>
      </c>
      <c r="N270" s="5">
        <f>ROUND(L270/60000,0)</f>
        <v>73</v>
      </c>
      <c r="O270" s="13">
        <v>631</v>
      </c>
      <c r="P270" s="7">
        <v>6</v>
      </c>
      <c r="Q270" s="8">
        <v>5</v>
      </c>
      <c r="R270" s="19" t="s">
        <v>113</v>
      </c>
      <c r="S270">
        <v>1</v>
      </c>
    </row>
    <row r="282" spans="3:5" x14ac:dyDescent="0.35">
      <c r="C282" s="30"/>
      <c r="D282" s="36"/>
      <c r="E282" s="34"/>
    </row>
  </sheetData>
  <autoFilter ref="A1:T270">
    <sortState ref="A2:T270">
      <sortCondition ref="D1:D27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8"/>
  <sheetViews>
    <sheetView workbookViewId="0">
      <selection activeCell="A4" sqref="A4"/>
    </sheetView>
  </sheetViews>
  <sheetFormatPr defaultRowHeight="14.5" x14ac:dyDescent="0.35"/>
  <cols>
    <col min="1" max="1" width="8.7265625" style="31"/>
  </cols>
  <sheetData>
    <row r="1" spans="1:1" x14ac:dyDescent="0.35">
      <c r="A1" s="31" t="s">
        <v>1115</v>
      </c>
    </row>
    <row r="2" spans="1:1" x14ac:dyDescent="0.35">
      <c r="A2" s="31">
        <v>1075123</v>
      </c>
    </row>
    <row r="3" spans="1:1" x14ac:dyDescent="0.35">
      <c r="A3" s="31">
        <v>3591123</v>
      </c>
    </row>
    <row r="4" spans="1:1" x14ac:dyDescent="0.35">
      <c r="A4" s="31">
        <v>3932129</v>
      </c>
    </row>
    <row r="5" spans="1:1" x14ac:dyDescent="0.35">
      <c r="A5" s="31">
        <v>4762120</v>
      </c>
    </row>
    <row r="6" spans="1:1" x14ac:dyDescent="0.35">
      <c r="A6" s="31">
        <v>4936123</v>
      </c>
    </row>
    <row r="7" spans="1:1" x14ac:dyDescent="0.35">
      <c r="A7" s="31">
        <v>8580120</v>
      </c>
    </row>
    <row r="8" spans="1:1" x14ac:dyDescent="0.35">
      <c r="A8" s="31">
        <v>8775127</v>
      </c>
    </row>
    <row r="9" spans="1:1" x14ac:dyDescent="0.35">
      <c r="A9" s="31">
        <v>8889108</v>
      </c>
    </row>
    <row r="10" spans="1:1" x14ac:dyDescent="0.35">
      <c r="A10" s="31">
        <v>9331415</v>
      </c>
    </row>
    <row r="11" spans="1:1" x14ac:dyDescent="0.35">
      <c r="A11" s="31">
        <v>10009106</v>
      </c>
    </row>
    <row r="12" spans="1:1" x14ac:dyDescent="0.35">
      <c r="A12" s="31">
        <v>10942128</v>
      </c>
    </row>
    <row r="13" spans="1:1" x14ac:dyDescent="0.35">
      <c r="A13" s="31">
        <v>12235124</v>
      </c>
    </row>
    <row r="14" spans="1:1" x14ac:dyDescent="0.35">
      <c r="A14" s="31">
        <v>12949120</v>
      </c>
    </row>
    <row r="15" spans="1:1" x14ac:dyDescent="0.35">
      <c r="A15" s="31">
        <v>13205111</v>
      </c>
    </row>
    <row r="16" spans="1:1" x14ac:dyDescent="0.35">
      <c r="A16" s="31">
        <v>13378139</v>
      </c>
    </row>
    <row r="17" spans="1:1" x14ac:dyDescent="0.35">
      <c r="A17" s="31">
        <v>13679110</v>
      </c>
    </row>
    <row r="18" spans="1:1" x14ac:dyDescent="0.35">
      <c r="A18" s="31">
        <v>14769115</v>
      </c>
    </row>
    <row r="19" spans="1:1" x14ac:dyDescent="0.35">
      <c r="A19" s="31">
        <v>15616121</v>
      </c>
    </row>
    <row r="20" spans="1:1" x14ac:dyDescent="0.35">
      <c r="A20" s="31">
        <v>16204127</v>
      </c>
    </row>
    <row r="21" spans="1:1" x14ac:dyDescent="0.35">
      <c r="A21" s="31">
        <v>17070059</v>
      </c>
    </row>
    <row r="22" spans="1:1" x14ac:dyDescent="0.35">
      <c r="A22" s="31">
        <v>17580122</v>
      </c>
    </row>
    <row r="23" spans="1:1" x14ac:dyDescent="0.35">
      <c r="A23" s="31">
        <v>18088102</v>
      </c>
    </row>
    <row r="24" spans="1:1" x14ac:dyDescent="0.35">
      <c r="A24" s="31">
        <v>18838125</v>
      </c>
    </row>
    <row r="25" spans="1:1" x14ac:dyDescent="0.35">
      <c r="A25" s="31">
        <v>18893119</v>
      </c>
    </row>
    <row r="26" spans="1:1" x14ac:dyDescent="0.35">
      <c r="A26" s="31">
        <v>19930112</v>
      </c>
    </row>
    <row r="27" spans="1:1" x14ac:dyDescent="0.35">
      <c r="A27" s="31">
        <v>20377120</v>
      </c>
    </row>
    <row r="28" spans="1:1" x14ac:dyDescent="0.35">
      <c r="A28" s="31">
        <v>23112113</v>
      </c>
    </row>
    <row r="29" spans="1:1" x14ac:dyDescent="0.35">
      <c r="A29" s="31">
        <v>23143099</v>
      </c>
    </row>
    <row r="30" spans="1:1" x14ac:dyDescent="0.35">
      <c r="A30" s="31">
        <v>24387118</v>
      </c>
    </row>
    <row r="31" spans="1:1" x14ac:dyDescent="0.35">
      <c r="A31" s="31">
        <v>24582121</v>
      </c>
    </row>
    <row r="32" spans="1:1" x14ac:dyDescent="0.35">
      <c r="A32" s="31">
        <v>26225080</v>
      </c>
    </row>
    <row r="33" spans="1:1" x14ac:dyDescent="0.35">
      <c r="A33" s="31">
        <v>28098102</v>
      </c>
    </row>
    <row r="34" spans="1:1" x14ac:dyDescent="0.35">
      <c r="A34" s="31">
        <v>28582129</v>
      </c>
    </row>
    <row r="35" spans="1:1" x14ac:dyDescent="0.35">
      <c r="A35" s="31">
        <v>31091114</v>
      </c>
    </row>
    <row r="36" spans="1:1" x14ac:dyDescent="0.35">
      <c r="A36" s="31">
        <v>35155125</v>
      </c>
    </row>
    <row r="37" spans="1:1" x14ac:dyDescent="0.35">
      <c r="A37" s="31">
        <v>37842114</v>
      </c>
    </row>
    <row r="38" spans="1:1" x14ac:dyDescent="0.35">
      <c r="A38" s="31">
        <v>37987123</v>
      </c>
    </row>
    <row r="39" spans="1:1" x14ac:dyDescent="0.35">
      <c r="A39" s="31">
        <v>38648120</v>
      </c>
    </row>
    <row r="40" spans="1:1" x14ac:dyDescent="0.35">
      <c r="A40" s="31">
        <v>38732121</v>
      </c>
    </row>
    <row r="41" spans="1:1" x14ac:dyDescent="0.35">
      <c r="A41" s="31">
        <v>39619124</v>
      </c>
    </row>
    <row r="42" spans="1:1" x14ac:dyDescent="0.35">
      <c r="A42" s="31">
        <v>41045127</v>
      </c>
    </row>
    <row r="43" spans="1:1" x14ac:dyDescent="0.35">
      <c r="A43" s="31">
        <v>41295172</v>
      </c>
    </row>
    <row r="44" spans="1:1" x14ac:dyDescent="0.35">
      <c r="A44" s="31">
        <v>42175126</v>
      </c>
    </row>
    <row r="45" spans="1:1" x14ac:dyDescent="0.35">
      <c r="A45" s="31">
        <v>42822113</v>
      </c>
    </row>
    <row r="46" spans="1:1" x14ac:dyDescent="0.35">
      <c r="A46" s="31">
        <v>43999105</v>
      </c>
    </row>
    <row r="47" spans="1:1" x14ac:dyDescent="0.35">
      <c r="A47" s="31">
        <v>44827119</v>
      </c>
    </row>
    <row r="48" spans="1:1" x14ac:dyDescent="0.35">
      <c r="A48" s="31">
        <v>46231117</v>
      </c>
    </row>
    <row r="49" spans="1:1" x14ac:dyDescent="0.35">
      <c r="A49" s="31">
        <v>48107113</v>
      </c>
    </row>
    <row r="50" spans="1:1" x14ac:dyDescent="0.35">
      <c r="A50" s="31">
        <v>51352592</v>
      </c>
    </row>
    <row r="51" spans="1:1" x14ac:dyDescent="0.35">
      <c r="A51" s="31">
        <v>51876107</v>
      </c>
    </row>
    <row r="52" spans="1:1" x14ac:dyDescent="0.35">
      <c r="A52" s="31">
        <v>52041105</v>
      </c>
    </row>
    <row r="53" spans="1:1" x14ac:dyDescent="0.35">
      <c r="A53" s="31">
        <v>55188124</v>
      </c>
    </row>
    <row r="54" spans="1:1" x14ac:dyDescent="0.35">
      <c r="A54" s="31">
        <v>57521121</v>
      </c>
    </row>
    <row r="55" spans="1:1" x14ac:dyDescent="0.35">
      <c r="A55" s="31">
        <v>59553121</v>
      </c>
    </row>
    <row r="56" spans="1:1" x14ac:dyDescent="0.35">
      <c r="A56" s="31">
        <v>60076128</v>
      </c>
    </row>
    <row r="57" spans="1:1" x14ac:dyDescent="0.35">
      <c r="A57" s="31">
        <v>61117124</v>
      </c>
    </row>
    <row r="58" spans="1:1" x14ac:dyDescent="0.35">
      <c r="A58" s="31">
        <v>61296129</v>
      </c>
    </row>
    <row r="59" spans="1:1" x14ac:dyDescent="0.35">
      <c r="A59" s="31">
        <v>62238125</v>
      </c>
    </row>
    <row r="60" spans="1:1" x14ac:dyDescent="0.35">
      <c r="A60" s="31">
        <v>62898116</v>
      </c>
    </row>
    <row r="61" spans="1:1" x14ac:dyDescent="0.35">
      <c r="A61" s="31">
        <v>62935112</v>
      </c>
    </row>
    <row r="62" spans="1:1" x14ac:dyDescent="0.35">
      <c r="A62" s="31">
        <v>64153126</v>
      </c>
    </row>
    <row r="63" spans="1:1" x14ac:dyDescent="0.35">
      <c r="A63" s="31">
        <v>64687090</v>
      </c>
    </row>
    <row r="64" spans="1:1" x14ac:dyDescent="0.35">
      <c r="A64" s="31">
        <v>64944126</v>
      </c>
    </row>
    <row r="65" spans="1:1" x14ac:dyDescent="0.35">
      <c r="A65" s="31">
        <v>66362122</v>
      </c>
    </row>
    <row r="66" spans="1:1" x14ac:dyDescent="0.35">
      <c r="A66" s="31">
        <v>66472128</v>
      </c>
    </row>
    <row r="67" spans="1:1" x14ac:dyDescent="0.35">
      <c r="A67" s="31">
        <v>66828119</v>
      </c>
    </row>
    <row r="68" spans="1:1" x14ac:dyDescent="0.35">
      <c r="A68" s="31">
        <v>67755125</v>
      </c>
    </row>
    <row r="69" spans="1:1" x14ac:dyDescent="0.35">
      <c r="A69" s="31">
        <v>67899116</v>
      </c>
    </row>
    <row r="70" spans="1:1" x14ac:dyDescent="0.35">
      <c r="A70" s="31">
        <v>68995094</v>
      </c>
    </row>
    <row r="71" spans="1:1" x14ac:dyDescent="0.35">
      <c r="A71" s="31">
        <v>69251126</v>
      </c>
    </row>
    <row r="72" spans="1:1" x14ac:dyDescent="0.35">
      <c r="A72" s="31">
        <v>70209120</v>
      </c>
    </row>
    <row r="73" spans="1:1" x14ac:dyDescent="0.35">
      <c r="A73" s="31">
        <v>72794100</v>
      </c>
    </row>
    <row r="74" spans="1:1" x14ac:dyDescent="0.35">
      <c r="A74" s="31">
        <v>73538121</v>
      </c>
    </row>
    <row r="75" spans="1:1" x14ac:dyDescent="0.35">
      <c r="A75" s="31">
        <v>77882125</v>
      </c>
    </row>
    <row r="76" spans="1:1" x14ac:dyDescent="0.35">
      <c r="A76" s="31">
        <v>77984114</v>
      </c>
    </row>
    <row r="77" spans="1:1" x14ac:dyDescent="0.35">
      <c r="A77" s="31">
        <v>80308126</v>
      </c>
    </row>
    <row r="78" spans="1:1" x14ac:dyDescent="0.35">
      <c r="A78" s="31">
        <v>82224125</v>
      </c>
    </row>
    <row r="79" spans="1:1" x14ac:dyDescent="0.35">
      <c r="A79" s="31">
        <v>82243121</v>
      </c>
    </row>
    <row r="80" spans="1:1" x14ac:dyDescent="0.35">
      <c r="A80" s="31">
        <v>82616120</v>
      </c>
    </row>
    <row r="81" spans="1:1" x14ac:dyDescent="0.35">
      <c r="A81" s="31">
        <v>82752122</v>
      </c>
    </row>
    <row r="82" spans="1:1" x14ac:dyDescent="0.35">
      <c r="A82" s="31">
        <v>82885110</v>
      </c>
    </row>
    <row r="83" spans="1:1" x14ac:dyDescent="0.35">
      <c r="A83" s="31">
        <v>82920121</v>
      </c>
    </row>
    <row r="84" spans="1:1" x14ac:dyDescent="0.35">
      <c r="A84" s="31">
        <v>83841128</v>
      </c>
    </row>
    <row r="85" spans="1:1" x14ac:dyDescent="0.35">
      <c r="A85" s="31">
        <v>85298121</v>
      </c>
    </row>
    <row r="86" spans="1:1" x14ac:dyDescent="0.35">
      <c r="A86" s="31">
        <v>85458129</v>
      </c>
    </row>
    <row r="87" spans="1:1" x14ac:dyDescent="0.35">
      <c r="A87" s="31">
        <v>85576116</v>
      </c>
    </row>
    <row r="88" spans="1:1" x14ac:dyDescent="0.35">
      <c r="A88" s="31">
        <v>86170104</v>
      </c>
    </row>
    <row r="89" spans="1:1" x14ac:dyDescent="0.35">
      <c r="A89" s="31">
        <v>87612126</v>
      </c>
    </row>
    <row r="90" spans="1:1" x14ac:dyDescent="0.35">
      <c r="A90" s="31">
        <v>88156121</v>
      </c>
    </row>
    <row r="91" spans="1:1" x14ac:dyDescent="0.35">
      <c r="A91" s="31">
        <v>89224093</v>
      </c>
    </row>
    <row r="92" spans="1:1" x14ac:dyDescent="0.35">
      <c r="A92" s="31">
        <v>89332129</v>
      </c>
    </row>
    <row r="93" spans="1:1" x14ac:dyDescent="0.35">
      <c r="A93" s="31">
        <v>89337123</v>
      </c>
    </row>
    <row r="94" spans="1:1" x14ac:dyDescent="0.35">
      <c r="A94" s="31">
        <v>91203122</v>
      </c>
    </row>
    <row r="95" spans="1:1" x14ac:dyDescent="0.35">
      <c r="A95" s="31">
        <v>91235128</v>
      </c>
    </row>
    <row r="96" spans="1:1" x14ac:dyDescent="0.35">
      <c r="A96" s="31">
        <v>94186123</v>
      </c>
    </row>
    <row r="97" spans="1:1" x14ac:dyDescent="0.35">
      <c r="A97" s="31">
        <v>94792123</v>
      </c>
    </row>
    <row r="98" spans="1:1" x14ac:dyDescent="0.35">
      <c r="A98" s="31">
        <v>96314111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 of fileinfov2</vt:lpstr>
      <vt:lpstr>ids in current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2018-02-21T17:54:58Z</dcterms:created>
  <dcterms:modified xsi:type="dcterms:W3CDTF">2018-02-21T20:07:42Z</dcterms:modified>
</cp:coreProperties>
</file>