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ayling/Library/CloudStorage/GoogleDrive-sophie2ayling@gmail.com/My Drive/PhD/06_Data and Modelling/thesis_data/mobility/ward_level/"/>
    </mc:Choice>
  </mc:AlternateContent>
  <xr:revisionPtr revIDLastSave="0" documentId="13_ncr:1_{B42831DE-1111-8F4D-979E-BC05F3C0C0F5}" xr6:coauthVersionLast="47" xr6:coauthVersionMax="47" xr10:uidLastSave="{00000000-0000-0000-0000-000000000000}"/>
  <bookViews>
    <workbookView xWindow="1580" yWindow="500" windowWidth="26260" windowHeight="17500" activeTab="7" xr2:uid="{B786E35B-AB8C-554D-BC1F-FC056A8C8925}"/>
  </bookViews>
  <sheets>
    <sheet name="nld_i5" sheetId="1" r:id="rId1"/>
    <sheet name="eld_i5" sheetId="5" r:id="rId2"/>
    <sheet name="lld_i5" sheetId="7" r:id="rId3"/>
    <sheet name="comb" sheetId="6" r:id="rId4"/>
    <sheet name="ld_i5" sheetId="2" r:id="rId5"/>
    <sheet name="nld_i10" sheetId="3" r:id="rId6"/>
    <sheet name="ld_i10" sheetId="4" r:id="rId7"/>
    <sheet name="diff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33" i="6"/>
  <c r="C5" i="7"/>
  <c r="C6" i="7"/>
  <c r="C7" i="7"/>
  <c r="C9" i="7"/>
  <c r="C10" i="7"/>
  <c r="C11" i="7"/>
  <c r="C12" i="7"/>
  <c r="C3" i="7"/>
  <c r="C3" i="5"/>
  <c r="B12" i="7"/>
  <c r="B11" i="7"/>
  <c r="B10" i="7"/>
  <c r="B9" i="7"/>
  <c r="B7" i="7"/>
  <c r="B6" i="7"/>
  <c r="B5" i="7"/>
  <c r="B4" i="7"/>
  <c r="B3" i="7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4" i="5"/>
  <c r="B4" i="5"/>
  <c r="B3" i="5"/>
  <c r="C10" i="1"/>
  <c r="C11" i="1"/>
  <c r="C12" i="1"/>
  <c r="C9" i="1"/>
  <c r="C5" i="1"/>
  <c r="C4" i="1"/>
  <c r="C6" i="1"/>
  <c r="C7" i="1"/>
  <c r="C3" i="1"/>
  <c r="B7" i="1"/>
  <c r="B9" i="1"/>
  <c r="B10" i="1"/>
  <c r="B11" i="1"/>
  <c r="B12" i="1"/>
  <c r="B6" i="1"/>
  <c r="B5" i="1"/>
  <c r="B4" i="1"/>
  <c r="B3" i="1"/>
  <c r="C29" i="4"/>
  <c r="B29" i="4"/>
  <c r="C5" i="3"/>
  <c r="B5" i="3"/>
</calcChain>
</file>

<file path=xl/sharedStrings.xml><?xml version="1.0" encoding="utf-8"?>
<sst xmlns="http://schemas.openxmlformats.org/spreadsheetml/2006/main" count="355" uniqueCount="62">
  <si>
    <t xml:space="preserve">Variable         </t>
  </si>
  <si>
    <t>Top quintile of leavers</t>
  </si>
  <si>
    <t>% males</t>
  </si>
  <si>
    <t>% young adults 19_34 yrs</t>
  </si>
  <si>
    <t>% urban</t>
  </si>
  <si>
    <t>% agriculture estate workers</t>
  </si>
  <si>
    <t>% mining, manufacture, traders</t>
  </si>
  <si>
    <t>% employed</t>
  </si>
  <si>
    <t>% in school</t>
  </si>
  <si>
    <t>Bottom quintile of leavers</t>
  </si>
  <si>
    <t>Mean</t>
  </si>
  <si>
    <t>Std. dev.</t>
  </si>
  <si>
    <t>Min</t>
  </si>
  <si>
    <t>Max</t>
  </si>
  <si>
    <t>excl_mov~nld</t>
  </si>
  <si>
    <t>s_male_761</t>
  </si>
  <si>
    <t>s_young_~761</t>
  </si>
  <si>
    <t>s_urban_761</t>
  </si>
  <si>
    <t>s_rwi_norm</t>
  </si>
  <si>
    <t>s_occ_ag~761</t>
  </si>
  <si>
    <t>s_occ_ma~761</t>
  </si>
  <si>
    <t>s_emp_em~761</t>
  </si>
  <si>
    <t>s_emp_in_s~1</t>
  </si>
  <si>
    <t>Count of leavers</t>
  </si>
  <si>
    <t>Variable</t>
  </si>
  <si>
    <t>Obs</t>
  </si>
  <si>
    <t>excl_mov~_ld</t>
  </si>
  <si>
    <t>s_young_a~10</t>
  </si>
  <si>
    <t>relative wealth (higher = wealthier)</t>
  </si>
  <si>
    <t>relative wealth (higher=wealthier)</t>
  </si>
  <si>
    <t>s_occ4_a~761</t>
  </si>
  <si>
    <t>s_occ4_m~761</t>
  </si>
  <si>
    <t>excl_mov~eld</t>
  </si>
  <si>
    <t xml:space="preserve">. </t>
  </si>
  <si>
    <t>Compare districts with the top quintile and bottom in nld vs. eld</t>
  </si>
  <si>
    <t>NLD</t>
  </si>
  <si>
    <t>ELD</t>
  </si>
  <si>
    <t>excl_mov~lld</t>
  </si>
  <si>
    <t>LLD</t>
  </si>
  <si>
    <t>Comparison on bottom quintile</t>
  </si>
  <si>
    <t xml:space="preserve">Comparison on top quintile </t>
  </si>
  <si>
    <t>SD</t>
  </si>
  <si>
    <t>N</t>
  </si>
  <si>
    <t>diff_count_trips_nld_eld</t>
  </si>
  <si>
    <t>diff_count_trips_nld_lld</t>
  </si>
  <si>
    <t>diff_count_trips_eld_lld</t>
  </si>
  <si>
    <t>excl_trips_per_subscriber_eld</t>
  </si>
  <si>
    <t>excl_trips_per_subscriber_nld</t>
  </si>
  <si>
    <t>excl_trips_per_subscriber_lld</t>
  </si>
  <si>
    <t>excl_moves_from_source_eld</t>
  </si>
  <si>
    <t>excl_moves_from_source_nld</t>
  </si>
  <si>
    <t>excl_moves_from_source_lld</t>
  </si>
  <si>
    <t>Difference in Trip Counts</t>
  </si>
  <si>
    <t>NonLD-EarlyLD</t>
  </si>
  <si>
    <t>EarlyLD-LateLD</t>
  </si>
  <si>
    <t>NonLD-LateLD</t>
  </si>
  <si>
    <t>Trips per subscriber</t>
  </si>
  <si>
    <t>Early Lockdown</t>
  </si>
  <si>
    <t>Non Lockdown</t>
  </si>
  <si>
    <t>Late Lockdown</t>
  </si>
  <si>
    <t>Absolute trip counts from origin</t>
  </si>
  <si>
    <t>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</si>
</sst>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1" fontId="0" fillId="0" borderId="1" xfId="2" applyNumberFormat="1" applyFont="1" applyBorder="1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Differences between Wards</a:t>
            </a:r>
            <a:r>
              <a:rPr lang="en-GB" baseline="0"/>
              <a:t> with highest and lowest  outflows counts (quintile 1 vs. 5) - Non-lockdown (i5)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nld_i5!$B$2</c:f>
              <c:strCache>
                <c:ptCount val="1"/>
                <c:pt idx="0">
                  <c:v>Bottom quintile of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nld_i5!$A$4:$A$12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nld_i5!$B$4:$B$12</c:f>
              <c:numCache>
                <c:formatCode>0%</c:formatCode>
                <c:ptCount val="9"/>
                <c:pt idx="0">
                  <c:v>0.48351850000000002</c:v>
                </c:pt>
                <c:pt idx="1">
                  <c:v>0.22400590000000001</c:v>
                </c:pt>
                <c:pt idx="2">
                  <c:v>1.9581399999999999E-2</c:v>
                </c:pt>
                <c:pt idx="3">
                  <c:v>8.3282400000000006E-2</c:v>
                </c:pt>
                <c:pt idx="5">
                  <c:v>2.0568699999999999E-2</c:v>
                </c:pt>
                <c:pt idx="6">
                  <c:v>1.88579E-2</c:v>
                </c:pt>
                <c:pt idx="7">
                  <c:v>0.32253660000000001</c:v>
                </c:pt>
                <c:pt idx="8">
                  <c:v>0.19432179999999999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2-E442-8CBE-660FF5585DE8}"/>
            </c:ext>
          </c:extLst>
        </c:ser>
        <c:ser>
          <c:idx val="1"/>
          <c:order val="1"/>
          <c:tx>
            <c:strRef>
              <c:f>nld_i5!$C$2</c:f>
              <c:strCache>
                <c:ptCount val="1"/>
                <c:pt idx="0">
                  <c:v>Top quintile of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nld_i5!$A$4:$A$12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nld_i5!$C$4:$C$12</c:f>
              <c:numCache>
                <c:formatCode>0%</c:formatCode>
                <c:ptCount val="9"/>
                <c:pt idx="0">
                  <c:v>0.48277940000000003</c:v>
                </c:pt>
                <c:pt idx="1">
                  <c:v>0.33493329999999999</c:v>
                </c:pt>
                <c:pt idx="2">
                  <c:v>0.82861660000000004</c:v>
                </c:pt>
                <c:pt idx="3">
                  <c:v>0.59620890000000004</c:v>
                </c:pt>
                <c:pt idx="5">
                  <c:v>1.40698E-2</c:v>
                </c:pt>
                <c:pt idx="6">
                  <c:v>4.1822499999999999E-2</c:v>
                </c:pt>
                <c:pt idx="7">
                  <c:v>0.34920180000000001</c:v>
                </c:pt>
                <c:pt idx="8">
                  <c:v>0.1897192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2-E442-8CBE-660FF5585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12724992"/>
        <c:axId val="712549504"/>
      </c:barChart>
      <c:catAx>
        <c:axId val="71272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9504"/>
        <c:crosses val="autoZero"/>
        <c:auto val="1"/>
        <c:lblAlgn val="ctr"/>
        <c:lblOffset val="100"/>
        <c:noMultiLvlLbl val="0"/>
      </c:catAx>
      <c:valAx>
        <c:axId val="7125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Differences between Wards with highest and lowest probabilities of departures (quintile 1 to 5 comparison) - Early -lockdown (i5)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eld_i5!$B$2</c:f>
              <c:strCache>
                <c:ptCount val="1"/>
                <c:pt idx="0">
                  <c:v>Bottom quintile of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eld_i5!$A$4:$A$12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eld_i5!$B$4:$B$12</c:f>
              <c:numCache>
                <c:formatCode>0%</c:formatCode>
                <c:ptCount val="9"/>
                <c:pt idx="0">
                  <c:v>0.48405330000000002</c:v>
                </c:pt>
                <c:pt idx="1">
                  <c:v>0.2252084</c:v>
                </c:pt>
                <c:pt idx="2">
                  <c:v>1.9581399999999999E-2</c:v>
                </c:pt>
                <c:pt idx="3">
                  <c:v>8.4093100000000004E-2</c:v>
                </c:pt>
                <c:pt idx="5">
                  <c:v>2.1876799999999998E-2</c:v>
                </c:pt>
                <c:pt idx="6">
                  <c:v>1.9332599999999998E-2</c:v>
                </c:pt>
                <c:pt idx="7">
                  <c:v>0.3230248</c:v>
                </c:pt>
                <c:pt idx="8">
                  <c:v>0.19419110000000001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A-2C43-A4DB-7FDBCA17C335}"/>
            </c:ext>
          </c:extLst>
        </c:ser>
        <c:ser>
          <c:idx val="1"/>
          <c:order val="1"/>
          <c:tx>
            <c:strRef>
              <c:f>eld_i5!$C$2</c:f>
              <c:strCache>
                <c:ptCount val="1"/>
                <c:pt idx="0">
                  <c:v>Top quintile of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eld_i5!$A$4:$A$12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eld_i5!$C$4:$C$12</c:f>
              <c:numCache>
                <c:formatCode>0%</c:formatCode>
                <c:ptCount val="9"/>
                <c:pt idx="0">
                  <c:v>0.48324709999999998</c:v>
                </c:pt>
                <c:pt idx="1">
                  <c:v>0.33326600000000001</c:v>
                </c:pt>
                <c:pt idx="2">
                  <c:v>0.82202450000000005</c:v>
                </c:pt>
                <c:pt idx="3">
                  <c:v>0.59652799999999995</c:v>
                </c:pt>
                <c:pt idx="5">
                  <c:v>1.45594E-2</c:v>
                </c:pt>
                <c:pt idx="6">
                  <c:v>4.2454100000000002E-2</c:v>
                </c:pt>
                <c:pt idx="7">
                  <c:v>0.34639110000000001</c:v>
                </c:pt>
                <c:pt idx="8">
                  <c:v>0.18918409999999999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A-2C43-A4DB-7FDBCA17C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4780047"/>
        <c:axId val="1744810303"/>
      </c:barChart>
      <c:catAx>
        <c:axId val="174478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10303"/>
        <c:crosses val="autoZero"/>
        <c:auto val="1"/>
        <c:lblAlgn val="ctr"/>
        <c:lblOffset val="100"/>
        <c:noMultiLvlLbl val="0"/>
      </c:catAx>
      <c:valAx>
        <c:axId val="17448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Differences between Wards with highest and lowest  outflow counts (quintile 1 vs. 5 ) - Later -lockdown (i5)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lld_i5!$B$2</c:f>
              <c:strCache>
                <c:ptCount val="1"/>
                <c:pt idx="0">
                  <c:v>Bottom quintile of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lld_i5!$A$4:$A$12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lld_i5!$B$4:$B$12</c:f>
              <c:numCache>
                <c:formatCode>0%</c:formatCode>
                <c:ptCount val="9"/>
                <c:pt idx="0">
                  <c:v>0.48363040000000002</c:v>
                </c:pt>
                <c:pt idx="1">
                  <c:v>0.22623180000000001</c:v>
                </c:pt>
                <c:pt idx="2">
                  <c:v>2.2590200000000001E-2</c:v>
                </c:pt>
                <c:pt idx="3">
                  <c:v>8.4823899999999994E-2</c:v>
                </c:pt>
                <c:pt idx="5">
                  <c:v>2.20524E-2</c:v>
                </c:pt>
                <c:pt idx="6">
                  <c:v>1.95094E-2</c:v>
                </c:pt>
                <c:pt idx="7">
                  <c:v>0.32530500000000001</c:v>
                </c:pt>
                <c:pt idx="8">
                  <c:v>0.19372739999999999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4-9B47-9A0B-C6EFBD81BDCC}"/>
            </c:ext>
          </c:extLst>
        </c:ser>
        <c:ser>
          <c:idx val="1"/>
          <c:order val="1"/>
          <c:tx>
            <c:strRef>
              <c:f>lld_i5!$C$2</c:f>
              <c:strCache>
                <c:ptCount val="1"/>
                <c:pt idx="0">
                  <c:v>Top quintile of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lld_i5!$A$4:$A$12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lld_i5!$C$4:$C$12</c:f>
              <c:numCache>
                <c:formatCode>0%</c:formatCode>
                <c:ptCount val="9"/>
                <c:pt idx="0">
                  <c:v>0.48361949999999998</c:v>
                </c:pt>
                <c:pt idx="1">
                  <c:v>0.3259996</c:v>
                </c:pt>
                <c:pt idx="2">
                  <c:v>0.75105719999999998</c:v>
                </c:pt>
                <c:pt idx="3">
                  <c:v>0.57071090000000002</c:v>
                </c:pt>
                <c:pt idx="5">
                  <c:v>1.6035600000000001E-2</c:v>
                </c:pt>
                <c:pt idx="6">
                  <c:v>4.0338699999999998E-2</c:v>
                </c:pt>
                <c:pt idx="7">
                  <c:v>0.34450829999999999</c:v>
                </c:pt>
                <c:pt idx="8">
                  <c:v>0.19036220000000001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4-9B47-9A0B-C6EFBD81B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0332400"/>
        <c:axId val="360179600"/>
      </c:barChart>
      <c:catAx>
        <c:axId val="36033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79600"/>
        <c:crosses val="autoZero"/>
        <c:auto val="1"/>
        <c:lblAlgn val="ctr"/>
        <c:lblOffset val="100"/>
        <c:noMultiLvlLbl val="0"/>
      </c:catAx>
      <c:valAx>
        <c:axId val="3601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</a:t>
            </a:r>
            <a:r>
              <a:rPr lang="en-GB" baseline="0"/>
              <a:t> quintile characteristics of districst NLD, ELD, LLD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comb!$B$17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comb!$A$19:$A$27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comb!$B$19:$B$27</c:f>
              <c:numCache>
                <c:formatCode>0%</c:formatCode>
                <c:ptCount val="9"/>
                <c:pt idx="0">
                  <c:v>0.48351850000000002</c:v>
                </c:pt>
                <c:pt idx="1">
                  <c:v>0.22400590000000001</c:v>
                </c:pt>
                <c:pt idx="2">
                  <c:v>1.9581399999999999E-2</c:v>
                </c:pt>
                <c:pt idx="3">
                  <c:v>8.3282400000000006E-2</c:v>
                </c:pt>
                <c:pt idx="5">
                  <c:v>2.0568699999999999E-2</c:v>
                </c:pt>
                <c:pt idx="6">
                  <c:v>1.88579E-2</c:v>
                </c:pt>
                <c:pt idx="7">
                  <c:v>0.32253660000000001</c:v>
                </c:pt>
                <c:pt idx="8">
                  <c:v>0.19432179999999999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B-4C41-BCC1-9164A1CBE738}"/>
            </c:ext>
          </c:extLst>
        </c:ser>
        <c:ser>
          <c:idx val="1"/>
          <c:order val="1"/>
          <c:tx>
            <c:strRef>
              <c:f>comb!$C$17</c:f>
              <c:strCache>
                <c:ptCount val="1"/>
                <c:pt idx="0">
                  <c:v>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comb!$A$19:$A$27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comb!$C$19:$C$27</c:f>
              <c:numCache>
                <c:formatCode>0%</c:formatCode>
                <c:ptCount val="9"/>
                <c:pt idx="0">
                  <c:v>0.48405330000000002</c:v>
                </c:pt>
                <c:pt idx="1">
                  <c:v>0.2252084</c:v>
                </c:pt>
                <c:pt idx="2">
                  <c:v>1.9581399999999999E-2</c:v>
                </c:pt>
                <c:pt idx="3">
                  <c:v>8.4093100000000004E-2</c:v>
                </c:pt>
                <c:pt idx="5">
                  <c:v>2.1876799999999998E-2</c:v>
                </c:pt>
                <c:pt idx="6">
                  <c:v>1.9332599999999998E-2</c:v>
                </c:pt>
                <c:pt idx="7">
                  <c:v>0.3230248</c:v>
                </c:pt>
                <c:pt idx="8">
                  <c:v>0.19419110000000001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B-4C41-BCC1-9164A1CBE738}"/>
            </c:ext>
          </c:extLst>
        </c:ser>
        <c:ser>
          <c:idx val="2"/>
          <c:order val="2"/>
          <c:tx>
            <c:strRef>
              <c:f>comb!$D$17</c:f>
              <c:strCache>
                <c:ptCount val="1"/>
                <c:pt idx="0">
                  <c:v>LLD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comb!$A$19:$A$27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comb!$D$19:$D$27</c:f>
              <c:numCache>
                <c:formatCode>0%</c:formatCode>
                <c:ptCount val="9"/>
                <c:pt idx="0">
                  <c:v>0.48363040000000002</c:v>
                </c:pt>
                <c:pt idx="1">
                  <c:v>0.22623180000000001</c:v>
                </c:pt>
                <c:pt idx="2">
                  <c:v>2.2590200000000001E-2</c:v>
                </c:pt>
                <c:pt idx="3">
                  <c:v>8.4823899999999994E-2</c:v>
                </c:pt>
                <c:pt idx="5">
                  <c:v>2.20524E-2</c:v>
                </c:pt>
                <c:pt idx="6">
                  <c:v>1.95094E-2</c:v>
                </c:pt>
                <c:pt idx="7">
                  <c:v>0.32530500000000001</c:v>
                </c:pt>
                <c:pt idx="8">
                  <c:v>0.19372739999999999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B-4C41-BCC1-9164A1CB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445615"/>
        <c:axId val="2103803920"/>
      </c:barChart>
      <c:catAx>
        <c:axId val="144644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03920"/>
        <c:crosses val="autoZero"/>
        <c:auto val="1"/>
        <c:lblAlgn val="ctr"/>
        <c:lblOffset val="100"/>
        <c:noMultiLvlLbl val="0"/>
      </c:catAx>
      <c:valAx>
        <c:axId val="2103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quintile characteristics</a:t>
            </a:r>
            <a:r>
              <a:rPr lang="en-GB" baseline="0"/>
              <a:t> of districts NLD, ELD, LLD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comb!$B$31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comb!$A$33:$A$41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comb!$B$33:$B$41</c:f>
              <c:numCache>
                <c:formatCode>0%</c:formatCode>
                <c:ptCount val="9"/>
                <c:pt idx="0">
                  <c:v>0.48277940000000003</c:v>
                </c:pt>
                <c:pt idx="1">
                  <c:v>0.33493329999999999</c:v>
                </c:pt>
                <c:pt idx="2">
                  <c:v>0.82861660000000004</c:v>
                </c:pt>
                <c:pt idx="3">
                  <c:v>0.59620890000000004</c:v>
                </c:pt>
                <c:pt idx="5">
                  <c:v>1.40698E-2</c:v>
                </c:pt>
                <c:pt idx="6">
                  <c:v>4.1822499999999999E-2</c:v>
                </c:pt>
                <c:pt idx="7">
                  <c:v>0.34920180000000001</c:v>
                </c:pt>
                <c:pt idx="8">
                  <c:v>0.1897192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C94B-A3B9-B81F16652AB7}"/>
            </c:ext>
          </c:extLst>
        </c:ser>
        <c:ser>
          <c:idx val="1"/>
          <c:order val="1"/>
          <c:tx>
            <c:strRef>
              <c:f>comb!$C$31</c:f>
              <c:strCache>
                <c:ptCount val="1"/>
                <c:pt idx="0">
                  <c:v>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comb!$A$33:$A$41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comb!$C$33:$C$41</c:f>
              <c:numCache>
                <c:formatCode>0%</c:formatCode>
                <c:ptCount val="9"/>
                <c:pt idx="0">
                  <c:v>0.48324709999999998</c:v>
                </c:pt>
                <c:pt idx="1">
                  <c:v>0.33326600000000001</c:v>
                </c:pt>
                <c:pt idx="2">
                  <c:v>0.82202450000000005</c:v>
                </c:pt>
                <c:pt idx="3">
                  <c:v>0.59652799999999995</c:v>
                </c:pt>
                <c:pt idx="5">
                  <c:v>1.45594E-2</c:v>
                </c:pt>
                <c:pt idx="6">
                  <c:v>4.2454100000000002E-2</c:v>
                </c:pt>
                <c:pt idx="7">
                  <c:v>0.34639110000000001</c:v>
                </c:pt>
                <c:pt idx="8">
                  <c:v>0.18918409999999999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B-C94B-A3B9-B81F16652AB7}"/>
            </c:ext>
          </c:extLst>
        </c:ser>
        <c:ser>
          <c:idx val="2"/>
          <c:order val="2"/>
          <c:tx>
            <c:strRef>
              <c:f>comb!$D$31</c:f>
              <c:strCache>
                <c:ptCount val="1"/>
                <c:pt idx="0">
                  <c:v>LLD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comb!$A$33:$A$41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comb!$D$33:$D$41</c:f>
              <c:numCache>
                <c:formatCode>0%</c:formatCode>
                <c:ptCount val="9"/>
                <c:pt idx="0">
                  <c:v>0.48361949999999998</c:v>
                </c:pt>
                <c:pt idx="1">
                  <c:v>0.3259996</c:v>
                </c:pt>
                <c:pt idx="2">
                  <c:v>0.75105719999999998</c:v>
                </c:pt>
                <c:pt idx="3">
                  <c:v>0.57071090000000002</c:v>
                </c:pt>
                <c:pt idx="5">
                  <c:v>1.6035600000000001E-2</c:v>
                </c:pt>
                <c:pt idx="6">
                  <c:v>4.0338699999999998E-2</c:v>
                </c:pt>
                <c:pt idx="7">
                  <c:v>0.34450829999999999</c:v>
                </c:pt>
                <c:pt idx="8">
                  <c:v>0.19036220000000001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B-C94B-A3B9-B81F1665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458063"/>
        <c:axId val="1606459775"/>
      </c:barChart>
      <c:catAx>
        <c:axId val="160645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59775"/>
        <c:crosses val="autoZero"/>
        <c:auto val="1"/>
        <c:lblAlgn val="ctr"/>
        <c:lblOffset val="100"/>
        <c:noMultiLvlLbl val="0"/>
      </c:catAx>
      <c:valAx>
        <c:axId val="160645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Differences between Wards with highest and lowest probabilities of departures (quintile 1 to 5 comparison) -Lockdown (i5)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ld_i5!$B$27</c:f>
              <c:strCache>
                <c:ptCount val="1"/>
                <c:pt idx="0">
                  <c:v>Bottom quintile of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ld_i5!$A$28:$A$36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ld_i5!$B$28:$B$36</c:f>
              <c:numCache>
                <c:formatCode>0%</c:formatCode>
                <c:ptCount val="9"/>
                <c:pt idx="0">
                  <c:v>0.48420419999999997</c:v>
                </c:pt>
                <c:pt idx="1">
                  <c:v>0.2262806</c:v>
                </c:pt>
                <c:pt idx="2">
                  <c:v>1.4604900000000001E-2</c:v>
                </c:pt>
                <c:pt idx="3">
                  <c:v>8.3151199999999995E-2</c:v>
                </c:pt>
                <c:pt idx="5">
                  <c:v>2.1780399999999998E-2</c:v>
                </c:pt>
                <c:pt idx="6">
                  <c:v>2.01234E-2</c:v>
                </c:pt>
                <c:pt idx="7">
                  <c:v>0.32649739999999999</c:v>
                </c:pt>
                <c:pt idx="8">
                  <c:v>0.1936708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8-2549-A922-DD7A4590CEC2}"/>
            </c:ext>
          </c:extLst>
        </c:ser>
        <c:ser>
          <c:idx val="1"/>
          <c:order val="1"/>
          <c:tx>
            <c:strRef>
              <c:f>ld_i5!$C$27</c:f>
              <c:strCache>
                <c:ptCount val="1"/>
                <c:pt idx="0">
                  <c:v>Top quintile of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ld_i5!$A$28:$A$36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ld_i5!$C$28:$C$36</c:f>
              <c:numCache>
                <c:formatCode>0%</c:formatCode>
                <c:ptCount val="9"/>
                <c:pt idx="0">
                  <c:v>0.48280329999999999</c:v>
                </c:pt>
                <c:pt idx="1">
                  <c:v>0.32753919999999997</c:v>
                </c:pt>
                <c:pt idx="2">
                  <c:v>0.77271679999999998</c:v>
                </c:pt>
                <c:pt idx="3">
                  <c:v>0.57932810000000001</c:v>
                </c:pt>
                <c:pt idx="5">
                  <c:v>1.4919699999999999E-2</c:v>
                </c:pt>
                <c:pt idx="6">
                  <c:v>4.0652399999999998E-2</c:v>
                </c:pt>
                <c:pt idx="7">
                  <c:v>0.34587790000000002</c:v>
                </c:pt>
                <c:pt idx="8">
                  <c:v>0.19103410000000001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8-2549-A922-DD7A4590C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4497024"/>
        <c:axId val="1421475791"/>
      </c:barChart>
      <c:catAx>
        <c:axId val="5944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75791"/>
        <c:crosses val="autoZero"/>
        <c:auto val="1"/>
        <c:lblAlgn val="ctr"/>
        <c:lblOffset val="100"/>
        <c:noMultiLvlLbl val="0"/>
      </c:catAx>
      <c:valAx>
        <c:axId val="14214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Differences between Wards with highest and lowest probabilities of departures (quintile 1 to 5 comparison) - Non-lockdown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nld_i10!$B$1</c:f>
              <c:strCache>
                <c:ptCount val="1"/>
                <c:pt idx="0">
                  <c:v>Bottom quintile of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nld_i10!$A$4:$A$12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nld_i10!$B$4:$B$12</c:f>
              <c:numCache>
                <c:formatCode>0%</c:formatCode>
                <c:ptCount val="9"/>
                <c:pt idx="0">
                  <c:v>0.48337809999999998</c:v>
                </c:pt>
                <c:pt idx="1">
                  <c:v>0.22922619999999999</c:v>
                </c:pt>
                <c:pt idx="2">
                  <c:v>3.9458100000000003E-2</c:v>
                </c:pt>
                <c:pt idx="3">
                  <c:v>9.5978599999999997E-2</c:v>
                </c:pt>
                <c:pt idx="5">
                  <c:v>2.1687499999999998E-2</c:v>
                </c:pt>
                <c:pt idx="6">
                  <c:v>1.9651399999999999E-2</c:v>
                </c:pt>
                <c:pt idx="7">
                  <c:v>0.32543689999999997</c:v>
                </c:pt>
                <c:pt idx="8">
                  <c:v>0.1939341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3-D74F-AE75-9B1496699291}"/>
            </c:ext>
          </c:extLst>
        </c:ser>
        <c:ser>
          <c:idx val="1"/>
          <c:order val="1"/>
          <c:tx>
            <c:strRef>
              <c:f>nld_i10!$C$1</c:f>
              <c:strCache>
                <c:ptCount val="1"/>
                <c:pt idx="0">
                  <c:v>Top quintile of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nld_i10!$A$4:$A$12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(higher=wealthier)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nld_i10!$C$4:$C$12</c:f>
              <c:numCache>
                <c:formatCode>0%</c:formatCode>
                <c:ptCount val="9"/>
                <c:pt idx="0">
                  <c:v>0.48265160000000001</c:v>
                </c:pt>
                <c:pt idx="1">
                  <c:v>0.3290226</c:v>
                </c:pt>
                <c:pt idx="2">
                  <c:v>0.76562090000000005</c:v>
                </c:pt>
                <c:pt idx="3">
                  <c:v>0.56488450000000001</c:v>
                </c:pt>
                <c:pt idx="5">
                  <c:v>1.29961E-2</c:v>
                </c:pt>
                <c:pt idx="6">
                  <c:v>4.0935800000000001E-2</c:v>
                </c:pt>
                <c:pt idx="7">
                  <c:v>0.3543019</c:v>
                </c:pt>
                <c:pt idx="8">
                  <c:v>0.18842890000000001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3-D74F-AE75-9B1496699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240064"/>
        <c:axId val="2124273344"/>
      </c:barChart>
      <c:catAx>
        <c:axId val="21242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73344"/>
        <c:crosses val="autoZero"/>
        <c:auto val="1"/>
        <c:lblAlgn val="ctr"/>
        <c:lblOffset val="100"/>
        <c:noMultiLvlLbl val="0"/>
      </c:catAx>
      <c:valAx>
        <c:axId val="2124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Differences between Wards with highest and lowest probabilities of departures (quintile 1 to 5 comparison) -Lockdown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ld_i10!$B$27</c:f>
              <c:strCache>
                <c:ptCount val="1"/>
                <c:pt idx="0">
                  <c:v>Bottom quintile of leavers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ld_i10!$A$28:$A$36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 = 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ld_i10!$B$28:$B$36</c:f>
              <c:numCache>
                <c:formatCode>0%</c:formatCode>
                <c:ptCount val="9"/>
                <c:pt idx="0">
                  <c:v>0.48373329999999998</c:v>
                </c:pt>
                <c:pt idx="1">
                  <c:v>0.23002729999999999</c:v>
                </c:pt>
                <c:pt idx="2">
                  <c:v>4.6124800000000001E-2</c:v>
                </c:pt>
                <c:pt idx="3">
                  <c:v>9.8517300000000002E-2</c:v>
                </c:pt>
                <c:pt idx="5">
                  <c:v>2.1873E-2</c:v>
                </c:pt>
                <c:pt idx="6">
                  <c:v>1.9756699999999999E-2</c:v>
                </c:pt>
                <c:pt idx="7">
                  <c:v>0.32678010000000002</c:v>
                </c:pt>
                <c:pt idx="8">
                  <c:v>0.19405620000000001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F-2C4C-9048-FC1E6445D3B5}"/>
            </c:ext>
          </c:extLst>
        </c:ser>
        <c:ser>
          <c:idx val="1"/>
          <c:order val="1"/>
          <c:tx>
            <c:strRef>
              <c:f>ld_i10!$C$27</c:f>
              <c:strCache>
                <c:ptCount val="1"/>
                <c:pt idx="0">
                  <c:v>Top quintile of leavers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ld_i10!$A$28:$A$36</c:f>
              <c:strCache>
                <c:ptCount val="9"/>
                <c:pt idx="0">
                  <c:v>% males</c:v>
                </c:pt>
                <c:pt idx="1">
                  <c:v>% young adults 19_34 yrs</c:v>
                </c:pt>
                <c:pt idx="2">
                  <c:v>% urban</c:v>
                </c:pt>
                <c:pt idx="3">
                  <c:v>relative wealth (higher = wealthier)</c:v>
                </c:pt>
                <c:pt idx="5">
                  <c:v>% agriculture estate workers</c:v>
                </c:pt>
                <c:pt idx="6">
                  <c:v>% mining, manufacture, traders</c:v>
                </c:pt>
                <c:pt idx="7">
                  <c:v>% employed</c:v>
                </c:pt>
                <c:pt idx="8">
                  <c:v>% in school</c:v>
                </c:pt>
              </c:strCache>
            </c:strRef>
          </c:cat>
          <c:val>
            <c:numRef>
              <c:f>ld_i10!$C$28:$C$36</c:f>
              <c:numCache>
                <c:formatCode>0%</c:formatCode>
                <c:ptCount val="9"/>
                <c:pt idx="0">
                  <c:v>0.48375230000000002</c:v>
                </c:pt>
                <c:pt idx="1">
                  <c:v>0.33115480000000003</c:v>
                </c:pt>
                <c:pt idx="2">
                  <c:v>0.77071509999999999</c:v>
                </c:pt>
                <c:pt idx="3">
                  <c:v>0.56684570000000001</c:v>
                </c:pt>
                <c:pt idx="5">
                  <c:v>1.42874E-2</c:v>
                </c:pt>
                <c:pt idx="6">
                  <c:v>4.1522299999999998E-2</c:v>
                </c:pt>
                <c:pt idx="7">
                  <c:v>0.35437879999999999</c:v>
                </c:pt>
                <c:pt idx="8">
                  <c:v>0.18697220000000001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F-2C4C-9048-FC1E6445D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782943"/>
        <c:axId val="1121685887"/>
      </c:barChart>
      <c:catAx>
        <c:axId val="112178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85887"/>
        <c:crosses val="autoZero"/>
        <c:auto val="1"/>
        <c:lblAlgn val="ctr"/>
        <c:lblOffset val="100"/>
        <c:noMultiLvlLbl val="0"/>
      </c:catAx>
      <c:valAx>
        <c:axId val="11216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27393</xdr:colOff>
      <xdr:row>1</xdr:row>
      <xdr:rowOff>23740</xdr:rowOff>
    </xdr:from>
    <xdr:to>
      <xdr:col>13</xdr:col>
      <xdr:colOff>0</xdr:colOff>
      <xdr:row>29</xdr:row>
      <xdr:rowOff>164353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195F0-DD33-0C29-F457-9C4D5E204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139700</xdr:rowOff>
    </xdr:from>
    <xdr:to>
      <xdr:col>12</xdr:col>
      <xdr:colOff>190500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2BE1E-62A0-5DC1-33B0-E21B315E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1</xdr:row>
      <xdr:rowOff>18142</xdr:rowOff>
    </xdr:from>
    <xdr:to>
      <xdr:col>12</xdr:col>
      <xdr:colOff>771071</xdr:colOff>
      <xdr:row>28</xdr:row>
      <xdr:rowOff>45356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BABA1-0CCE-5101-FF60-893CD9FF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25400</xdr:rowOff>
    </xdr:from>
    <xdr:to>
      <xdr:col>10</xdr:col>
      <xdr:colOff>546100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88747-3AF5-4259-77D7-E37C6787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12</xdr:row>
      <xdr:rowOff>127000</xdr:rowOff>
    </xdr:from>
    <xdr:to>
      <xdr:col>17</xdr:col>
      <xdr:colOff>406400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966B3-7BD9-B4EE-6552-A44F25BD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0</xdr:row>
      <xdr:rowOff>8466</xdr:rowOff>
    </xdr:from>
    <xdr:to>
      <xdr:col>12</xdr:col>
      <xdr:colOff>804333</xdr:colOff>
      <xdr:row>29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3AD6C-72E6-732E-C33A-5EE53F914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9768</xdr:colOff>
      <xdr:row>0</xdr:row>
      <xdr:rowOff>204299</xdr:rowOff>
    </xdr:from>
    <xdr:to>
      <xdr:col>12</xdr:col>
      <xdr:colOff>793749</xdr:colOff>
      <xdr:row>29</xdr:row>
      <xdr:rowOff>111126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22DAB-D8CF-DD18-9C9C-43E81958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3</xdr:row>
      <xdr:rowOff>21431</xdr:rowOff>
    </xdr:from>
    <xdr:to>
      <xdr:col>11</xdr:col>
      <xdr:colOff>15875</xdr:colOff>
      <xdr:row>25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B20EA-D9E6-2095-0D21-CB9299C6C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10FD-3637-F44A-BC87-B85201CE4299}">
  <dimension ref="A1:F39"/>
  <sheetViews>
    <sheetView zoomScale="130" zoomScaleNormal="130" workbookViewId="0">
      <selection activeCell="G6" sqref="G6"/>
    </sheetView>
  </sheetViews>
  <sheetFormatPr baseColWidth="10" defaultRowHeight="16" x14ac:dyDescent="0.2"/>
  <cols>
    <col min="1" max="1" width="22" customWidth="1"/>
  </cols>
  <sheetData>
    <row r="1" spans="1:6" x14ac:dyDescent="0.2">
      <c r="A1" s="2"/>
    </row>
    <row r="2" spans="1:6" x14ac:dyDescent="0.2">
      <c r="A2" t="s">
        <v>0</v>
      </c>
      <c r="B2" t="s">
        <v>9</v>
      </c>
      <c r="C2" t="s">
        <v>1</v>
      </c>
    </row>
    <row r="3" spans="1:6" x14ac:dyDescent="0.2">
      <c r="A3" t="s">
        <v>23</v>
      </c>
      <c r="B3">
        <f>C17</f>
        <v>1621.5360000000001</v>
      </c>
      <c r="C3">
        <f>C30</f>
        <v>55777.38</v>
      </c>
    </row>
    <row r="4" spans="1:6" x14ac:dyDescent="0.2">
      <c r="A4" t="s">
        <v>2</v>
      </c>
      <c r="B4" s="1">
        <f>C18</f>
        <v>0.48351850000000002</v>
      </c>
      <c r="C4" s="1">
        <f t="shared" ref="C4:C7" si="0">C31</f>
        <v>0.48277940000000003</v>
      </c>
    </row>
    <row r="5" spans="1:6" x14ac:dyDescent="0.2">
      <c r="A5" t="s">
        <v>3</v>
      </c>
      <c r="B5" s="1">
        <f>C19/10</f>
        <v>0.22400590000000001</v>
      </c>
      <c r="C5" s="1">
        <f>C32/10</f>
        <v>0.33493329999999999</v>
      </c>
    </row>
    <row r="6" spans="1:6" x14ac:dyDescent="0.2">
      <c r="A6" t="s">
        <v>4</v>
      </c>
      <c r="B6" s="1">
        <f>C20</f>
        <v>1.9581399999999999E-2</v>
      </c>
      <c r="C6" s="1">
        <f t="shared" si="0"/>
        <v>0.82861660000000004</v>
      </c>
    </row>
    <row r="7" spans="1:6" x14ac:dyDescent="0.2">
      <c r="A7" t="s">
        <v>29</v>
      </c>
      <c r="B7" s="1">
        <f t="shared" ref="B7:B12" si="1">C21</f>
        <v>8.3282400000000006E-2</v>
      </c>
      <c r="C7" s="1">
        <f t="shared" si="0"/>
        <v>0.59620890000000004</v>
      </c>
    </row>
    <row r="8" spans="1:6" x14ac:dyDescent="0.2">
      <c r="B8" s="1"/>
      <c r="C8" s="1"/>
    </row>
    <row r="9" spans="1:6" x14ac:dyDescent="0.2">
      <c r="A9" t="s">
        <v>5</v>
      </c>
      <c r="B9" s="1">
        <f t="shared" si="1"/>
        <v>2.0568699999999999E-2</v>
      </c>
      <c r="C9" s="1">
        <f>C36</f>
        <v>1.40698E-2</v>
      </c>
    </row>
    <row r="10" spans="1:6" x14ac:dyDescent="0.2">
      <c r="A10" t="s">
        <v>6</v>
      </c>
      <c r="B10" s="1">
        <f t="shared" si="1"/>
        <v>1.88579E-2</v>
      </c>
      <c r="C10" s="1">
        <f t="shared" ref="C10:C12" si="2">C37</f>
        <v>4.1822499999999999E-2</v>
      </c>
    </row>
    <row r="11" spans="1:6" x14ac:dyDescent="0.2">
      <c r="A11" t="s">
        <v>7</v>
      </c>
      <c r="B11" s="1">
        <f t="shared" si="1"/>
        <v>0.32253660000000001</v>
      </c>
      <c r="C11" s="1">
        <f t="shared" si="2"/>
        <v>0.34920180000000001</v>
      </c>
    </row>
    <row r="12" spans="1:6" x14ac:dyDescent="0.2">
      <c r="A12" t="s">
        <v>8</v>
      </c>
      <c r="B12" s="1">
        <f t="shared" si="1"/>
        <v>0.19432179999999999</v>
      </c>
      <c r="C12" s="1">
        <f t="shared" si="2"/>
        <v>0.1897192</v>
      </c>
    </row>
    <row r="15" spans="1:6" x14ac:dyDescent="0.2">
      <c r="A15" t="s">
        <v>24</v>
      </c>
      <c r="B15" t="s">
        <v>25</v>
      </c>
      <c r="C15" t="s">
        <v>10</v>
      </c>
      <c r="D15" t="s">
        <v>11</v>
      </c>
      <c r="E15" t="s">
        <v>12</v>
      </c>
      <c r="F15" t="s">
        <v>13</v>
      </c>
    </row>
    <row r="17" spans="1:6" x14ac:dyDescent="0.2">
      <c r="A17" t="s">
        <v>14</v>
      </c>
      <c r="B17">
        <v>150</v>
      </c>
      <c r="C17">
        <v>1621.5360000000001</v>
      </c>
      <c r="D17">
        <v>947.08759999999995</v>
      </c>
      <c r="E17">
        <v>18.22223</v>
      </c>
      <c r="F17">
        <v>3302.61</v>
      </c>
    </row>
    <row r="18" spans="1:6" x14ac:dyDescent="0.2">
      <c r="A18" t="s">
        <v>15</v>
      </c>
      <c r="B18">
        <v>150</v>
      </c>
      <c r="C18">
        <v>0.48351850000000002</v>
      </c>
      <c r="D18">
        <v>2.2673800000000001E-2</v>
      </c>
      <c r="E18">
        <v>0.4325582</v>
      </c>
      <c r="F18">
        <v>0.53788100000000005</v>
      </c>
    </row>
    <row r="19" spans="1:6" x14ac:dyDescent="0.2">
      <c r="A19" t="s">
        <v>27</v>
      </c>
      <c r="B19">
        <v>150</v>
      </c>
      <c r="C19">
        <v>2.240059</v>
      </c>
      <c r="D19">
        <v>0.39758009999999999</v>
      </c>
      <c r="E19">
        <v>1.6492150000000001</v>
      </c>
      <c r="F19">
        <v>3.6708859999999999</v>
      </c>
    </row>
    <row r="20" spans="1:6" x14ac:dyDescent="0.2">
      <c r="A20" t="s">
        <v>17</v>
      </c>
      <c r="B20">
        <v>150</v>
      </c>
      <c r="C20">
        <v>1.9581399999999999E-2</v>
      </c>
      <c r="D20">
        <v>0.1193376</v>
      </c>
      <c r="E20">
        <v>0</v>
      </c>
      <c r="F20">
        <v>1</v>
      </c>
    </row>
    <row r="21" spans="1:6" x14ac:dyDescent="0.2">
      <c r="A21" t="s">
        <v>18</v>
      </c>
      <c r="B21">
        <v>150</v>
      </c>
      <c r="C21">
        <v>8.3282400000000006E-2</v>
      </c>
      <c r="D21">
        <v>6.6469600000000004E-2</v>
      </c>
      <c r="E21">
        <v>0</v>
      </c>
      <c r="F21">
        <v>0.48562</v>
      </c>
    </row>
    <row r="23" spans="1:6" x14ac:dyDescent="0.2">
      <c r="A23" t="s">
        <v>30</v>
      </c>
      <c r="B23">
        <v>150</v>
      </c>
      <c r="C23">
        <v>2.0568699999999999E-2</v>
      </c>
      <c r="D23">
        <v>3.0756100000000001E-2</v>
      </c>
      <c r="E23">
        <v>0</v>
      </c>
      <c r="F23">
        <v>0.19150519999999999</v>
      </c>
    </row>
    <row r="24" spans="1:6" x14ac:dyDescent="0.2">
      <c r="A24" t="s">
        <v>31</v>
      </c>
      <c r="B24">
        <v>150</v>
      </c>
      <c r="C24">
        <v>1.88579E-2</v>
      </c>
      <c r="D24">
        <v>2.1719100000000002E-2</v>
      </c>
      <c r="E24">
        <v>8.3259999999999996E-4</v>
      </c>
      <c r="F24">
        <v>0.108067</v>
      </c>
    </row>
    <row r="25" spans="1:6" x14ac:dyDescent="0.2">
      <c r="A25" t="s">
        <v>21</v>
      </c>
      <c r="B25">
        <v>150</v>
      </c>
      <c r="C25">
        <v>0.32253660000000001</v>
      </c>
      <c r="D25">
        <v>8.2960300000000001E-2</v>
      </c>
      <c r="E25">
        <v>0.1239517</v>
      </c>
      <c r="F25">
        <v>0.44609670000000001</v>
      </c>
    </row>
    <row r="26" spans="1:6" x14ac:dyDescent="0.2">
      <c r="A26" t="s">
        <v>22</v>
      </c>
      <c r="B26">
        <v>150</v>
      </c>
      <c r="C26">
        <v>0.19432179999999999</v>
      </c>
      <c r="D26">
        <v>1.8886699999999999E-2</v>
      </c>
      <c r="E26">
        <v>0.1545608</v>
      </c>
      <c r="F26">
        <v>0.2361258</v>
      </c>
    </row>
    <row r="28" spans="1:6" x14ac:dyDescent="0.2">
      <c r="A28" t="s">
        <v>24</v>
      </c>
      <c r="B28" t="s">
        <v>25</v>
      </c>
      <c r="C28" t="s">
        <v>10</v>
      </c>
      <c r="D28" t="s">
        <v>11</v>
      </c>
      <c r="E28" t="s">
        <v>12</v>
      </c>
      <c r="F28" t="s">
        <v>13</v>
      </c>
    </row>
    <row r="30" spans="1:6" x14ac:dyDescent="0.2">
      <c r="A30" t="s">
        <v>14</v>
      </c>
      <c r="B30">
        <v>149</v>
      </c>
      <c r="C30">
        <v>55777.38</v>
      </c>
      <c r="D30">
        <v>59454.44</v>
      </c>
      <c r="E30">
        <v>23823.67</v>
      </c>
      <c r="F30">
        <v>552346.1</v>
      </c>
    </row>
    <row r="31" spans="1:6" x14ac:dyDescent="0.2">
      <c r="A31" t="s">
        <v>15</v>
      </c>
      <c r="B31">
        <v>149</v>
      </c>
      <c r="C31">
        <v>0.48277940000000003</v>
      </c>
      <c r="D31">
        <v>2.0309000000000001E-2</v>
      </c>
      <c r="E31">
        <v>0.44109589999999999</v>
      </c>
      <c r="F31">
        <v>0.54545460000000001</v>
      </c>
    </row>
    <row r="32" spans="1:6" x14ac:dyDescent="0.2">
      <c r="A32" t="s">
        <v>27</v>
      </c>
      <c r="B32">
        <v>149</v>
      </c>
      <c r="C32">
        <v>3.3493330000000001</v>
      </c>
      <c r="D32">
        <v>0.39826889999999998</v>
      </c>
      <c r="E32">
        <v>2.0318839999999998</v>
      </c>
      <c r="F32">
        <v>4.6505910000000004</v>
      </c>
    </row>
    <row r="33" spans="1:6" x14ac:dyDescent="0.2">
      <c r="A33" t="s">
        <v>17</v>
      </c>
      <c r="B33">
        <v>149</v>
      </c>
      <c r="C33">
        <v>0.82861660000000004</v>
      </c>
      <c r="D33">
        <v>0.36347760000000001</v>
      </c>
      <c r="E33">
        <v>0</v>
      </c>
      <c r="F33">
        <v>1</v>
      </c>
    </row>
    <row r="34" spans="1:6" x14ac:dyDescent="0.2">
      <c r="A34" t="s">
        <v>18</v>
      </c>
      <c r="B34">
        <v>149</v>
      </c>
      <c r="C34">
        <v>0.59620890000000004</v>
      </c>
      <c r="D34">
        <v>0.23883579999999999</v>
      </c>
      <c r="E34">
        <v>6.7505700000000002E-2</v>
      </c>
      <c r="F34">
        <v>1</v>
      </c>
    </row>
    <row r="36" spans="1:6" x14ac:dyDescent="0.2">
      <c r="A36" t="s">
        <v>30</v>
      </c>
      <c r="B36">
        <v>149</v>
      </c>
      <c r="C36">
        <v>1.40698E-2</v>
      </c>
      <c r="D36">
        <v>3.3580600000000002E-2</v>
      </c>
      <c r="E36">
        <v>0</v>
      </c>
      <c r="F36">
        <v>0.19744510000000001</v>
      </c>
    </row>
    <row r="37" spans="1:6" x14ac:dyDescent="0.2">
      <c r="A37" t="s">
        <v>31</v>
      </c>
      <c r="B37">
        <v>149</v>
      </c>
      <c r="C37">
        <v>4.1822499999999999E-2</v>
      </c>
      <c r="D37">
        <v>1.8872699999999999E-2</v>
      </c>
      <c r="E37">
        <v>1.07949E-2</v>
      </c>
      <c r="F37">
        <v>0.1460465</v>
      </c>
    </row>
    <row r="38" spans="1:6" x14ac:dyDescent="0.2">
      <c r="A38" t="s">
        <v>21</v>
      </c>
      <c r="B38">
        <v>149</v>
      </c>
      <c r="C38">
        <v>0.34920180000000001</v>
      </c>
      <c r="D38">
        <v>5.8647699999999997E-2</v>
      </c>
      <c r="E38">
        <v>0.24729100000000001</v>
      </c>
      <c r="F38">
        <v>0.5905513</v>
      </c>
    </row>
    <row r="39" spans="1:6" x14ac:dyDescent="0.2">
      <c r="A39" t="s">
        <v>22</v>
      </c>
      <c r="B39">
        <v>149</v>
      </c>
      <c r="C39">
        <v>0.1897192</v>
      </c>
      <c r="D39">
        <v>2.86883E-2</v>
      </c>
      <c r="E39">
        <v>0.1195866</v>
      </c>
      <c r="F39">
        <v>0.38767550000000001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1ED3-B702-4B44-8BC6-0894F92E9E6B}">
  <dimension ref="A1:F41"/>
  <sheetViews>
    <sheetView zoomScale="150" zoomScaleNormal="150" workbookViewId="0">
      <selection sqref="A1:C12"/>
    </sheetView>
  </sheetViews>
  <sheetFormatPr baseColWidth="10" defaultRowHeight="16" x14ac:dyDescent="0.2"/>
  <sheetData>
    <row r="1" spans="1:6" x14ac:dyDescent="0.2">
      <c r="A1" s="2"/>
    </row>
    <row r="2" spans="1:6" x14ac:dyDescent="0.2">
      <c r="A2" t="s">
        <v>0</v>
      </c>
      <c r="B2" t="s">
        <v>9</v>
      </c>
      <c r="C2" t="s">
        <v>1</v>
      </c>
    </row>
    <row r="3" spans="1:6" x14ac:dyDescent="0.2">
      <c r="A3" t="s">
        <v>23</v>
      </c>
      <c r="B3">
        <f>C17</f>
        <v>1592.973</v>
      </c>
      <c r="C3">
        <f>C30</f>
        <v>56412.31</v>
      </c>
    </row>
    <row r="4" spans="1:6" x14ac:dyDescent="0.2">
      <c r="A4" t="s">
        <v>2</v>
      </c>
      <c r="B4" s="1">
        <f>C18</f>
        <v>0.48405330000000002</v>
      </c>
      <c r="C4" s="1">
        <f t="shared" ref="C4:C7" si="0">C31</f>
        <v>0.48324709999999998</v>
      </c>
    </row>
    <row r="5" spans="1:6" x14ac:dyDescent="0.2">
      <c r="A5" t="s">
        <v>3</v>
      </c>
      <c r="B5" s="1">
        <f>C19/10</f>
        <v>0.2252084</v>
      </c>
      <c r="C5" s="1">
        <f>C32/10</f>
        <v>0.33326600000000001</v>
      </c>
    </row>
    <row r="6" spans="1:6" x14ac:dyDescent="0.2">
      <c r="A6" t="s">
        <v>4</v>
      </c>
      <c r="B6" s="1">
        <f>C20</f>
        <v>1.9581399999999999E-2</v>
      </c>
      <c r="C6" s="1">
        <f t="shared" si="0"/>
        <v>0.82202450000000005</v>
      </c>
    </row>
    <row r="7" spans="1:6" x14ac:dyDescent="0.2">
      <c r="A7" t="s">
        <v>29</v>
      </c>
      <c r="B7" s="1">
        <f t="shared" ref="B7:B12" si="1">C21</f>
        <v>8.4093100000000004E-2</v>
      </c>
      <c r="C7" s="1">
        <f t="shared" si="0"/>
        <v>0.59652799999999995</v>
      </c>
    </row>
    <row r="8" spans="1:6" x14ac:dyDescent="0.2">
      <c r="B8" s="1"/>
      <c r="C8" s="1"/>
    </row>
    <row r="9" spans="1:6" x14ac:dyDescent="0.2">
      <c r="A9" t="s">
        <v>5</v>
      </c>
      <c r="B9" s="1">
        <f t="shared" si="1"/>
        <v>2.1876799999999998E-2</v>
      </c>
      <c r="C9" s="1">
        <f>C36</f>
        <v>1.45594E-2</v>
      </c>
    </row>
    <row r="10" spans="1:6" x14ac:dyDescent="0.2">
      <c r="A10" t="s">
        <v>6</v>
      </c>
      <c r="B10" s="1">
        <f t="shared" si="1"/>
        <v>1.9332599999999998E-2</v>
      </c>
      <c r="C10" s="1">
        <f t="shared" ref="C10:C12" si="2">C37</f>
        <v>4.2454100000000002E-2</v>
      </c>
    </row>
    <row r="11" spans="1:6" x14ac:dyDescent="0.2">
      <c r="A11" t="s">
        <v>7</v>
      </c>
      <c r="B11" s="1">
        <f t="shared" si="1"/>
        <v>0.3230248</v>
      </c>
      <c r="C11" s="1">
        <f t="shared" si="2"/>
        <v>0.34639110000000001</v>
      </c>
    </row>
    <row r="12" spans="1:6" x14ac:dyDescent="0.2">
      <c r="A12" t="s">
        <v>8</v>
      </c>
      <c r="B12" s="1">
        <f t="shared" si="1"/>
        <v>0.19419110000000001</v>
      </c>
      <c r="C12" s="1">
        <f t="shared" si="2"/>
        <v>0.18918409999999999</v>
      </c>
    </row>
    <row r="15" spans="1:6" x14ac:dyDescent="0.2">
      <c r="A15" t="s">
        <v>24</v>
      </c>
      <c r="B15" t="s">
        <v>25</v>
      </c>
      <c r="C15" t="s">
        <v>10</v>
      </c>
      <c r="D15" t="s">
        <v>11</v>
      </c>
      <c r="E15" t="s">
        <v>12</v>
      </c>
      <c r="F15" t="s">
        <v>13</v>
      </c>
    </row>
    <row r="17" spans="1:6" x14ac:dyDescent="0.2">
      <c r="A17" t="s">
        <v>32</v>
      </c>
      <c r="B17">
        <v>150</v>
      </c>
      <c r="C17">
        <v>1592.973</v>
      </c>
      <c r="D17">
        <v>1016.648</v>
      </c>
      <c r="E17">
        <v>0</v>
      </c>
      <c r="F17">
        <v>3334.6689999999999</v>
      </c>
    </row>
    <row r="18" spans="1:6" x14ac:dyDescent="0.2">
      <c r="A18" t="s">
        <v>15</v>
      </c>
      <c r="B18">
        <v>150</v>
      </c>
      <c r="C18">
        <v>0.48405330000000002</v>
      </c>
      <c r="D18">
        <v>2.29298E-2</v>
      </c>
      <c r="E18">
        <v>0.4325582</v>
      </c>
      <c r="F18">
        <v>0.53788100000000005</v>
      </c>
    </row>
    <row r="19" spans="1:6" x14ac:dyDescent="0.2">
      <c r="A19" t="s">
        <v>27</v>
      </c>
      <c r="B19">
        <v>150</v>
      </c>
      <c r="C19">
        <v>2.252084</v>
      </c>
      <c r="D19">
        <v>0.4028351</v>
      </c>
      <c r="E19">
        <v>1.6492150000000001</v>
      </c>
      <c r="F19">
        <v>3.6708859999999999</v>
      </c>
    </row>
    <row r="20" spans="1:6" x14ac:dyDescent="0.2">
      <c r="A20" t="s">
        <v>17</v>
      </c>
      <c r="B20">
        <v>150</v>
      </c>
      <c r="C20">
        <v>1.9581399999999999E-2</v>
      </c>
      <c r="D20">
        <v>0.1193376</v>
      </c>
      <c r="E20">
        <v>0</v>
      </c>
      <c r="F20">
        <v>1</v>
      </c>
    </row>
    <row r="21" spans="1:6" x14ac:dyDescent="0.2">
      <c r="A21" t="s">
        <v>18</v>
      </c>
      <c r="B21">
        <v>150</v>
      </c>
      <c r="C21">
        <v>8.4093100000000004E-2</v>
      </c>
      <c r="D21">
        <v>6.6508399999999995E-2</v>
      </c>
      <c r="E21">
        <v>0</v>
      </c>
      <c r="F21">
        <v>0.48562</v>
      </c>
    </row>
    <row r="23" spans="1:6" x14ac:dyDescent="0.2">
      <c r="A23" t="s">
        <v>30</v>
      </c>
      <c r="B23">
        <v>150</v>
      </c>
      <c r="C23">
        <v>2.1876799999999998E-2</v>
      </c>
      <c r="D23">
        <v>3.1653300000000002E-2</v>
      </c>
      <c r="E23">
        <v>0</v>
      </c>
      <c r="F23">
        <v>0.19150519999999999</v>
      </c>
    </row>
    <row r="24" spans="1:6" x14ac:dyDescent="0.2">
      <c r="A24" t="s">
        <v>31</v>
      </c>
      <c r="B24">
        <v>150</v>
      </c>
      <c r="C24">
        <v>1.9332599999999998E-2</v>
      </c>
      <c r="D24">
        <v>2.2804100000000001E-2</v>
      </c>
      <c r="E24">
        <v>8.3259999999999996E-4</v>
      </c>
      <c r="F24">
        <v>0.108067</v>
      </c>
    </row>
    <row r="25" spans="1:6" x14ac:dyDescent="0.2">
      <c r="A25" t="s">
        <v>21</v>
      </c>
      <c r="B25">
        <v>150</v>
      </c>
      <c r="C25">
        <v>0.3230248</v>
      </c>
      <c r="D25">
        <v>8.3324999999999996E-2</v>
      </c>
      <c r="E25">
        <v>0.1239517</v>
      </c>
      <c r="F25">
        <v>0.44609670000000001</v>
      </c>
    </row>
    <row r="26" spans="1:6" x14ac:dyDescent="0.2">
      <c r="A26" t="s">
        <v>22</v>
      </c>
      <c r="B26">
        <v>150</v>
      </c>
      <c r="C26">
        <v>0.19419110000000001</v>
      </c>
      <c r="D26">
        <v>1.9066300000000001E-2</v>
      </c>
      <c r="E26">
        <v>0.1545608</v>
      </c>
      <c r="F26">
        <v>0.2361258</v>
      </c>
    </row>
    <row r="28" spans="1:6" x14ac:dyDescent="0.2">
      <c r="A28" t="s">
        <v>24</v>
      </c>
      <c r="B28" t="s">
        <v>25</v>
      </c>
      <c r="C28" t="s">
        <v>10</v>
      </c>
      <c r="D28" t="s">
        <v>11</v>
      </c>
      <c r="E28" t="s">
        <v>12</v>
      </c>
      <c r="F28" t="s">
        <v>13</v>
      </c>
    </row>
    <row r="30" spans="1:6" x14ac:dyDescent="0.2">
      <c r="A30" t="s">
        <v>32</v>
      </c>
      <c r="B30">
        <v>149</v>
      </c>
      <c r="C30">
        <v>56412.31</v>
      </c>
      <c r="D30">
        <v>56113.22</v>
      </c>
      <c r="E30">
        <v>25204.92</v>
      </c>
      <c r="F30">
        <v>490509.3</v>
      </c>
    </row>
    <row r="31" spans="1:6" x14ac:dyDescent="0.2">
      <c r="A31" t="s">
        <v>15</v>
      </c>
      <c r="B31">
        <v>149</v>
      </c>
      <c r="C31">
        <v>0.48324709999999998</v>
      </c>
      <c r="D31">
        <v>2.0621500000000001E-2</v>
      </c>
      <c r="E31">
        <v>0.44109589999999999</v>
      </c>
      <c r="F31">
        <v>0.54545460000000001</v>
      </c>
    </row>
    <row r="32" spans="1:6" x14ac:dyDescent="0.2">
      <c r="A32" t="s">
        <v>27</v>
      </c>
      <c r="B32">
        <v>149</v>
      </c>
      <c r="C32">
        <v>3.3326600000000002</v>
      </c>
      <c r="D32">
        <v>0.37108390000000002</v>
      </c>
      <c r="E32">
        <v>2.0318839999999998</v>
      </c>
      <c r="F32">
        <v>4.6505910000000004</v>
      </c>
    </row>
    <row r="33" spans="1:6" x14ac:dyDescent="0.2">
      <c r="A33" t="s">
        <v>17</v>
      </c>
      <c r="B33">
        <v>149</v>
      </c>
      <c r="C33">
        <v>0.82202450000000005</v>
      </c>
      <c r="D33">
        <v>0.36935469999999998</v>
      </c>
      <c r="E33">
        <v>0</v>
      </c>
      <c r="F33">
        <v>1</v>
      </c>
    </row>
    <row r="34" spans="1:6" x14ac:dyDescent="0.2">
      <c r="A34" t="s">
        <v>18</v>
      </c>
      <c r="B34">
        <v>149</v>
      </c>
      <c r="C34">
        <v>0.59652799999999995</v>
      </c>
      <c r="D34">
        <v>0.24211559999999999</v>
      </c>
      <c r="E34">
        <v>6.7505700000000002E-2</v>
      </c>
      <c r="F34">
        <v>1</v>
      </c>
    </row>
    <row r="36" spans="1:6" x14ac:dyDescent="0.2">
      <c r="A36" t="s">
        <v>30</v>
      </c>
      <c r="B36">
        <v>149</v>
      </c>
      <c r="C36">
        <v>1.45594E-2</v>
      </c>
      <c r="D36">
        <v>3.4583999999999997E-2</v>
      </c>
      <c r="E36">
        <v>0</v>
      </c>
      <c r="F36">
        <v>0.19744510000000001</v>
      </c>
    </row>
    <row r="37" spans="1:6" x14ac:dyDescent="0.2">
      <c r="A37" t="s">
        <v>31</v>
      </c>
      <c r="B37">
        <v>149</v>
      </c>
      <c r="C37">
        <v>4.2454100000000002E-2</v>
      </c>
      <c r="D37">
        <v>1.88621E-2</v>
      </c>
      <c r="E37">
        <v>1.07949E-2</v>
      </c>
      <c r="F37">
        <v>0.1460465</v>
      </c>
    </row>
    <row r="38" spans="1:6" x14ac:dyDescent="0.2">
      <c r="A38" t="s">
        <v>21</v>
      </c>
      <c r="B38">
        <v>149</v>
      </c>
      <c r="C38">
        <v>0.34639110000000001</v>
      </c>
      <c r="D38">
        <v>5.1463599999999998E-2</v>
      </c>
      <c r="E38">
        <v>0.24729100000000001</v>
      </c>
      <c r="F38">
        <v>0.5905513</v>
      </c>
    </row>
    <row r="39" spans="1:6" x14ac:dyDescent="0.2">
      <c r="A39" t="s">
        <v>22</v>
      </c>
      <c r="B39">
        <v>149</v>
      </c>
      <c r="C39">
        <v>0.18918409999999999</v>
      </c>
      <c r="D39">
        <v>2.8373900000000001E-2</v>
      </c>
      <c r="E39">
        <v>0.1195866</v>
      </c>
      <c r="F39">
        <v>0.38767550000000001</v>
      </c>
    </row>
    <row r="41" spans="1:6" x14ac:dyDescent="0.2">
      <c r="A41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B826-A71B-2845-9BE0-77A563F180AF}">
  <dimension ref="A1:F39"/>
  <sheetViews>
    <sheetView zoomScale="140" zoomScaleNormal="140" workbookViewId="0">
      <selection activeCell="N9" sqref="N9"/>
    </sheetView>
  </sheetViews>
  <sheetFormatPr baseColWidth="10" defaultRowHeight="16" x14ac:dyDescent="0.2"/>
  <sheetData>
    <row r="1" spans="1:6" x14ac:dyDescent="0.2">
      <c r="A1" s="2"/>
    </row>
    <row r="2" spans="1:6" x14ac:dyDescent="0.2">
      <c r="A2" t="s">
        <v>0</v>
      </c>
      <c r="B2" t="s">
        <v>9</v>
      </c>
      <c r="C2" t="s">
        <v>1</v>
      </c>
    </row>
    <row r="3" spans="1:6" x14ac:dyDescent="0.2">
      <c r="A3" t="s">
        <v>23</v>
      </c>
      <c r="B3">
        <f>C17</f>
        <v>1263.873</v>
      </c>
      <c r="C3">
        <f>C30</f>
        <v>28859.439999999999</v>
      </c>
    </row>
    <row r="4" spans="1:6" x14ac:dyDescent="0.2">
      <c r="A4" t="s">
        <v>2</v>
      </c>
      <c r="B4" s="1">
        <f>C18</f>
        <v>0.48363040000000002</v>
      </c>
      <c r="C4" s="1">
        <f>C31</f>
        <v>0.48361949999999998</v>
      </c>
    </row>
    <row r="5" spans="1:6" x14ac:dyDescent="0.2">
      <c r="A5" t="s">
        <v>3</v>
      </c>
      <c r="B5" s="1">
        <f>C19/10</f>
        <v>0.22623180000000001</v>
      </c>
      <c r="C5" s="1">
        <f>C32/10</f>
        <v>0.3259996</v>
      </c>
    </row>
    <row r="6" spans="1:6" x14ac:dyDescent="0.2">
      <c r="A6" t="s">
        <v>4</v>
      </c>
      <c r="B6" s="1">
        <f>C20</f>
        <v>2.2590200000000001E-2</v>
      </c>
      <c r="C6" s="1">
        <f t="shared" ref="C6:C12" si="0">C33</f>
        <v>0.75105719999999998</v>
      </c>
    </row>
    <row r="7" spans="1:6" x14ac:dyDescent="0.2">
      <c r="A7" t="s">
        <v>29</v>
      </c>
      <c r="B7" s="1">
        <f t="shared" ref="B7:B12" si="1">C21</f>
        <v>8.4823899999999994E-2</v>
      </c>
      <c r="C7" s="1">
        <f t="shared" si="0"/>
        <v>0.57071090000000002</v>
      </c>
    </row>
    <row r="8" spans="1:6" x14ac:dyDescent="0.2">
      <c r="B8" s="1"/>
      <c r="C8" s="1"/>
    </row>
    <row r="9" spans="1:6" x14ac:dyDescent="0.2">
      <c r="A9" t="s">
        <v>5</v>
      </c>
      <c r="B9" s="1">
        <f t="shared" si="1"/>
        <v>2.20524E-2</v>
      </c>
      <c r="C9" s="1">
        <f t="shared" si="0"/>
        <v>1.6035600000000001E-2</v>
      </c>
    </row>
    <row r="10" spans="1:6" x14ac:dyDescent="0.2">
      <c r="A10" t="s">
        <v>6</v>
      </c>
      <c r="B10" s="1">
        <f t="shared" si="1"/>
        <v>1.95094E-2</v>
      </c>
      <c r="C10" s="1">
        <f t="shared" si="0"/>
        <v>4.0338699999999998E-2</v>
      </c>
    </row>
    <row r="11" spans="1:6" x14ac:dyDescent="0.2">
      <c r="A11" t="s">
        <v>7</v>
      </c>
      <c r="B11" s="1">
        <f t="shared" si="1"/>
        <v>0.32530500000000001</v>
      </c>
      <c r="C11" s="1">
        <f t="shared" si="0"/>
        <v>0.34450829999999999</v>
      </c>
    </row>
    <row r="12" spans="1:6" x14ac:dyDescent="0.2">
      <c r="A12" t="s">
        <v>8</v>
      </c>
      <c r="B12" s="1">
        <f t="shared" si="1"/>
        <v>0.19372739999999999</v>
      </c>
      <c r="C12" s="1">
        <f t="shared" si="0"/>
        <v>0.19036220000000001</v>
      </c>
    </row>
    <row r="13" spans="1:6" x14ac:dyDescent="0.2">
      <c r="B13" s="1"/>
      <c r="C13" s="1"/>
    </row>
    <row r="14" spans="1:6" x14ac:dyDescent="0.2">
      <c r="B14" s="1"/>
      <c r="C14" s="1"/>
    </row>
    <row r="15" spans="1:6" x14ac:dyDescent="0.2">
      <c r="A15" t="s">
        <v>24</v>
      </c>
      <c r="B15" t="s">
        <v>25</v>
      </c>
      <c r="C15" t="s">
        <v>10</v>
      </c>
      <c r="D15" t="s">
        <v>11</v>
      </c>
      <c r="E15" t="s">
        <v>12</v>
      </c>
      <c r="F15" t="s">
        <v>13</v>
      </c>
    </row>
    <row r="17" spans="1:6" x14ac:dyDescent="0.2">
      <c r="A17" t="s">
        <v>37</v>
      </c>
      <c r="B17">
        <v>150</v>
      </c>
      <c r="C17">
        <v>1263.873</v>
      </c>
      <c r="D17">
        <v>757.21349999999995</v>
      </c>
      <c r="E17">
        <v>0</v>
      </c>
      <c r="F17">
        <v>2693.4830000000002</v>
      </c>
    </row>
    <row r="18" spans="1:6" x14ac:dyDescent="0.2">
      <c r="A18" t="s">
        <v>15</v>
      </c>
      <c r="B18">
        <v>150</v>
      </c>
      <c r="C18">
        <v>0.48363040000000002</v>
      </c>
      <c r="D18">
        <v>2.2993900000000001E-2</v>
      </c>
      <c r="E18">
        <v>0.4325582</v>
      </c>
      <c r="F18">
        <v>0.53788100000000005</v>
      </c>
    </row>
    <row r="19" spans="1:6" x14ac:dyDescent="0.2">
      <c r="A19" t="s">
        <v>27</v>
      </c>
      <c r="B19">
        <v>150</v>
      </c>
      <c r="C19">
        <v>2.2623180000000001</v>
      </c>
      <c r="D19">
        <v>0.3952078</v>
      </c>
      <c r="E19">
        <v>1.6492150000000001</v>
      </c>
      <c r="F19">
        <v>3.6708859999999999</v>
      </c>
    </row>
    <row r="20" spans="1:6" x14ac:dyDescent="0.2">
      <c r="A20" t="s">
        <v>17</v>
      </c>
      <c r="B20">
        <v>150</v>
      </c>
      <c r="C20">
        <v>2.2590200000000001E-2</v>
      </c>
      <c r="D20">
        <v>0.1216868</v>
      </c>
      <c r="E20">
        <v>0</v>
      </c>
      <c r="F20">
        <v>1</v>
      </c>
    </row>
    <row r="21" spans="1:6" x14ac:dyDescent="0.2">
      <c r="A21" t="s">
        <v>18</v>
      </c>
      <c r="B21">
        <v>150</v>
      </c>
      <c r="C21">
        <v>8.4823899999999994E-2</v>
      </c>
      <c r="D21">
        <v>6.7483899999999999E-2</v>
      </c>
      <c r="E21">
        <v>0</v>
      </c>
      <c r="F21">
        <v>0.48562</v>
      </c>
    </row>
    <row r="23" spans="1:6" x14ac:dyDescent="0.2">
      <c r="A23" t="s">
        <v>30</v>
      </c>
      <c r="B23">
        <v>150</v>
      </c>
      <c r="C23">
        <v>2.20524E-2</v>
      </c>
      <c r="D23">
        <v>2.9826800000000001E-2</v>
      </c>
      <c r="E23">
        <v>0</v>
      </c>
      <c r="F23">
        <v>0.19150519999999999</v>
      </c>
    </row>
    <row r="24" spans="1:6" x14ac:dyDescent="0.2">
      <c r="A24" t="s">
        <v>31</v>
      </c>
      <c r="B24">
        <v>150</v>
      </c>
      <c r="C24">
        <v>1.95094E-2</v>
      </c>
      <c r="D24">
        <v>2.2779000000000001E-2</v>
      </c>
      <c r="E24">
        <v>8.3259999999999996E-4</v>
      </c>
      <c r="F24">
        <v>0.108067</v>
      </c>
    </row>
    <row r="25" spans="1:6" x14ac:dyDescent="0.2">
      <c r="A25" t="s">
        <v>21</v>
      </c>
      <c r="B25">
        <v>150</v>
      </c>
      <c r="C25">
        <v>0.32530500000000001</v>
      </c>
      <c r="D25">
        <v>8.4900500000000004E-2</v>
      </c>
      <c r="E25">
        <v>0.1239517</v>
      </c>
      <c r="F25">
        <v>0.44609670000000001</v>
      </c>
    </row>
    <row r="26" spans="1:6" x14ac:dyDescent="0.2">
      <c r="A26" t="s">
        <v>22</v>
      </c>
      <c r="B26">
        <v>150</v>
      </c>
      <c r="C26">
        <v>0.19372739999999999</v>
      </c>
      <c r="D26">
        <v>1.9059400000000001E-2</v>
      </c>
      <c r="E26">
        <v>0.1545608</v>
      </c>
      <c r="F26">
        <v>0.2361258</v>
      </c>
    </row>
    <row r="28" spans="1:6" x14ac:dyDescent="0.2">
      <c r="A28" t="s">
        <v>24</v>
      </c>
      <c r="B28" t="s">
        <v>25</v>
      </c>
      <c r="C28" t="s">
        <v>10</v>
      </c>
      <c r="D28" t="s">
        <v>11</v>
      </c>
      <c r="E28" t="s">
        <v>12</v>
      </c>
      <c r="F28" t="s">
        <v>13</v>
      </c>
    </row>
    <row r="30" spans="1:6" x14ac:dyDescent="0.2">
      <c r="A30" t="s">
        <v>37</v>
      </c>
      <c r="B30">
        <v>149</v>
      </c>
      <c r="C30">
        <v>28859.439999999999</v>
      </c>
      <c r="D30">
        <v>24336.06</v>
      </c>
      <c r="E30">
        <v>15835.8</v>
      </c>
      <c r="F30">
        <v>284453.7</v>
      </c>
    </row>
    <row r="31" spans="1:6" x14ac:dyDescent="0.2">
      <c r="A31" t="s">
        <v>15</v>
      </c>
      <c r="B31">
        <v>149</v>
      </c>
      <c r="C31">
        <v>0.48361949999999998</v>
      </c>
      <c r="D31">
        <v>2.03676E-2</v>
      </c>
      <c r="E31">
        <v>0.44109589999999999</v>
      </c>
      <c r="F31">
        <v>0.54545460000000001</v>
      </c>
    </row>
    <row r="32" spans="1:6" x14ac:dyDescent="0.2">
      <c r="A32" t="s">
        <v>27</v>
      </c>
      <c r="B32">
        <v>149</v>
      </c>
      <c r="C32">
        <v>3.2599960000000001</v>
      </c>
      <c r="D32">
        <v>0.39912300000000001</v>
      </c>
      <c r="E32">
        <v>2.0318839999999998</v>
      </c>
      <c r="F32">
        <v>4.5475820000000002</v>
      </c>
    </row>
    <row r="33" spans="1:6" x14ac:dyDescent="0.2">
      <c r="A33" t="s">
        <v>17</v>
      </c>
      <c r="B33">
        <v>149</v>
      </c>
      <c r="C33">
        <v>0.75105719999999998</v>
      </c>
      <c r="D33">
        <v>0.42298150000000001</v>
      </c>
      <c r="E33">
        <v>0</v>
      </c>
      <c r="F33">
        <v>1</v>
      </c>
    </row>
    <row r="34" spans="1:6" x14ac:dyDescent="0.2">
      <c r="A34" t="s">
        <v>18</v>
      </c>
      <c r="B34">
        <v>149</v>
      </c>
      <c r="C34">
        <v>0.57071090000000002</v>
      </c>
      <c r="D34">
        <v>0.26470850000000001</v>
      </c>
      <c r="E34">
        <v>6.7505700000000002E-2</v>
      </c>
      <c r="F34">
        <v>1</v>
      </c>
    </row>
    <row r="36" spans="1:6" x14ac:dyDescent="0.2">
      <c r="A36" t="s">
        <v>30</v>
      </c>
      <c r="B36">
        <v>149</v>
      </c>
      <c r="C36">
        <v>1.6035600000000001E-2</v>
      </c>
      <c r="D36">
        <v>3.5211399999999997E-2</v>
      </c>
      <c r="E36">
        <v>0</v>
      </c>
      <c r="F36">
        <v>0.19744510000000001</v>
      </c>
    </row>
    <row r="37" spans="1:6" x14ac:dyDescent="0.2">
      <c r="A37" t="s">
        <v>31</v>
      </c>
      <c r="B37">
        <v>149</v>
      </c>
      <c r="C37">
        <v>4.0338699999999998E-2</v>
      </c>
      <c r="D37">
        <v>1.6783099999999999E-2</v>
      </c>
      <c r="E37">
        <v>1.0400700000000001E-2</v>
      </c>
      <c r="F37">
        <v>9.0701900000000002E-2</v>
      </c>
    </row>
    <row r="38" spans="1:6" x14ac:dyDescent="0.2">
      <c r="A38" t="s">
        <v>21</v>
      </c>
      <c r="B38">
        <v>149</v>
      </c>
      <c r="C38">
        <v>0.34450829999999999</v>
      </c>
      <c r="D38">
        <v>4.5925800000000003E-2</v>
      </c>
      <c r="E38">
        <v>0.24729100000000001</v>
      </c>
      <c r="F38">
        <v>0.48401830000000001</v>
      </c>
    </row>
    <row r="39" spans="1:6" x14ac:dyDescent="0.2">
      <c r="A39" t="s">
        <v>22</v>
      </c>
      <c r="B39">
        <v>149</v>
      </c>
      <c r="C39">
        <v>0.19036220000000001</v>
      </c>
      <c r="D39">
        <v>2.6796E-2</v>
      </c>
      <c r="E39">
        <v>0.1235955</v>
      </c>
      <c r="F39">
        <v>0.38767550000000001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AFDC-B152-7A48-BC08-7638A242E579}">
  <dimension ref="A1:I41"/>
  <sheetViews>
    <sheetView zoomScaleNormal="100" workbookViewId="0">
      <selection activeCell="D34" sqref="D34"/>
    </sheetView>
  </sheetViews>
  <sheetFormatPr baseColWidth="10" defaultRowHeight="16" x14ac:dyDescent="0.2"/>
  <sheetData>
    <row r="1" spans="1:9" ht="29" customHeight="1" x14ac:dyDescent="0.2">
      <c r="A1" t="s">
        <v>34</v>
      </c>
    </row>
    <row r="2" spans="1:9" x14ac:dyDescent="0.2">
      <c r="A2" s="3" t="s">
        <v>35</v>
      </c>
      <c r="D2" s="3" t="s">
        <v>36</v>
      </c>
      <c r="G2" s="3" t="s">
        <v>38</v>
      </c>
    </row>
    <row r="3" spans="1:9" x14ac:dyDescent="0.2">
      <c r="A3" s="3" t="s">
        <v>0</v>
      </c>
      <c r="B3" s="3" t="s">
        <v>9</v>
      </c>
      <c r="C3" s="3" t="s">
        <v>1</v>
      </c>
      <c r="D3" s="3" t="s">
        <v>0</v>
      </c>
      <c r="E3" s="3" t="s">
        <v>9</v>
      </c>
      <c r="F3" s="3" t="s">
        <v>1</v>
      </c>
      <c r="G3" s="3" t="s">
        <v>0</v>
      </c>
      <c r="H3" s="3" t="s">
        <v>9</v>
      </c>
      <c r="I3" s="3" t="s">
        <v>1</v>
      </c>
    </row>
    <row r="4" spans="1:9" x14ac:dyDescent="0.2">
      <c r="A4" t="s">
        <v>23</v>
      </c>
      <c r="B4">
        <v>1621.5360000000001</v>
      </c>
      <c r="C4">
        <v>55777.38</v>
      </c>
      <c r="D4" t="s">
        <v>23</v>
      </c>
      <c r="E4">
        <v>1592.973</v>
      </c>
      <c r="F4">
        <v>56412.31</v>
      </c>
      <c r="G4" t="s">
        <v>23</v>
      </c>
      <c r="H4">
        <v>1263.873</v>
      </c>
      <c r="I4">
        <v>28859.439999999999</v>
      </c>
    </row>
    <row r="5" spans="1:9" x14ac:dyDescent="0.2">
      <c r="A5" t="s">
        <v>2</v>
      </c>
      <c r="B5" s="1">
        <v>0.48351850000000002</v>
      </c>
      <c r="C5" s="1">
        <v>0.48277940000000003</v>
      </c>
      <c r="D5" t="s">
        <v>2</v>
      </c>
      <c r="E5" s="4">
        <v>0.48405330000000002</v>
      </c>
      <c r="F5" s="4">
        <v>0.48324709999999998</v>
      </c>
      <c r="G5" t="s">
        <v>2</v>
      </c>
      <c r="H5" s="4">
        <v>0.48363040000000002</v>
      </c>
      <c r="I5" s="4">
        <v>4.8361950000000001E-2</v>
      </c>
    </row>
    <row r="6" spans="1:9" x14ac:dyDescent="0.2">
      <c r="A6" t="s">
        <v>3</v>
      </c>
      <c r="B6" s="1">
        <v>0.22400590000000001</v>
      </c>
      <c r="C6" s="1">
        <v>0.33493329999999999</v>
      </c>
      <c r="D6" t="s">
        <v>3</v>
      </c>
      <c r="E6" s="4">
        <v>0.2252084</v>
      </c>
      <c r="F6" s="4">
        <v>0.33326600000000001</v>
      </c>
      <c r="G6" t="s">
        <v>3</v>
      </c>
      <c r="H6" s="4">
        <v>0.22623180000000001</v>
      </c>
      <c r="I6" s="4">
        <v>3.2599960000000001</v>
      </c>
    </row>
    <row r="7" spans="1:9" x14ac:dyDescent="0.2">
      <c r="A7" t="s">
        <v>4</v>
      </c>
      <c r="B7" s="1">
        <v>1.9581399999999999E-2</v>
      </c>
      <c r="C7" s="1">
        <v>0.82861660000000004</v>
      </c>
      <c r="D7" t="s">
        <v>4</v>
      </c>
      <c r="E7" s="4">
        <v>1.9581399999999999E-2</v>
      </c>
      <c r="F7" s="4">
        <v>0.82202450000000005</v>
      </c>
      <c r="G7" t="s">
        <v>4</v>
      </c>
      <c r="H7" s="4">
        <v>2.2590200000000001E-2</v>
      </c>
      <c r="I7" s="4">
        <v>0.75105719999999998</v>
      </c>
    </row>
    <row r="8" spans="1:9" x14ac:dyDescent="0.2">
      <c r="A8" t="s">
        <v>29</v>
      </c>
      <c r="B8" s="1">
        <v>8.3282400000000006E-2</v>
      </c>
      <c r="C8" s="1">
        <v>0.59620890000000004</v>
      </c>
      <c r="D8" t="s">
        <v>29</v>
      </c>
      <c r="E8" s="4">
        <v>8.4093100000000004E-2</v>
      </c>
      <c r="F8" s="4">
        <v>0.59652799999999995</v>
      </c>
      <c r="G8" t="s">
        <v>29</v>
      </c>
      <c r="H8" s="4">
        <v>8.4823899999999994E-2</v>
      </c>
      <c r="I8" s="4">
        <v>0.57071090000000002</v>
      </c>
    </row>
    <row r="9" spans="1:9" x14ac:dyDescent="0.2">
      <c r="B9" s="1"/>
      <c r="C9" s="1"/>
      <c r="E9" s="4"/>
      <c r="F9" s="4"/>
      <c r="H9" s="4"/>
      <c r="I9" s="4"/>
    </row>
    <row r="10" spans="1:9" x14ac:dyDescent="0.2">
      <c r="A10" t="s">
        <v>5</v>
      </c>
      <c r="B10" s="1">
        <v>2.0568699999999999E-2</v>
      </c>
      <c r="C10" s="1">
        <v>1.40698E-2</v>
      </c>
      <c r="D10" t="s">
        <v>5</v>
      </c>
      <c r="E10" s="4">
        <v>2.1876799999999998E-2</v>
      </c>
      <c r="F10" s="4">
        <v>1.45594E-2</v>
      </c>
      <c r="G10" t="s">
        <v>5</v>
      </c>
      <c r="H10" s="4">
        <v>2.20524E-2</v>
      </c>
      <c r="I10" s="4">
        <v>1.6035600000000001E-2</v>
      </c>
    </row>
    <row r="11" spans="1:9" x14ac:dyDescent="0.2">
      <c r="A11" t="s">
        <v>6</v>
      </c>
      <c r="B11" s="1">
        <v>1.88579E-2</v>
      </c>
      <c r="C11" s="1">
        <v>4.1822499999999999E-2</v>
      </c>
      <c r="D11" t="s">
        <v>6</v>
      </c>
      <c r="E11" s="4">
        <v>1.9332599999999998E-2</v>
      </c>
      <c r="F11" s="4">
        <v>4.2454100000000002E-2</v>
      </c>
      <c r="G11" t="s">
        <v>6</v>
      </c>
      <c r="H11" s="4">
        <v>1.95094E-2</v>
      </c>
      <c r="I11" s="4">
        <v>4.0338699999999998E-2</v>
      </c>
    </row>
    <row r="12" spans="1:9" x14ac:dyDescent="0.2">
      <c r="A12" t="s">
        <v>7</v>
      </c>
      <c r="B12" s="1">
        <v>0.32253660000000001</v>
      </c>
      <c r="C12" s="1">
        <v>0.34920180000000001</v>
      </c>
      <c r="D12" t="s">
        <v>7</v>
      </c>
      <c r="E12" s="4">
        <v>0.3230248</v>
      </c>
      <c r="F12" s="4">
        <v>0.34639110000000001</v>
      </c>
      <c r="G12" t="s">
        <v>7</v>
      </c>
      <c r="H12" s="4">
        <v>0.32530500000000001</v>
      </c>
      <c r="I12" s="4">
        <v>0.34450829999999999</v>
      </c>
    </row>
    <row r="13" spans="1:9" x14ac:dyDescent="0.2">
      <c r="A13" t="s">
        <v>8</v>
      </c>
      <c r="B13" s="1">
        <v>0.19432179999999999</v>
      </c>
      <c r="C13" s="1">
        <v>0.1897192</v>
      </c>
      <c r="D13" t="s">
        <v>8</v>
      </c>
      <c r="E13" s="4">
        <v>0.19419110000000001</v>
      </c>
      <c r="F13" s="4">
        <v>0.18918409999999999</v>
      </c>
      <c r="G13" t="s">
        <v>8</v>
      </c>
      <c r="H13" s="4">
        <v>0.19372739999999999</v>
      </c>
      <c r="I13" s="4">
        <v>0.19036220000000001</v>
      </c>
    </row>
    <row r="15" spans="1:9" x14ac:dyDescent="0.2">
      <c r="A15" s="3" t="s">
        <v>39</v>
      </c>
    </row>
    <row r="16" spans="1:9" x14ac:dyDescent="0.2">
      <c r="F16" s="3"/>
    </row>
    <row r="17" spans="1:5" x14ac:dyDescent="0.2">
      <c r="A17" s="3" t="s">
        <v>0</v>
      </c>
      <c r="B17" s="3" t="s">
        <v>35</v>
      </c>
      <c r="C17" s="3" t="s">
        <v>36</v>
      </c>
      <c r="D17" s="3" t="s">
        <v>38</v>
      </c>
      <c r="E17" s="3"/>
    </row>
    <row r="18" spans="1:5" x14ac:dyDescent="0.2">
      <c r="A18" t="s">
        <v>23</v>
      </c>
      <c r="B18">
        <v>1621.5360000000001</v>
      </c>
      <c r="C18">
        <v>1592.973</v>
      </c>
      <c r="D18">
        <v>1263.873</v>
      </c>
    </row>
    <row r="19" spans="1:5" x14ac:dyDescent="0.2">
      <c r="A19" t="s">
        <v>2</v>
      </c>
      <c r="B19" s="1">
        <v>0.48351850000000002</v>
      </c>
      <c r="C19" s="4">
        <v>0.48405330000000002</v>
      </c>
      <c r="D19" s="4">
        <v>0.48363040000000002</v>
      </c>
      <c r="E19" s="4"/>
    </row>
    <row r="20" spans="1:5" x14ac:dyDescent="0.2">
      <c r="A20" t="s">
        <v>3</v>
      </c>
      <c r="B20" s="1">
        <v>0.22400590000000001</v>
      </c>
      <c r="C20" s="4">
        <v>0.2252084</v>
      </c>
      <c r="D20" s="4">
        <v>0.22623180000000001</v>
      </c>
      <c r="E20" s="4"/>
    </row>
    <row r="21" spans="1:5" x14ac:dyDescent="0.2">
      <c r="A21" t="s">
        <v>4</v>
      </c>
      <c r="B21" s="1">
        <v>1.9581399999999999E-2</v>
      </c>
      <c r="C21" s="4">
        <v>1.9581399999999999E-2</v>
      </c>
      <c r="D21" s="4">
        <v>2.2590200000000001E-2</v>
      </c>
      <c r="E21" s="4"/>
    </row>
    <row r="22" spans="1:5" x14ac:dyDescent="0.2">
      <c r="A22" t="s">
        <v>29</v>
      </c>
      <c r="B22" s="1">
        <v>8.3282400000000006E-2</v>
      </c>
      <c r="C22" s="4">
        <v>8.4093100000000004E-2</v>
      </c>
      <c r="D22" s="4">
        <v>8.4823899999999994E-2</v>
      </c>
      <c r="E22" s="4"/>
    </row>
    <row r="23" spans="1:5" x14ac:dyDescent="0.2">
      <c r="B23" s="1"/>
      <c r="C23" s="4"/>
      <c r="D23" s="4"/>
      <c r="E23" s="4"/>
    </row>
    <row r="24" spans="1:5" x14ac:dyDescent="0.2">
      <c r="A24" t="s">
        <v>5</v>
      </c>
      <c r="B24" s="1">
        <v>2.0568699999999999E-2</v>
      </c>
      <c r="C24" s="4">
        <v>2.1876799999999998E-2</v>
      </c>
      <c r="D24" s="4">
        <v>2.20524E-2</v>
      </c>
      <c r="E24" s="4"/>
    </row>
    <row r="25" spans="1:5" x14ac:dyDescent="0.2">
      <c r="A25" t="s">
        <v>6</v>
      </c>
      <c r="B25" s="1">
        <v>1.88579E-2</v>
      </c>
      <c r="C25" s="4">
        <v>1.9332599999999998E-2</v>
      </c>
      <c r="D25" s="4">
        <v>1.95094E-2</v>
      </c>
      <c r="E25" s="4"/>
    </row>
    <row r="26" spans="1:5" x14ac:dyDescent="0.2">
      <c r="A26" t="s">
        <v>7</v>
      </c>
      <c r="B26" s="1">
        <v>0.32253660000000001</v>
      </c>
      <c r="C26" s="4">
        <v>0.3230248</v>
      </c>
      <c r="D26" s="4">
        <v>0.32530500000000001</v>
      </c>
      <c r="E26" s="4"/>
    </row>
    <row r="27" spans="1:5" x14ac:dyDescent="0.2">
      <c r="A27" t="s">
        <v>8</v>
      </c>
      <c r="B27" s="1">
        <v>0.19432179999999999</v>
      </c>
      <c r="C27" s="4">
        <v>0.19419110000000001</v>
      </c>
      <c r="D27" s="4">
        <v>0.19372739999999999</v>
      </c>
      <c r="E27" s="4"/>
    </row>
    <row r="29" spans="1:5" x14ac:dyDescent="0.2">
      <c r="A29" s="3" t="s">
        <v>40</v>
      </c>
    </row>
    <row r="30" spans="1:5" x14ac:dyDescent="0.2">
      <c r="A30" s="3"/>
    </row>
    <row r="31" spans="1:5" x14ac:dyDescent="0.2">
      <c r="A31" s="3" t="s">
        <v>0</v>
      </c>
      <c r="B31" s="3" t="s">
        <v>35</v>
      </c>
      <c r="C31" s="3" t="s">
        <v>36</v>
      </c>
      <c r="D31" s="3" t="s">
        <v>38</v>
      </c>
    </row>
    <row r="32" spans="1:5" x14ac:dyDescent="0.2">
      <c r="A32" t="s">
        <v>23</v>
      </c>
      <c r="B32">
        <v>55777.38</v>
      </c>
      <c r="C32">
        <v>56412.31</v>
      </c>
      <c r="D32">
        <v>28859.439999999999</v>
      </c>
    </row>
    <row r="33" spans="1:4" x14ac:dyDescent="0.2">
      <c r="A33" t="s">
        <v>2</v>
      </c>
      <c r="B33" s="1">
        <v>0.48277940000000003</v>
      </c>
      <c r="C33" s="4">
        <v>0.48324709999999998</v>
      </c>
      <c r="D33" s="4">
        <f>4.836195%*10</f>
        <v>0.48361949999999998</v>
      </c>
    </row>
    <row r="34" spans="1:4" x14ac:dyDescent="0.2">
      <c r="A34" t="s">
        <v>3</v>
      </c>
      <c r="B34" s="1">
        <v>0.33493329999999999</v>
      </c>
      <c r="C34" s="4">
        <v>0.33326600000000001</v>
      </c>
      <c r="D34" s="4">
        <v>0.3259996</v>
      </c>
    </row>
    <row r="35" spans="1:4" x14ac:dyDescent="0.2">
      <c r="A35" t="s">
        <v>4</v>
      </c>
      <c r="B35" s="1">
        <v>0.82861660000000004</v>
      </c>
      <c r="C35" s="4">
        <v>0.82202450000000005</v>
      </c>
      <c r="D35" s="4">
        <v>0.75105719999999998</v>
      </c>
    </row>
    <row r="36" spans="1:4" x14ac:dyDescent="0.2">
      <c r="A36" t="s">
        <v>29</v>
      </c>
      <c r="B36" s="1">
        <v>0.59620890000000004</v>
      </c>
      <c r="C36" s="4">
        <v>0.59652799999999995</v>
      </c>
      <c r="D36" s="4">
        <v>0.57071090000000002</v>
      </c>
    </row>
    <row r="37" spans="1:4" x14ac:dyDescent="0.2">
      <c r="B37" s="1"/>
      <c r="C37" s="4"/>
      <c r="D37" s="4"/>
    </row>
    <row r="38" spans="1:4" x14ac:dyDescent="0.2">
      <c r="A38" t="s">
        <v>5</v>
      </c>
      <c r="B38" s="1">
        <v>1.40698E-2</v>
      </c>
      <c r="C38" s="4">
        <v>1.45594E-2</v>
      </c>
      <c r="D38" s="4">
        <v>1.6035600000000001E-2</v>
      </c>
    </row>
    <row r="39" spans="1:4" x14ac:dyDescent="0.2">
      <c r="A39" t="s">
        <v>6</v>
      </c>
      <c r="B39" s="1">
        <v>4.1822499999999999E-2</v>
      </c>
      <c r="C39" s="4">
        <v>4.2454100000000002E-2</v>
      </c>
      <c r="D39" s="4">
        <v>4.0338699999999998E-2</v>
      </c>
    </row>
    <row r="40" spans="1:4" x14ac:dyDescent="0.2">
      <c r="A40" t="s">
        <v>7</v>
      </c>
      <c r="B40" s="1">
        <v>0.34920180000000001</v>
      </c>
      <c r="C40" s="4">
        <v>0.34639110000000001</v>
      </c>
      <c r="D40" s="4">
        <v>0.34450829999999999</v>
      </c>
    </row>
    <row r="41" spans="1:4" x14ac:dyDescent="0.2">
      <c r="A41" t="s">
        <v>8</v>
      </c>
      <c r="B41" s="1">
        <v>0.1897192</v>
      </c>
      <c r="C41" s="4">
        <v>0.18918409999999999</v>
      </c>
      <c r="D41" s="4">
        <v>0.19036220000000001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4DB7-F52E-D84F-903E-4D1EDE069332}">
  <dimension ref="A1:F37"/>
  <sheetViews>
    <sheetView zoomScale="150" zoomScaleNormal="150" workbookViewId="0">
      <selection activeCell="A30" sqref="A30:XFD30"/>
    </sheetView>
  </sheetViews>
  <sheetFormatPr baseColWidth="10" defaultRowHeight="16" x14ac:dyDescent="0.2"/>
  <sheetData>
    <row r="1" spans="1:6" x14ac:dyDescent="0.2">
      <c r="A1" t="s">
        <v>24</v>
      </c>
      <c r="B1" t="s">
        <v>25</v>
      </c>
      <c r="C1" t="s">
        <v>10</v>
      </c>
      <c r="D1" t="s">
        <v>11</v>
      </c>
      <c r="E1" t="s">
        <v>12</v>
      </c>
      <c r="F1" t="s">
        <v>13</v>
      </c>
    </row>
    <row r="3" spans="1:6" x14ac:dyDescent="0.2">
      <c r="A3" t="s">
        <v>14</v>
      </c>
      <c r="B3">
        <v>150</v>
      </c>
      <c r="C3">
        <v>8009.808</v>
      </c>
      <c r="D3">
        <v>6110.3779999999997</v>
      </c>
      <c r="E3">
        <v>0</v>
      </c>
      <c r="F3">
        <v>37821.769999999997</v>
      </c>
    </row>
    <row r="4" spans="1:6" x14ac:dyDescent="0.2">
      <c r="A4" t="s">
        <v>15</v>
      </c>
      <c r="B4">
        <v>150</v>
      </c>
      <c r="C4">
        <v>0.48420419999999997</v>
      </c>
      <c r="D4">
        <v>2.3335999999999999E-2</v>
      </c>
      <c r="E4">
        <v>0.4325582</v>
      </c>
      <c r="F4">
        <v>0.53788100000000005</v>
      </c>
    </row>
    <row r="5" spans="1:6" x14ac:dyDescent="0.2">
      <c r="A5" t="s">
        <v>16</v>
      </c>
      <c r="B5">
        <v>150</v>
      </c>
      <c r="C5">
        <v>0.2262806</v>
      </c>
      <c r="D5">
        <v>3.8241600000000001E-2</v>
      </c>
      <c r="E5">
        <v>0.1649215</v>
      </c>
      <c r="F5">
        <v>0.34778979999999998</v>
      </c>
    </row>
    <row r="6" spans="1:6" x14ac:dyDescent="0.2">
      <c r="A6" t="s">
        <v>17</v>
      </c>
      <c r="B6">
        <v>150</v>
      </c>
      <c r="C6">
        <v>1.4604900000000001E-2</v>
      </c>
      <c r="D6">
        <v>9.0181499999999998E-2</v>
      </c>
      <c r="E6">
        <v>0</v>
      </c>
      <c r="F6">
        <v>1</v>
      </c>
    </row>
    <row r="7" spans="1:6" x14ac:dyDescent="0.2">
      <c r="A7" t="s">
        <v>18</v>
      </c>
      <c r="B7">
        <v>150</v>
      </c>
      <c r="C7">
        <v>8.3151199999999995E-2</v>
      </c>
      <c r="D7">
        <v>6.1030500000000001E-2</v>
      </c>
      <c r="E7">
        <v>0</v>
      </c>
      <c r="F7">
        <v>0.48562</v>
      </c>
    </row>
    <row r="9" spans="1:6" x14ac:dyDescent="0.2">
      <c r="A9" t="s">
        <v>19</v>
      </c>
      <c r="B9">
        <v>150</v>
      </c>
      <c r="C9">
        <v>2.1780399999999998E-2</v>
      </c>
      <c r="D9">
        <v>2.8566399999999999E-2</v>
      </c>
      <c r="E9">
        <v>0</v>
      </c>
      <c r="F9">
        <v>0.19150519999999999</v>
      </c>
    </row>
    <row r="10" spans="1:6" x14ac:dyDescent="0.2">
      <c r="A10" t="s">
        <v>20</v>
      </c>
      <c r="B10">
        <v>150</v>
      </c>
      <c r="C10">
        <v>2.01234E-2</v>
      </c>
      <c r="D10">
        <v>2.32371E-2</v>
      </c>
      <c r="E10">
        <v>8.3259999999999996E-4</v>
      </c>
      <c r="F10">
        <v>0.108067</v>
      </c>
    </row>
    <row r="11" spans="1:6" x14ac:dyDescent="0.2">
      <c r="A11" t="s">
        <v>21</v>
      </c>
      <c r="B11">
        <v>150</v>
      </c>
      <c r="C11">
        <v>0.32649739999999999</v>
      </c>
      <c r="D11">
        <v>8.5092799999999996E-2</v>
      </c>
      <c r="E11">
        <v>0.1239517</v>
      </c>
      <c r="F11">
        <v>0.44609670000000001</v>
      </c>
    </row>
    <row r="12" spans="1:6" x14ac:dyDescent="0.2">
      <c r="A12" t="s">
        <v>22</v>
      </c>
      <c r="B12">
        <v>150</v>
      </c>
      <c r="C12">
        <v>0.1936708</v>
      </c>
      <c r="D12">
        <v>1.88428E-2</v>
      </c>
      <c r="E12">
        <v>0.1545608</v>
      </c>
      <c r="F12">
        <v>0.2361258</v>
      </c>
    </row>
    <row r="14" spans="1:6" x14ac:dyDescent="0.2">
      <c r="A14" t="s">
        <v>24</v>
      </c>
      <c r="B14" t="s">
        <v>25</v>
      </c>
      <c r="C14" t="s">
        <v>10</v>
      </c>
      <c r="D14" t="s">
        <v>11</v>
      </c>
      <c r="E14" t="s">
        <v>12</v>
      </c>
      <c r="F14" t="s">
        <v>13</v>
      </c>
    </row>
    <row r="16" spans="1:6" x14ac:dyDescent="0.2">
      <c r="A16" t="s">
        <v>26</v>
      </c>
      <c r="B16">
        <v>150</v>
      </c>
      <c r="C16">
        <v>118756.8</v>
      </c>
      <c r="D16">
        <v>102716</v>
      </c>
      <c r="E16">
        <v>63830.38</v>
      </c>
      <c r="F16">
        <v>1196700</v>
      </c>
    </row>
    <row r="17" spans="1:6" x14ac:dyDescent="0.2">
      <c r="A17" t="s">
        <v>15</v>
      </c>
      <c r="B17">
        <v>150</v>
      </c>
      <c r="C17">
        <v>0.48280329999999999</v>
      </c>
      <c r="D17">
        <v>2.0603E-2</v>
      </c>
      <c r="E17">
        <v>0.44109589999999999</v>
      </c>
      <c r="F17">
        <v>0.54545460000000001</v>
      </c>
    </row>
    <row r="18" spans="1:6" x14ac:dyDescent="0.2">
      <c r="A18" t="s">
        <v>16</v>
      </c>
      <c r="B18">
        <v>150</v>
      </c>
      <c r="C18">
        <v>0.32753919999999997</v>
      </c>
      <c r="D18">
        <v>4.1435300000000001E-2</v>
      </c>
      <c r="E18">
        <v>0.19450799999999999</v>
      </c>
      <c r="F18">
        <v>0.465059</v>
      </c>
    </row>
    <row r="19" spans="1:6" x14ac:dyDescent="0.2">
      <c r="A19" t="s">
        <v>17</v>
      </c>
      <c r="B19">
        <v>150</v>
      </c>
      <c r="C19">
        <v>0.77271679999999998</v>
      </c>
      <c r="D19">
        <v>0.40932449999999998</v>
      </c>
      <c r="E19">
        <v>0</v>
      </c>
      <c r="F19">
        <v>1</v>
      </c>
    </row>
    <row r="20" spans="1:6" x14ac:dyDescent="0.2">
      <c r="A20" t="s">
        <v>18</v>
      </c>
      <c r="B20">
        <v>150</v>
      </c>
      <c r="C20">
        <v>0.57932810000000001</v>
      </c>
      <c r="D20">
        <v>0.25833430000000002</v>
      </c>
      <c r="E20">
        <v>6.7505700000000002E-2</v>
      </c>
      <c r="F20">
        <v>1</v>
      </c>
    </row>
    <row r="22" spans="1:6" x14ac:dyDescent="0.2">
      <c r="A22" t="s">
        <v>19</v>
      </c>
      <c r="B22">
        <v>150</v>
      </c>
      <c r="C22">
        <v>1.4919699999999999E-2</v>
      </c>
      <c r="D22">
        <v>3.4368099999999999E-2</v>
      </c>
      <c r="E22">
        <v>0</v>
      </c>
      <c r="F22">
        <v>0.19744510000000001</v>
      </c>
    </row>
    <row r="23" spans="1:6" x14ac:dyDescent="0.2">
      <c r="A23" t="s">
        <v>20</v>
      </c>
      <c r="B23">
        <v>150</v>
      </c>
      <c r="C23">
        <v>4.0652399999999998E-2</v>
      </c>
      <c r="D23">
        <v>1.6720700000000002E-2</v>
      </c>
      <c r="E23">
        <v>6.1022000000000003E-3</v>
      </c>
      <c r="F23">
        <v>9.0701900000000002E-2</v>
      </c>
    </row>
    <row r="24" spans="1:6" x14ac:dyDescent="0.2">
      <c r="A24" t="s">
        <v>21</v>
      </c>
      <c r="B24">
        <v>150</v>
      </c>
      <c r="C24">
        <v>0.34587790000000002</v>
      </c>
      <c r="D24">
        <v>5.1406100000000003E-2</v>
      </c>
      <c r="E24">
        <v>0.24729100000000001</v>
      </c>
      <c r="F24">
        <v>0.59055120000000005</v>
      </c>
    </row>
    <row r="25" spans="1:6" x14ac:dyDescent="0.2">
      <c r="A25" t="s">
        <v>22</v>
      </c>
      <c r="B25">
        <v>150</v>
      </c>
      <c r="C25">
        <v>0.19103410000000001</v>
      </c>
      <c r="D25">
        <v>2.7521500000000001E-2</v>
      </c>
      <c r="E25">
        <v>0.1195866</v>
      </c>
      <c r="F25">
        <v>0.38767550000000001</v>
      </c>
    </row>
    <row r="27" spans="1:6" x14ac:dyDescent="0.2">
      <c r="A27" t="s">
        <v>0</v>
      </c>
      <c r="B27" t="s">
        <v>9</v>
      </c>
      <c r="C27" t="s">
        <v>1</v>
      </c>
    </row>
    <row r="28" spans="1:6" x14ac:dyDescent="0.2">
      <c r="A28" t="s">
        <v>2</v>
      </c>
      <c r="B28" s="1">
        <v>0.48420419999999997</v>
      </c>
      <c r="C28" s="1">
        <v>0.48280329999999999</v>
      </c>
    </row>
    <row r="29" spans="1:6" x14ac:dyDescent="0.2">
      <c r="A29" t="s">
        <v>3</v>
      </c>
      <c r="B29" s="1">
        <v>0.2262806</v>
      </c>
      <c r="C29" s="1">
        <v>0.32753919999999997</v>
      </c>
    </row>
    <row r="30" spans="1:6" x14ac:dyDescent="0.2">
      <c r="A30" t="s">
        <v>4</v>
      </c>
      <c r="B30" s="1">
        <v>1.4604900000000001E-2</v>
      </c>
      <c r="C30" s="1">
        <v>0.77271679999999998</v>
      </c>
    </row>
    <row r="31" spans="1:6" x14ac:dyDescent="0.2">
      <c r="A31" t="s">
        <v>29</v>
      </c>
      <c r="B31" s="1">
        <v>8.3151199999999995E-2</v>
      </c>
      <c r="C31" s="1">
        <v>0.57932810000000001</v>
      </c>
    </row>
    <row r="32" spans="1:6" x14ac:dyDescent="0.2">
      <c r="B32" s="1"/>
      <c r="C32" s="1"/>
    </row>
    <row r="33" spans="1:3" x14ac:dyDescent="0.2">
      <c r="A33" t="s">
        <v>5</v>
      </c>
      <c r="B33" s="1">
        <v>2.1780399999999998E-2</v>
      </c>
      <c r="C33" s="1">
        <v>1.4919699999999999E-2</v>
      </c>
    </row>
    <row r="34" spans="1:3" x14ac:dyDescent="0.2">
      <c r="A34" t="s">
        <v>6</v>
      </c>
      <c r="B34" s="1">
        <v>2.01234E-2</v>
      </c>
      <c r="C34" s="1">
        <v>4.0652399999999998E-2</v>
      </c>
    </row>
    <row r="35" spans="1:3" x14ac:dyDescent="0.2">
      <c r="A35" t="s">
        <v>7</v>
      </c>
      <c r="B35" s="1">
        <v>0.32649739999999999</v>
      </c>
      <c r="C35" s="1">
        <v>0.34587790000000002</v>
      </c>
    </row>
    <row r="36" spans="1:3" x14ac:dyDescent="0.2">
      <c r="A36" t="s">
        <v>8</v>
      </c>
      <c r="B36" s="1">
        <v>0.1936708</v>
      </c>
      <c r="C36" s="1">
        <v>0.19103410000000001</v>
      </c>
    </row>
    <row r="37" spans="1:3" x14ac:dyDescent="0.2">
      <c r="A37" t="s">
        <v>23</v>
      </c>
      <c r="B37">
        <v>8009.808</v>
      </c>
      <c r="C37">
        <v>118756.8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800B-B410-0D42-BE0E-9DB4C9E4F636}">
  <dimension ref="A1:F40"/>
  <sheetViews>
    <sheetView zoomScale="160" zoomScaleNormal="160" workbookViewId="0">
      <selection activeCell="A7" sqref="A7"/>
    </sheetView>
  </sheetViews>
  <sheetFormatPr baseColWidth="10" defaultRowHeight="16" x14ac:dyDescent="0.2"/>
  <cols>
    <col min="1" max="1" width="22.1640625" customWidth="1"/>
  </cols>
  <sheetData>
    <row r="1" spans="1:6" x14ac:dyDescent="0.2">
      <c r="A1" s="2"/>
      <c r="B1" t="s">
        <v>9</v>
      </c>
      <c r="C1" t="s">
        <v>1</v>
      </c>
    </row>
    <row r="2" spans="1:6" x14ac:dyDescent="0.2">
      <c r="A2" t="s">
        <v>0</v>
      </c>
    </row>
    <row r="3" spans="1:6" x14ac:dyDescent="0.2">
      <c r="A3" t="s">
        <v>23</v>
      </c>
      <c r="B3">
        <v>1618.568</v>
      </c>
      <c r="C3">
        <v>37869.32</v>
      </c>
    </row>
    <row r="4" spans="1:6" x14ac:dyDescent="0.2">
      <c r="A4" t="s">
        <v>2</v>
      </c>
      <c r="B4" s="1">
        <v>0.48337809999999998</v>
      </c>
      <c r="C4" s="1">
        <v>0.48265160000000001</v>
      </c>
    </row>
    <row r="5" spans="1:6" x14ac:dyDescent="0.2">
      <c r="A5" t="s">
        <v>3</v>
      </c>
      <c r="B5" s="1">
        <f>2.292262/10</f>
        <v>0.22922619999999999</v>
      </c>
      <c r="C5" s="1">
        <f>3.290226/10</f>
        <v>0.3290226</v>
      </c>
    </row>
    <row r="6" spans="1:6" x14ac:dyDescent="0.2">
      <c r="A6" t="s">
        <v>4</v>
      </c>
      <c r="B6" s="1">
        <v>3.9458100000000003E-2</v>
      </c>
      <c r="C6" s="1">
        <v>0.76562090000000005</v>
      </c>
    </row>
    <row r="7" spans="1:6" x14ac:dyDescent="0.2">
      <c r="A7" t="s">
        <v>29</v>
      </c>
      <c r="B7" s="1">
        <v>9.5978599999999997E-2</v>
      </c>
      <c r="C7" s="1">
        <v>0.56488450000000001</v>
      </c>
    </row>
    <row r="9" spans="1:6" x14ac:dyDescent="0.2">
      <c r="A9" t="s">
        <v>5</v>
      </c>
      <c r="B9" s="1">
        <v>2.1687499999999998E-2</v>
      </c>
      <c r="C9" s="1">
        <v>1.29961E-2</v>
      </c>
    </row>
    <row r="10" spans="1:6" x14ac:dyDescent="0.2">
      <c r="A10" t="s">
        <v>6</v>
      </c>
      <c r="B10" s="1">
        <v>1.9651399999999999E-2</v>
      </c>
      <c r="C10" s="1">
        <v>4.0935800000000001E-2</v>
      </c>
    </row>
    <row r="11" spans="1:6" x14ac:dyDescent="0.2">
      <c r="A11" t="s">
        <v>7</v>
      </c>
      <c r="B11" s="1">
        <v>0.32543689999999997</v>
      </c>
      <c r="C11" s="1">
        <v>0.3543019</v>
      </c>
    </row>
    <row r="12" spans="1:6" x14ac:dyDescent="0.2">
      <c r="A12" t="s">
        <v>8</v>
      </c>
      <c r="B12" s="1">
        <v>0.1939341</v>
      </c>
      <c r="C12" s="1">
        <v>0.18842890000000001</v>
      </c>
    </row>
    <row r="13" spans="1:6" x14ac:dyDescent="0.2">
      <c r="B13" s="1"/>
      <c r="C13" s="1"/>
    </row>
    <row r="14" spans="1:6" x14ac:dyDescent="0.2">
      <c r="B14" s="1"/>
      <c r="C14" s="1"/>
    </row>
    <row r="15" spans="1:6" x14ac:dyDescent="0.2">
      <c r="A15" t="s">
        <v>24</v>
      </c>
      <c r="B15" t="s">
        <v>25</v>
      </c>
      <c r="C15" t="s">
        <v>10</v>
      </c>
      <c r="D15" t="s">
        <v>11</v>
      </c>
      <c r="E15" t="s">
        <v>12</v>
      </c>
      <c r="F15" t="s">
        <v>13</v>
      </c>
    </row>
    <row r="17" spans="1:6" x14ac:dyDescent="0.2">
      <c r="A17" t="s">
        <v>14</v>
      </c>
      <c r="B17">
        <v>150</v>
      </c>
      <c r="C17">
        <v>1618.568</v>
      </c>
      <c r="D17">
        <v>845.73829999999998</v>
      </c>
      <c r="E17">
        <v>79.152370000000005</v>
      </c>
      <c r="F17">
        <v>3165.6550000000002</v>
      </c>
    </row>
    <row r="18" spans="1:6" x14ac:dyDescent="0.2">
      <c r="A18" t="s">
        <v>15</v>
      </c>
      <c r="B18">
        <v>150</v>
      </c>
      <c r="C18">
        <v>0.48337809999999998</v>
      </c>
      <c r="D18">
        <v>2.32664E-2</v>
      </c>
      <c r="E18">
        <v>0.4325582</v>
      </c>
      <c r="F18">
        <v>0.53788100000000005</v>
      </c>
    </row>
    <row r="19" spans="1:6" x14ac:dyDescent="0.2">
      <c r="A19" t="s">
        <v>27</v>
      </c>
      <c r="B19">
        <v>150</v>
      </c>
      <c r="C19">
        <v>2.292262</v>
      </c>
      <c r="D19">
        <v>0.43693399999999999</v>
      </c>
      <c r="E19">
        <v>1.6492150000000001</v>
      </c>
      <c r="F19">
        <v>3.6708859999999999</v>
      </c>
    </row>
    <row r="20" spans="1:6" x14ac:dyDescent="0.2">
      <c r="A20" t="s">
        <v>17</v>
      </c>
      <c r="B20">
        <v>150</v>
      </c>
      <c r="C20">
        <v>3.9458100000000003E-2</v>
      </c>
      <c r="D20">
        <v>0.18205199999999999</v>
      </c>
      <c r="E20">
        <v>0</v>
      </c>
      <c r="F20">
        <v>1</v>
      </c>
    </row>
    <row r="21" spans="1:6" x14ac:dyDescent="0.2">
      <c r="A21" t="s">
        <v>18</v>
      </c>
      <c r="B21">
        <v>150</v>
      </c>
      <c r="C21">
        <v>9.5978599999999997E-2</v>
      </c>
      <c r="D21">
        <v>9.7234699999999993E-2</v>
      </c>
      <c r="E21">
        <v>0</v>
      </c>
      <c r="F21">
        <v>0.78560339999999995</v>
      </c>
    </row>
    <row r="23" spans="1:6" x14ac:dyDescent="0.2">
      <c r="A23" t="s">
        <v>19</v>
      </c>
      <c r="B23">
        <v>150</v>
      </c>
      <c r="C23">
        <v>2.1687499999999998E-2</v>
      </c>
      <c r="D23">
        <v>3.21397E-2</v>
      </c>
      <c r="E23">
        <v>0</v>
      </c>
      <c r="F23">
        <v>0.19150519999999999</v>
      </c>
    </row>
    <row r="24" spans="1:6" x14ac:dyDescent="0.2">
      <c r="A24" t="s">
        <v>20</v>
      </c>
      <c r="B24">
        <v>150</v>
      </c>
      <c r="C24">
        <v>1.9651399999999999E-2</v>
      </c>
      <c r="D24">
        <v>2.2178900000000001E-2</v>
      </c>
      <c r="E24">
        <v>8.3259999999999996E-4</v>
      </c>
      <c r="F24">
        <v>0.108067</v>
      </c>
    </row>
    <row r="25" spans="1:6" x14ac:dyDescent="0.2">
      <c r="A25" t="s">
        <v>21</v>
      </c>
      <c r="B25">
        <v>150</v>
      </c>
      <c r="C25">
        <v>0.32543689999999997</v>
      </c>
      <c r="D25">
        <v>8.4780599999999998E-2</v>
      </c>
      <c r="E25">
        <v>0.1239517</v>
      </c>
      <c r="F25">
        <v>0.44609670000000001</v>
      </c>
    </row>
    <row r="26" spans="1:6" x14ac:dyDescent="0.2">
      <c r="A26" t="s">
        <v>22</v>
      </c>
      <c r="B26">
        <v>150</v>
      </c>
      <c r="C26">
        <v>0.1939341</v>
      </c>
      <c r="D26">
        <v>1.9188E-2</v>
      </c>
      <c r="E26">
        <v>0.1545608</v>
      </c>
      <c r="F26">
        <v>0.23836660000000001</v>
      </c>
    </row>
    <row r="29" spans="1:6" x14ac:dyDescent="0.2">
      <c r="A29" t="s">
        <v>24</v>
      </c>
      <c r="B29" t="s">
        <v>25</v>
      </c>
      <c r="C29" t="s">
        <v>10</v>
      </c>
      <c r="D29" t="s">
        <v>11</v>
      </c>
      <c r="E29" t="s">
        <v>12</v>
      </c>
      <c r="F29" t="s">
        <v>13</v>
      </c>
    </row>
    <row r="31" spans="1:6" x14ac:dyDescent="0.2">
      <c r="A31" t="s">
        <v>14</v>
      </c>
      <c r="B31">
        <v>149</v>
      </c>
      <c r="C31">
        <v>37869.32</v>
      </c>
      <c r="D31">
        <v>35153.300000000003</v>
      </c>
      <c r="E31">
        <v>18615.18</v>
      </c>
      <c r="F31">
        <v>305209.90000000002</v>
      </c>
    </row>
    <row r="32" spans="1:6" x14ac:dyDescent="0.2">
      <c r="A32" t="s">
        <v>15</v>
      </c>
      <c r="B32">
        <v>149</v>
      </c>
      <c r="C32">
        <v>0.48265160000000001</v>
      </c>
      <c r="D32">
        <v>1.9940800000000002E-2</v>
      </c>
      <c r="E32">
        <v>0.44109589999999999</v>
      </c>
      <c r="F32">
        <v>0.54545460000000001</v>
      </c>
    </row>
    <row r="33" spans="1:6" x14ac:dyDescent="0.2">
      <c r="A33" t="s">
        <v>27</v>
      </c>
      <c r="B33">
        <v>149</v>
      </c>
      <c r="C33">
        <v>3.2902260000000001</v>
      </c>
      <c r="D33">
        <v>0.45491730000000002</v>
      </c>
      <c r="E33">
        <v>1.9450799999999999</v>
      </c>
      <c r="F33">
        <v>4.6505910000000004</v>
      </c>
    </row>
    <row r="34" spans="1:6" x14ac:dyDescent="0.2">
      <c r="A34" t="s">
        <v>17</v>
      </c>
      <c r="B34">
        <v>149</v>
      </c>
      <c r="C34">
        <v>0.76562090000000005</v>
      </c>
      <c r="D34">
        <v>0.40905809999999998</v>
      </c>
      <c r="E34">
        <v>0</v>
      </c>
      <c r="F34">
        <v>1</v>
      </c>
    </row>
    <row r="35" spans="1:6" x14ac:dyDescent="0.2">
      <c r="A35" t="s">
        <v>18</v>
      </c>
      <c r="B35">
        <v>149</v>
      </c>
      <c r="C35">
        <v>0.56488450000000001</v>
      </c>
      <c r="D35">
        <v>0.26207799999999998</v>
      </c>
      <c r="E35">
        <v>6.7505700000000002E-2</v>
      </c>
      <c r="F35">
        <v>1</v>
      </c>
    </row>
    <row r="37" spans="1:6" x14ac:dyDescent="0.2">
      <c r="A37" t="s">
        <v>19</v>
      </c>
      <c r="B37">
        <v>149</v>
      </c>
      <c r="C37">
        <v>1.29961E-2</v>
      </c>
      <c r="D37">
        <v>3.0135599999999998E-2</v>
      </c>
      <c r="E37">
        <v>0</v>
      </c>
      <c r="F37">
        <v>0.19744510000000001</v>
      </c>
    </row>
    <row r="38" spans="1:6" x14ac:dyDescent="0.2">
      <c r="A38" t="s">
        <v>20</v>
      </c>
      <c r="B38">
        <v>149</v>
      </c>
      <c r="C38">
        <v>4.0935800000000001E-2</v>
      </c>
      <c r="D38">
        <v>1.9709899999999999E-2</v>
      </c>
      <c r="E38">
        <v>6.1022000000000003E-3</v>
      </c>
      <c r="F38">
        <v>0.1460465</v>
      </c>
    </row>
    <row r="39" spans="1:6" x14ac:dyDescent="0.2">
      <c r="A39" t="s">
        <v>21</v>
      </c>
      <c r="B39">
        <v>149</v>
      </c>
      <c r="C39">
        <v>0.3543019</v>
      </c>
      <c r="D39">
        <v>6.0265100000000002E-2</v>
      </c>
      <c r="E39">
        <v>0.24729100000000001</v>
      </c>
      <c r="F39">
        <v>0.5905513</v>
      </c>
    </row>
    <row r="40" spans="1:6" x14ac:dyDescent="0.2">
      <c r="A40" t="s">
        <v>22</v>
      </c>
      <c r="B40">
        <v>149</v>
      </c>
      <c r="C40">
        <v>0.18842890000000001</v>
      </c>
      <c r="D40">
        <v>2.79499E-2</v>
      </c>
      <c r="E40">
        <v>0.1195866</v>
      </c>
      <c r="F40">
        <v>0.38767550000000001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1C56-6B44-5D4F-8F7F-4614610AD6A0}">
  <dimension ref="A1:F36"/>
  <sheetViews>
    <sheetView zoomScale="160" zoomScaleNormal="160" workbookViewId="0">
      <selection activeCell="A32" sqref="A32"/>
    </sheetView>
  </sheetViews>
  <sheetFormatPr baseColWidth="10" defaultRowHeight="16" x14ac:dyDescent="0.2"/>
  <sheetData>
    <row r="1" spans="1:6" x14ac:dyDescent="0.2">
      <c r="A1" t="s">
        <v>24</v>
      </c>
      <c r="B1" t="s">
        <v>25</v>
      </c>
      <c r="C1" t="s">
        <v>10</v>
      </c>
      <c r="D1" t="s">
        <v>11</v>
      </c>
      <c r="E1" t="s">
        <v>12</v>
      </c>
      <c r="F1" t="s">
        <v>13</v>
      </c>
    </row>
    <row r="3" spans="1:6" x14ac:dyDescent="0.2">
      <c r="A3" t="s">
        <v>14</v>
      </c>
      <c r="B3">
        <v>150</v>
      </c>
      <c r="C3">
        <v>1658.9659999999999</v>
      </c>
      <c r="D3">
        <v>918.86770000000001</v>
      </c>
      <c r="E3">
        <v>79.152370000000005</v>
      </c>
      <c r="F3">
        <v>4832.7359999999999</v>
      </c>
    </row>
    <row r="4" spans="1:6" x14ac:dyDescent="0.2">
      <c r="A4" t="s">
        <v>15</v>
      </c>
      <c r="B4">
        <v>150</v>
      </c>
      <c r="C4">
        <v>0.48373329999999998</v>
      </c>
      <c r="D4">
        <v>2.32044E-2</v>
      </c>
      <c r="E4">
        <v>0.4325582</v>
      </c>
      <c r="F4">
        <v>0.53788100000000005</v>
      </c>
    </row>
    <row r="5" spans="1:6" x14ac:dyDescent="0.2">
      <c r="A5" t="s">
        <v>27</v>
      </c>
      <c r="B5">
        <v>150</v>
      </c>
      <c r="C5">
        <v>2.3002729999999998</v>
      </c>
      <c r="D5">
        <v>0.44285459999999999</v>
      </c>
      <c r="E5">
        <v>1.6492150000000001</v>
      </c>
      <c r="F5">
        <v>3.6708859999999999</v>
      </c>
    </row>
    <row r="6" spans="1:6" x14ac:dyDescent="0.2">
      <c r="A6" t="s">
        <v>17</v>
      </c>
      <c r="B6">
        <v>150</v>
      </c>
      <c r="C6">
        <v>4.6124800000000001E-2</v>
      </c>
      <c r="D6">
        <v>0.1981917</v>
      </c>
      <c r="E6">
        <v>0</v>
      </c>
      <c r="F6">
        <v>1</v>
      </c>
    </row>
    <row r="7" spans="1:6" x14ac:dyDescent="0.2">
      <c r="A7" t="s">
        <v>18</v>
      </c>
      <c r="B7">
        <v>150</v>
      </c>
      <c r="C7">
        <v>9.8517300000000002E-2</v>
      </c>
      <c r="D7">
        <v>9.4084200000000007E-2</v>
      </c>
      <c r="E7">
        <v>0</v>
      </c>
      <c r="F7">
        <v>0.65198149999999999</v>
      </c>
    </row>
    <row r="9" spans="1:6" x14ac:dyDescent="0.2">
      <c r="A9" t="s">
        <v>19</v>
      </c>
      <c r="B9">
        <v>150</v>
      </c>
      <c r="C9">
        <v>2.1873E-2</v>
      </c>
      <c r="D9">
        <v>3.2159600000000003E-2</v>
      </c>
      <c r="E9">
        <v>0</v>
      </c>
      <c r="F9">
        <v>0.19150519999999999</v>
      </c>
    </row>
    <row r="10" spans="1:6" x14ac:dyDescent="0.2">
      <c r="A10" t="s">
        <v>20</v>
      </c>
      <c r="B10">
        <v>150</v>
      </c>
      <c r="C10">
        <v>1.9756699999999999E-2</v>
      </c>
      <c r="D10">
        <v>2.2177100000000002E-2</v>
      </c>
      <c r="E10">
        <v>8.3259999999999996E-4</v>
      </c>
      <c r="F10">
        <v>0.108067</v>
      </c>
    </row>
    <row r="11" spans="1:6" x14ac:dyDescent="0.2">
      <c r="A11" t="s">
        <v>21</v>
      </c>
      <c r="B11">
        <v>150</v>
      </c>
      <c r="C11">
        <v>0.32678010000000002</v>
      </c>
      <c r="D11">
        <v>8.4803600000000007E-2</v>
      </c>
      <c r="E11">
        <v>0.1239517</v>
      </c>
      <c r="F11">
        <v>0.44609670000000001</v>
      </c>
    </row>
    <row r="12" spans="1:6" x14ac:dyDescent="0.2">
      <c r="A12" t="s">
        <v>22</v>
      </c>
      <c r="B12">
        <v>150</v>
      </c>
      <c r="C12">
        <v>0.19405620000000001</v>
      </c>
      <c r="D12">
        <v>1.8964399999999999E-2</v>
      </c>
      <c r="E12">
        <v>0.1545608</v>
      </c>
      <c r="F12">
        <v>0.23836660000000001</v>
      </c>
    </row>
    <row r="14" spans="1:6" x14ac:dyDescent="0.2">
      <c r="A14" t="s">
        <v>24</v>
      </c>
      <c r="B14" t="s">
        <v>25</v>
      </c>
      <c r="C14" t="s">
        <v>10</v>
      </c>
      <c r="D14" t="s">
        <v>11</v>
      </c>
      <c r="E14" t="s">
        <v>12</v>
      </c>
      <c r="F14" t="s">
        <v>13</v>
      </c>
    </row>
    <row r="16" spans="1:6" x14ac:dyDescent="0.2">
      <c r="A16" t="s">
        <v>26</v>
      </c>
      <c r="B16">
        <v>149</v>
      </c>
      <c r="C16">
        <v>40869.31</v>
      </c>
      <c r="D16">
        <v>35884.89</v>
      </c>
      <c r="E16">
        <v>20946.150000000001</v>
      </c>
      <c r="F16">
        <v>333463.90000000002</v>
      </c>
    </row>
    <row r="17" spans="1:6" x14ac:dyDescent="0.2">
      <c r="A17" t="s">
        <v>15</v>
      </c>
      <c r="B17">
        <v>149</v>
      </c>
      <c r="C17">
        <v>0.48375230000000002</v>
      </c>
      <c r="D17">
        <v>1.9817399999999999E-2</v>
      </c>
      <c r="E17">
        <v>0.44109589999999999</v>
      </c>
      <c r="F17">
        <v>0.54545460000000001</v>
      </c>
    </row>
    <row r="18" spans="1:6" x14ac:dyDescent="0.2">
      <c r="A18" t="s">
        <v>27</v>
      </c>
      <c r="B18">
        <v>149</v>
      </c>
      <c r="C18">
        <v>3.3115480000000002</v>
      </c>
      <c r="D18">
        <v>0.43766709999999998</v>
      </c>
      <c r="E18">
        <v>1.9450799999999999</v>
      </c>
      <c r="F18">
        <v>4.6505910000000004</v>
      </c>
    </row>
    <row r="19" spans="1:6" x14ac:dyDescent="0.2">
      <c r="A19" t="s">
        <v>17</v>
      </c>
      <c r="B19">
        <v>149</v>
      </c>
      <c r="C19">
        <v>0.77071509999999999</v>
      </c>
      <c r="D19">
        <v>0.40720220000000001</v>
      </c>
      <c r="E19">
        <v>0</v>
      </c>
      <c r="F19">
        <v>1</v>
      </c>
    </row>
    <row r="20" spans="1:6" x14ac:dyDescent="0.2">
      <c r="A20" t="s">
        <v>18</v>
      </c>
      <c r="B20">
        <v>149</v>
      </c>
      <c r="C20">
        <v>0.56684570000000001</v>
      </c>
      <c r="D20">
        <v>0.25764389999999998</v>
      </c>
      <c r="E20">
        <v>6.7505700000000002E-2</v>
      </c>
      <c r="F20">
        <v>1</v>
      </c>
    </row>
    <row r="22" spans="1:6" x14ac:dyDescent="0.2">
      <c r="A22" t="s">
        <v>19</v>
      </c>
      <c r="B22">
        <v>149</v>
      </c>
      <c r="C22">
        <v>1.42874E-2</v>
      </c>
      <c r="D22">
        <v>3.2650899999999997E-2</v>
      </c>
      <c r="E22">
        <v>0</v>
      </c>
      <c r="F22">
        <v>0.19744510000000001</v>
      </c>
    </row>
    <row r="23" spans="1:6" x14ac:dyDescent="0.2">
      <c r="A23" t="s">
        <v>20</v>
      </c>
      <c r="B23">
        <v>149</v>
      </c>
      <c r="C23">
        <v>4.1522299999999998E-2</v>
      </c>
      <c r="D23">
        <v>1.9914999999999999E-2</v>
      </c>
      <c r="E23">
        <v>6.1022000000000003E-3</v>
      </c>
      <c r="F23">
        <v>0.1460465</v>
      </c>
    </row>
    <row r="24" spans="1:6" x14ac:dyDescent="0.2">
      <c r="A24" t="s">
        <v>21</v>
      </c>
      <c r="B24">
        <v>149</v>
      </c>
      <c r="C24">
        <v>0.35437879999999999</v>
      </c>
      <c r="D24">
        <v>6.00353E-2</v>
      </c>
      <c r="E24">
        <v>0.24729100000000001</v>
      </c>
      <c r="F24">
        <v>0.5905513</v>
      </c>
    </row>
    <row r="25" spans="1:6" x14ac:dyDescent="0.2">
      <c r="A25" t="s">
        <v>22</v>
      </c>
      <c r="B25">
        <v>149</v>
      </c>
      <c r="C25">
        <v>0.18697220000000001</v>
      </c>
      <c r="D25">
        <v>2.903E-2</v>
      </c>
      <c r="E25">
        <v>0.1195866</v>
      </c>
      <c r="F25">
        <v>0.38767550000000001</v>
      </c>
    </row>
    <row r="27" spans="1:6" x14ac:dyDescent="0.2">
      <c r="A27" t="s">
        <v>0</v>
      </c>
      <c r="B27" t="s">
        <v>9</v>
      </c>
      <c r="C27" t="s">
        <v>1</v>
      </c>
    </row>
    <row r="28" spans="1:6" x14ac:dyDescent="0.2">
      <c r="A28" t="s">
        <v>2</v>
      </c>
      <c r="B28" s="1">
        <v>0.48373329999999998</v>
      </c>
      <c r="C28" s="1">
        <v>0.48375230000000002</v>
      </c>
    </row>
    <row r="29" spans="1:6" x14ac:dyDescent="0.2">
      <c r="A29" t="s">
        <v>3</v>
      </c>
      <c r="B29" s="1">
        <f>2.300273/10</f>
        <v>0.23002729999999999</v>
      </c>
      <c r="C29" s="1">
        <f>3.311548/10</f>
        <v>0.33115480000000003</v>
      </c>
    </row>
    <row r="30" spans="1:6" x14ac:dyDescent="0.2">
      <c r="A30" t="s">
        <v>4</v>
      </c>
      <c r="B30" s="1">
        <v>4.6124800000000001E-2</v>
      </c>
      <c r="C30" s="1">
        <v>0.77071509999999999</v>
      </c>
    </row>
    <row r="31" spans="1:6" x14ac:dyDescent="0.2">
      <c r="A31" t="s">
        <v>28</v>
      </c>
      <c r="B31" s="1">
        <v>9.8517300000000002E-2</v>
      </c>
      <c r="C31" s="1">
        <v>0.56684570000000001</v>
      </c>
    </row>
    <row r="32" spans="1:6" x14ac:dyDescent="0.2">
      <c r="B32" s="1"/>
      <c r="C32" s="1"/>
    </row>
    <row r="33" spans="1:3" x14ac:dyDescent="0.2">
      <c r="A33" t="s">
        <v>5</v>
      </c>
      <c r="B33" s="1">
        <v>2.1873E-2</v>
      </c>
      <c r="C33" s="1">
        <v>1.42874E-2</v>
      </c>
    </row>
    <row r="34" spans="1:3" x14ac:dyDescent="0.2">
      <c r="A34" t="s">
        <v>6</v>
      </c>
      <c r="B34" s="1">
        <v>1.9756699999999999E-2</v>
      </c>
      <c r="C34" s="1">
        <v>4.1522299999999998E-2</v>
      </c>
    </row>
    <row r="35" spans="1:3" x14ac:dyDescent="0.2">
      <c r="A35" t="s">
        <v>7</v>
      </c>
      <c r="B35" s="1">
        <v>0.32678010000000002</v>
      </c>
      <c r="C35" s="1">
        <v>0.35437879999999999</v>
      </c>
    </row>
    <row r="36" spans="1:3" x14ac:dyDescent="0.2">
      <c r="A36" t="s">
        <v>8</v>
      </c>
      <c r="B36" s="1">
        <v>0.19405620000000001</v>
      </c>
      <c r="C36" s="1">
        <v>0.18697220000000001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DA6C-E4C8-714C-AF89-04A20C5AA3FA}">
  <dimension ref="B1:P13"/>
  <sheetViews>
    <sheetView tabSelected="1" zoomScale="170" zoomScaleNormal="170" workbookViewId="0">
      <selection activeCell="B1" sqref="B1:H13"/>
    </sheetView>
  </sheetViews>
  <sheetFormatPr baseColWidth="10" defaultRowHeight="16" x14ac:dyDescent="0.2"/>
  <cols>
    <col min="1" max="2" width="25.1640625" customWidth="1"/>
    <col min="3" max="3" width="10.5" bestFit="1" customWidth="1"/>
    <col min="4" max="4" width="10.5" customWidth="1"/>
    <col min="5" max="5" width="8.83203125" customWidth="1"/>
    <col min="6" max="6" width="8.33203125" customWidth="1"/>
    <col min="7" max="7" width="9.83203125" customWidth="1"/>
    <col min="8" max="8" width="7.1640625" customWidth="1"/>
    <col min="10" max="10" width="18.33203125" customWidth="1"/>
  </cols>
  <sheetData>
    <row r="1" spans="2:16" s="3" customFormat="1" x14ac:dyDescent="0.2">
      <c r="B1" s="5" t="s">
        <v>24</v>
      </c>
      <c r="C1" s="5" t="s">
        <v>10</v>
      </c>
      <c r="D1" s="5" t="s">
        <v>61</v>
      </c>
      <c r="E1" s="5" t="s">
        <v>41</v>
      </c>
      <c r="F1" s="5" t="s">
        <v>12</v>
      </c>
      <c r="G1" s="5" t="s">
        <v>13</v>
      </c>
      <c r="H1" s="5" t="s">
        <v>42</v>
      </c>
      <c r="J1" s="3" t="s">
        <v>24</v>
      </c>
      <c r="K1" s="3" t="s">
        <v>10</v>
      </c>
      <c r="L1" s="3" t="s">
        <v>61</v>
      </c>
      <c r="M1" s="3" t="s">
        <v>41</v>
      </c>
      <c r="N1" s="3" t="s">
        <v>12</v>
      </c>
      <c r="O1" s="3" t="s">
        <v>13</v>
      </c>
      <c r="P1" s="3" t="s">
        <v>42</v>
      </c>
    </row>
    <row r="2" spans="2:16" x14ac:dyDescent="0.2">
      <c r="B2" s="6" t="s">
        <v>56</v>
      </c>
      <c r="C2" s="7"/>
      <c r="D2" s="7"/>
      <c r="E2" s="7"/>
      <c r="F2" s="7"/>
      <c r="G2" s="7"/>
      <c r="H2" s="7"/>
      <c r="J2" s="3"/>
      <c r="K2" s="3"/>
      <c r="L2" s="3"/>
      <c r="M2" s="3"/>
      <c r="N2" s="3"/>
      <c r="O2" s="3"/>
      <c r="P2" s="3"/>
    </row>
    <row r="3" spans="2:16" x14ac:dyDescent="0.2">
      <c r="B3" s="7" t="s">
        <v>57</v>
      </c>
      <c r="C3" s="8">
        <v>1.3795839999999999</v>
      </c>
      <c r="D3" s="8">
        <v>1.3975569999999999</v>
      </c>
      <c r="E3" s="8">
        <v>0.61163559999999995</v>
      </c>
      <c r="F3" s="8">
        <v>0</v>
      </c>
      <c r="G3" s="8">
        <v>3.1255760000000001</v>
      </c>
      <c r="H3" s="7">
        <v>741</v>
      </c>
      <c r="J3" t="s">
        <v>46</v>
      </c>
      <c r="K3" s="10">
        <v>1.3795839999999999</v>
      </c>
      <c r="L3" s="10">
        <v>1.3975569999999999</v>
      </c>
      <c r="M3" s="10">
        <v>0.61163559999999995</v>
      </c>
      <c r="N3" s="10">
        <v>0</v>
      </c>
      <c r="O3" s="10">
        <v>3.1255760000000001</v>
      </c>
      <c r="P3">
        <v>741</v>
      </c>
    </row>
    <row r="4" spans="2:16" x14ac:dyDescent="0.2">
      <c r="B4" s="7" t="s">
        <v>58</v>
      </c>
      <c r="C4" s="8">
        <v>1.362544</v>
      </c>
      <c r="D4" s="8">
        <v>1.3735710000000001</v>
      </c>
      <c r="E4" s="8">
        <v>0.59267440000000005</v>
      </c>
      <c r="F4" s="8">
        <v>4.5422400000000002E-2</v>
      </c>
      <c r="G4" s="8">
        <v>2.9846629999999998</v>
      </c>
      <c r="H4" s="7">
        <v>747</v>
      </c>
      <c r="J4" t="s">
        <v>47</v>
      </c>
      <c r="K4" s="10">
        <v>1.362544</v>
      </c>
      <c r="L4" s="10">
        <v>1.3735710000000001</v>
      </c>
      <c r="M4" s="10">
        <v>0.59267440000000005</v>
      </c>
      <c r="N4" s="10">
        <v>4.5422400000000002E-2</v>
      </c>
      <c r="O4" s="10">
        <v>2.9846629999999998</v>
      </c>
      <c r="P4">
        <v>742</v>
      </c>
    </row>
    <row r="5" spans="2:16" x14ac:dyDescent="0.2">
      <c r="B5" s="7" t="s">
        <v>59</v>
      </c>
      <c r="C5" s="8">
        <v>1.4142509999999999</v>
      </c>
      <c r="D5" s="8">
        <v>1.4235979999999999</v>
      </c>
      <c r="E5" s="8">
        <v>0.65058369999999999</v>
      </c>
      <c r="F5" s="8">
        <v>0</v>
      </c>
      <c r="G5" s="8">
        <v>3.76464</v>
      </c>
      <c r="H5" s="7">
        <v>747</v>
      </c>
      <c r="J5" t="s">
        <v>48</v>
      </c>
      <c r="K5" s="10">
        <v>1.4142509999999999</v>
      </c>
      <c r="L5" s="10">
        <v>1.4235979999999999</v>
      </c>
      <c r="M5" s="10">
        <v>0.65058369999999999</v>
      </c>
      <c r="N5" s="10">
        <v>0</v>
      </c>
      <c r="O5" s="10">
        <v>3.76464</v>
      </c>
      <c r="P5">
        <v>738</v>
      </c>
    </row>
    <row r="6" spans="2:16" x14ac:dyDescent="0.2">
      <c r="B6" s="6" t="s">
        <v>60</v>
      </c>
      <c r="C6" s="8"/>
      <c r="D6" s="7"/>
      <c r="E6" s="8"/>
      <c r="F6" s="8"/>
      <c r="G6" s="8"/>
      <c r="H6" s="7"/>
    </row>
    <row r="7" spans="2:16" x14ac:dyDescent="0.2">
      <c r="B7" s="7" t="s">
        <v>57</v>
      </c>
      <c r="C7" s="9">
        <v>18410.96</v>
      </c>
      <c r="D7" s="12">
        <v>9691.5750000000007</v>
      </c>
      <c r="E7" s="9">
        <v>31935.54</v>
      </c>
      <c r="F7" s="9">
        <v>0</v>
      </c>
      <c r="G7" s="9">
        <v>490509.3</v>
      </c>
      <c r="H7" s="7">
        <v>747</v>
      </c>
      <c r="J7" t="s">
        <v>49</v>
      </c>
      <c r="K7">
        <v>18337.32</v>
      </c>
      <c r="L7" s="11">
        <v>9691.5750000000007</v>
      </c>
      <c r="M7">
        <v>31892.720000000001</v>
      </c>
      <c r="N7">
        <v>0</v>
      </c>
      <c r="O7">
        <v>490509.3</v>
      </c>
      <c r="P7">
        <v>750</v>
      </c>
    </row>
    <row r="8" spans="2:16" x14ac:dyDescent="0.2">
      <c r="B8" s="7" t="s">
        <v>58</v>
      </c>
      <c r="C8" s="9">
        <v>18052.86</v>
      </c>
      <c r="D8" s="12">
        <v>9526.4860000000008</v>
      </c>
      <c r="E8" s="9">
        <v>32992.97</v>
      </c>
      <c r="F8" s="9">
        <v>18.22223</v>
      </c>
      <c r="G8" s="9">
        <v>552346.1</v>
      </c>
      <c r="H8" s="7">
        <v>747</v>
      </c>
      <c r="J8" t="s">
        <v>50</v>
      </c>
      <c r="K8">
        <v>17981.11</v>
      </c>
      <c r="L8" s="11">
        <v>9526.4860000000008</v>
      </c>
      <c r="M8">
        <v>32946.31</v>
      </c>
      <c r="N8">
        <v>0</v>
      </c>
      <c r="O8">
        <v>552346.1</v>
      </c>
      <c r="P8">
        <v>750</v>
      </c>
    </row>
    <row r="9" spans="2:16" x14ac:dyDescent="0.2">
      <c r="B9" s="7" t="s">
        <v>59</v>
      </c>
      <c r="C9" s="9">
        <v>10787.78</v>
      </c>
      <c r="D9" s="12">
        <v>7231.6869999999999</v>
      </c>
      <c r="E9" s="9">
        <v>14620.04</v>
      </c>
      <c r="F9" s="9">
        <v>0</v>
      </c>
      <c r="G9" s="9">
        <v>284453.7</v>
      </c>
      <c r="H9" s="7">
        <v>747</v>
      </c>
      <c r="J9" t="s">
        <v>51</v>
      </c>
      <c r="K9">
        <v>10760.02</v>
      </c>
      <c r="L9" s="11">
        <v>7231.6869999999999</v>
      </c>
      <c r="M9">
        <v>14598.32</v>
      </c>
      <c r="N9">
        <v>0</v>
      </c>
      <c r="O9">
        <v>284453.7</v>
      </c>
      <c r="P9">
        <v>750</v>
      </c>
    </row>
    <row r="10" spans="2:16" x14ac:dyDescent="0.2">
      <c r="B10" s="6" t="s">
        <v>52</v>
      </c>
      <c r="C10" s="9"/>
      <c r="D10" s="7"/>
      <c r="E10" s="9"/>
      <c r="F10" s="9"/>
      <c r="G10" s="9"/>
      <c r="H10" s="7"/>
    </row>
    <row r="11" spans="2:16" x14ac:dyDescent="0.2">
      <c r="B11" s="7" t="s">
        <v>53</v>
      </c>
      <c r="C11" s="9">
        <v>-392.28269999999998</v>
      </c>
      <c r="D11" s="12">
        <v>-267.04390000000001</v>
      </c>
      <c r="E11" s="9">
        <v>3219.0070000000001</v>
      </c>
      <c r="F11" s="9">
        <v>-15121.73</v>
      </c>
      <c r="G11" s="9">
        <v>61836.88</v>
      </c>
      <c r="H11" s="7">
        <v>741</v>
      </c>
      <c r="J11" t="s">
        <v>43</v>
      </c>
      <c r="K11">
        <v>-392.28269999999998</v>
      </c>
      <c r="L11">
        <v>-267.04390000000001</v>
      </c>
      <c r="M11">
        <v>3219.0070000000001</v>
      </c>
      <c r="N11">
        <v>-15121.73</v>
      </c>
      <c r="O11">
        <v>61836.88</v>
      </c>
      <c r="P11">
        <v>741</v>
      </c>
    </row>
    <row r="12" spans="2:16" x14ac:dyDescent="0.2">
      <c r="B12" s="7" t="s">
        <v>55</v>
      </c>
      <c r="C12" s="9">
        <v>7306.4070000000002</v>
      </c>
      <c r="D12" s="12">
        <v>2114.6410000000001</v>
      </c>
      <c r="E12" s="9">
        <v>22243.86</v>
      </c>
      <c r="F12" s="9">
        <v>-4207.6809999999996</v>
      </c>
      <c r="G12" s="9">
        <v>474327</v>
      </c>
      <c r="H12" s="7">
        <v>741</v>
      </c>
      <c r="J12" t="s">
        <v>44</v>
      </c>
      <c r="K12">
        <v>7293.3050000000003</v>
      </c>
      <c r="L12">
        <v>2114.6410000000001</v>
      </c>
      <c r="M12">
        <v>22231.71</v>
      </c>
      <c r="N12">
        <v>-4207.6809999999996</v>
      </c>
      <c r="O12">
        <v>474327</v>
      </c>
      <c r="P12">
        <v>747</v>
      </c>
    </row>
    <row r="13" spans="2:16" x14ac:dyDescent="0.2">
      <c r="B13" s="7" t="s">
        <v>54</v>
      </c>
      <c r="C13" s="9">
        <v>7729.3850000000002</v>
      </c>
      <c r="D13" s="12">
        <v>2636.3649999999998</v>
      </c>
      <c r="E13" s="9">
        <v>20549.89</v>
      </c>
      <c r="F13" s="9">
        <v>-7833.1080000000002</v>
      </c>
      <c r="G13" s="9">
        <v>412490.2</v>
      </c>
      <c r="H13" s="7">
        <v>738</v>
      </c>
      <c r="J13" t="s">
        <v>45</v>
      </c>
      <c r="K13">
        <v>7729.3850000000002</v>
      </c>
      <c r="L13">
        <v>2636.3649999999998</v>
      </c>
      <c r="M13">
        <v>20549.89</v>
      </c>
      <c r="N13">
        <v>-7833.1080000000002</v>
      </c>
      <c r="O13">
        <v>412490.2</v>
      </c>
      <c r="P13">
        <v>747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nld_i5</vt:lpstr>
      <vt:lpstr>eld_i5</vt:lpstr>
      <vt:lpstr>lld_i5</vt:lpstr>
      <vt:lpstr>comb</vt:lpstr>
      <vt:lpstr>ld_i5</vt:lpstr>
      <vt:lpstr>nld_i10</vt:lpstr>
      <vt:lpstr>ld_i10</vt:lpstr>
      <vt:lpstr>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Ayling</dc:creator>
  <cp:lastModifiedBy>Sophie Ayling</cp:lastModifiedBy>
  <dcterms:created xsi:type="dcterms:W3CDTF">2024-09-30T16:53:48Z</dcterms:created>
  <dcterms:modified xsi:type="dcterms:W3CDTF">2024-12-09T00:24:42Z</dcterms:modified>
</cp:coreProperties>
</file>