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oc\mingw\test\"/>
    </mc:Choice>
  </mc:AlternateContent>
  <bookViews>
    <workbookView xWindow="0" yWindow="0" windowWidth="2160" windowHeight="0"/>
  </bookViews>
  <sheets>
    <sheet name="list" sheetId="1" r:id="rId1"/>
    <sheet name="TODO" sheetId="5" r:id="rId2"/>
    <sheet name="OA" sheetId="6" r:id="rId3"/>
    <sheet name="Sheet2" sheetId="2" r:id="rId4"/>
    <sheet name="Sheet3" sheetId="3" r:id="rId5"/>
    <sheet name="fdl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I372" i="4"/>
  <c r="K372" i="4" s="1"/>
  <c r="D372" i="4"/>
  <c r="C372" i="4"/>
  <c r="I371" i="4"/>
  <c r="D371" i="4"/>
  <c r="C371" i="4"/>
  <c r="I370" i="4"/>
  <c r="K370" i="4" s="1"/>
  <c r="D370" i="4"/>
  <c r="C370" i="4"/>
  <c r="I369" i="4"/>
  <c r="K369" i="4" s="1"/>
  <c r="D369" i="4"/>
  <c r="C369" i="4"/>
  <c r="I368" i="4"/>
  <c r="K368" i="4" s="1"/>
  <c r="D368" i="4"/>
  <c r="C368" i="4"/>
  <c r="I367" i="4"/>
  <c r="D367" i="4"/>
  <c r="C367" i="4"/>
  <c r="I366" i="4"/>
  <c r="K366" i="4" s="1"/>
  <c r="D366" i="4"/>
  <c r="C366" i="4"/>
  <c r="J365" i="4"/>
  <c r="I365" i="4"/>
  <c r="K365" i="4" s="1"/>
  <c r="D365" i="4"/>
  <c r="C365" i="4"/>
  <c r="I364" i="4"/>
  <c r="K364" i="4" s="1"/>
  <c r="D364" i="4"/>
  <c r="C364" i="4"/>
  <c r="I363" i="4"/>
  <c r="D363" i="4"/>
  <c r="C363" i="4"/>
  <c r="I362" i="4"/>
  <c r="K362" i="4" s="1"/>
  <c r="D362" i="4"/>
  <c r="C362" i="4"/>
  <c r="J361" i="4"/>
  <c r="I361" i="4"/>
  <c r="K361" i="4" s="1"/>
  <c r="D361" i="4"/>
  <c r="C361" i="4"/>
  <c r="I360" i="4"/>
  <c r="K360" i="4" s="1"/>
  <c r="D360" i="4"/>
  <c r="C360" i="4"/>
  <c r="I359" i="4"/>
  <c r="D359" i="4"/>
  <c r="C359" i="4"/>
  <c r="I358" i="4"/>
  <c r="K358" i="4" s="1"/>
  <c r="D358" i="4"/>
  <c r="C358" i="4"/>
  <c r="J357" i="4"/>
  <c r="I357" i="4"/>
  <c r="K357" i="4" s="1"/>
  <c r="D357" i="4"/>
  <c r="C357" i="4"/>
  <c r="I356" i="4"/>
  <c r="K356" i="4" s="1"/>
  <c r="D356" i="4"/>
  <c r="C356" i="4"/>
  <c r="I355" i="4"/>
  <c r="D355" i="4"/>
  <c r="C355" i="4"/>
  <c r="I354" i="4"/>
  <c r="K354" i="4" s="1"/>
  <c r="D354" i="4"/>
  <c r="C354" i="4"/>
  <c r="I353" i="4"/>
  <c r="K353" i="4" s="1"/>
  <c r="D353" i="4"/>
  <c r="C353" i="4"/>
  <c r="I352" i="4"/>
  <c r="K352" i="4" s="1"/>
  <c r="D352" i="4"/>
  <c r="C352" i="4"/>
  <c r="I351" i="4"/>
  <c r="D351" i="4"/>
  <c r="C351" i="4"/>
  <c r="I350" i="4"/>
  <c r="K350" i="4" s="1"/>
  <c r="D350" i="4"/>
  <c r="C350" i="4"/>
  <c r="I349" i="4"/>
  <c r="K349" i="4" s="1"/>
  <c r="D349" i="4"/>
  <c r="C349" i="4"/>
  <c r="I348" i="4"/>
  <c r="K348" i="4" s="1"/>
  <c r="D348" i="4"/>
  <c r="C348" i="4"/>
  <c r="I347" i="4"/>
  <c r="D347" i="4"/>
  <c r="C347" i="4"/>
  <c r="I346" i="4"/>
  <c r="K346" i="4" s="1"/>
  <c r="D346" i="4"/>
  <c r="C346" i="4"/>
  <c r="J345" i="4"/>
  <c r="I345" i="4"/>
  <c r="K345" i="4" s="1"/>
  <c r="D345" i="4"/>
  <c r="C345" i="4"/>
  <c r="I344" i="4"/>
  <c r="K344" i="4" s="1"/>
  <c r="D344" i="4"/>
  <c r="C344" i="4"/>
  <c r="I343" i="4"/>
  <c r="D343" i="4"/>
  <c r="C343" i="4"/>
  <c r="I342" i="4"/>
  <c r="K342" i="4" s="1"/>
  <c r="D342" i="4"/>
  <c r="C342" i="4"/>
  <c r="I341" i="4"/>
  <c r="K341" i="4" s="1"/>
  <c r="D341" i="4"/>
  <c r="C341" i="4"/>
  <c r="I340" i="4"/>
  <c r="K340" i="4" s="1"/>
  <c r="D340" i="4"/>
  <c r="C340" i="4"/>
  <c r="J339" i="4"/>
  <c r="I339" i="4"/>
  <c r="K339" i="4" s="1"/>
  <c r="D339" i="4"/>
  <c r="C339" i="4"/>
  <c r="I338" i="4"/>
  <c r="J338" i="4" s="1"/>
  <c r="D338" i="4"/>
  <c r="C338" i="4"/>
  <c r="J337" i="4"/>
  <c r="I337" i="4"/>
  <c r="K337" i="4" s="1"/>
  <c r="D337" i="4"/>
  <c r="C337" i="4"/>
  <c r="I336" i="4"/>
  <c r="D336" i="4"/>
  <c r="C336" i="4"/>
  <c r="J335" i="4"/>
  <c r="I335" i="4"/>
  <c r="K335" i="4" s="1"/>
  <c r="D335" i="4"/>
  <c r="C335" i="4"/>
  <c r="I334" i="4"/>
  <c r="J334" i="4" s="1"/>
  <c r="D334" i="4"/>
  <c r="C334" i="4"/>
  <c r="K333" i="4"/>
  <c r="H333" i="4" s="1"/>
  <c r="J333" i="4"/>
  <c r="I333" i="4"/>
  <c r="D333" i="4"/>
  <c r="C333" i="4"/>
  <c r="K332" i="4"/>
  <c r="I332" i="4"/>
  <c r="J332" i="4" s="1"/>
  <c r="D332" i="4"/>
  <c r="C332" i="4"/>
  <c r="J331" i="4"/>
  <c r="I331" i="4"/>
  <c r="K331" i="4" s="1"/>
  <c r="D331" i="4"/>
  <c r="C331" i="4"/>
  <c r="I330" i="4"/>
  <c r="J330" i="4" s="1"/>
  <c r="D330" i="4"/>
  <c r="C330" i="4"/>
  <c r="J329" i="4"/>
  <c r="I329" i="4"/>
  <c r="K329" i="4" s="1"/>
  <c r="D329" i="4"/>
  <c r="C329" i="4"/>
  <c r="I328" i="4"/>
  <c r="D328" i="4"/>
  <c r="C328" i="4"/>
  <c r="K327" i="4"/>
  <c r="J327" i="4"/>
  <c r="I327" i="4"/>
  <c r="D327" i="4"/>
  <c r="C327" i="4"/>
  <c r="I326" i="4"/>
  <c r="J326" i="4" s="1"/>
  <c r="D326" i="4"/>
  <c r="C326" i="4"/>
  <c r="K325" i="4"/>
  <c r="I325" i="4"/>
  <c r="J325" i="4" s="1"/>
  <c r="D325" i="4"/>
  <c r="C325" i="4"/>
  <c r="J324" i="4"/>
  <c r="I324" i="4"/>
  <c r="K324" i="4" s="1"/>
  <c r="H324" i="4" s="1"/>
  <c r="D324" i="4"/>
  <c r="C324" i="4"/>
  <c r="I323" i="4"/>
  <c r="K323" i="4" s="1"/>
  <c r="D323" i="4"/>
  <c r="C323" i="4"/>
  <c r="I322" i="4"/>
  <c r="J322" i="4" s="1"/>
  <c r="D322" i="4"/>
  <c r="C322" i="4"/>
  <c r="J321" i="4"/>
  <c r="I321" i="4"/>
  <c r="K321" i="4" s="1"/>
  <c r="H321" i="4" s="1"/>
  <c r="D321" i="4"/>
  <c r="C321" i="4"/>
  <c r="I320" i="4"/>
  <c r="D320" i="4"/>
  <c r="C320" i="4"/>
  <c r="K319" i="4"/>
  <c r="I319" i="4"/>
  <c r="J319" i="4" s="1"/>
  <c r="D319" i="4"/>
  <c r="C319" i="4"/>
  <c r="I318" i="4"/>
  <c r="J318" i="4" s="1"/>
  <c r="D318" i="4"/>
  <c r="C318" i="4"/>
  <c r="I317" i="4"/>
  <c r="K317" i="4" s="1"/>
  <c r="D317" i="4"/>
  <c r="C317" i="4"/>
  <c r="K316" i="4"/>
  <c r="H316" i="4" s="1"/>
  <c r="J316" i="4"/>
  <c r="I316" i="4"/>
  <c r="D316" i="4"/>
  <c r="C316" i="4"/>
  <c r="J315" i="4"/>
  <c r="I315" i="4"/>
  <c r="K315" i="4" s="1"/>
  <c r="D315" i="4"/>
  <c r="C315" i="4"/>
  <c r="K314" i="4"/>
  <c r="H314" i="4" s="1"/>
  <c r="I314" i="4"/>
  <c r="J314" i="4" s="1"/>
  <c r="D314" i="4"/>
  <c r="C314" i="4"/>
  <c r="J313" i="4"/>
  <c r="I313" i="4"/>
  <c r="K313" i="4" s="1"/>
  <c r="D313" i="4"/>
  <c r="C313" i="4"/>
  <c r="I312" i="4"/>
  <c r="D312" i="4"/>
  <c r="C312" i="4"/>
  <c r="J311" i="4"/>
  <c r="I311" i="4"/>
  <c r="K311" i="4" s="1"/>
  <c r="D311" i="4"/>
  <c r="C311" i="4"/>
  <c r="K310" i="4"/>
  <c r="I310" i="4"/>
  <c r="J310" i="4" s="1"/>
  <c r="D310" i="4"/>
  <c r="C310" i="4"/>
  <c r="K309" i="4"/>
  <c r="I309" i="4"/>
  <c r="J309" i="4" s="1"/>
  <c r="D309" i="4"/>
  <c r="C309" i="4"/>
  <c r="K308" i="4"/>
  <c r="J308" i="4"/>
  <c r="I308" i="4"/>
  <c r="D308" i="4"/>
  <c r="C308" i="4"/>
  <c r="I307" i="4"/>
  <c r="K307" i="4" s="1"/>
  <c r="D307" i="4"/>
  <c r="C307" i="4"/>
  <c r="K306" i="4"/>
  <c r="I306" i="4"/>
  <c r="J306" i="4" s="1"/>
  <c r="D306" i="4"/>
  <c r="C306" i="4"/>
  <c r="I305" i="4"/>
  <c r="K305" i="4" s="1"/>
  <c r="D305" i="4"/>
  <c r="C305" i="4"/>
  <c r="I304" i="4"/>
  <c r="D304" i="4"/>
  <c r="C304" i="4"/>
  <c r="I303" i="4"/>
  <c r="K303" i="4" s="1"/>
  <c r="D303" i="4"/>
  <c r="C303" i="4"/>
  <c r="I302" i="4"/>
  <c r="J302" i="4" s="1"/>
  <c r="D302" i="4"/>
  <c r="C302" i="4"/>
  <c r="J301" i="4"/>
  <c r="I301" i="4"/>
  <c r="K301" i="4" s="1"/>
  <c r="H301" i="4" s="1"/>
  <c r="D301" i="4"/>
  <c r="C301" i="4"/>
  <c r="K300" i="4"/>
  <c r="J300" i="4"/>
  <c r="I300" i="4"/>
  <c r="D300" i="4"/>
  <c r="C300" i="4"/>
  <c r="I299" i="4"/>
  <c r="K299" i="4" s="1"/>
  <c r="D299" i="4"/>
  <c r="C299" i="4"/>
  <c r="I298" i="4"/>
  <c r="J298" i="4" s="1"/>
  <c r="D298" i="4"/>
  <c r="C298" i="4"/>
  <c r="J297" i="4"/>
  <c r="I297" i="4"/>
  <c r="K297" i="4" s="1"/>
  <c r="D297" i="4"/>
  <c r="C297" i="4"/>
  <c r="I296" i="4"/>
  <c r="D296" i="4"/>
  <c r="C296" i="4"/>
  <c r="J295" i="4"/>
  <c r="I295" i="4"/>
  <c r="K295" i="4" s="1"/>
  <c r="D295" i="4"/>
  <c r="C295" i="4"/>
  <c r="I294" i="4"/>
  <c r="J294" i="4" s="1"/>
  <c r="D294" i="4"/>
  <c r="C294" i="4"/>
  <c r="K293" i="4"/>
  <c r="J293" i="4"/>
  <c r="I293" i="4"/>
  <c r="D293" i="4"/>
  <c r="C293" i="4"/>
  <c r="K292" i="4"/>
  <c r="I292" i="4"/>
  <c r="J292" i="4" s="1"/>
  <c r="D292" i="4"/>
  <c r="C292" i="4"/>
  <c r="I291" i="4"/>
  <c r="K291" i="4" s="1"/>
  <c r="D291" i="4"/>
  <c r="C291" i="4"/>
  <c r="I290" i="4"/>
  <c r="J290" i="4" s="1"/>
  <c r="D290" i="4"/>
  <c r="C290" i="4"/>
  <c r="J289" i="4"/>
  <c r="I289" i="4"/>
  <c r="K289" i="4" s="1"/>
  <c r="D289" i="4"/>
  <c r="C289" i="4"/>
  <c r="I288" i="4"/>
  <c r="D288" i="4"/>
  <c r="C288" i="4"/>
  <c r="J287" i="4"/>
  <c r="I287" i="4"/>
  <c r="K287" i="4" s="1"/>
  <c r="H287" i="4" s="1"/>
  <c r="D287" i="4"/>
  <c r="C287" i="4"/>
  <c r="K286" i="4"/>
  <c r="J286" i="4"/>
  <c r="I286" i="4"/>
  <c r="H286" i="4"/>
  <c r="D286" i="4"/>
  <c r="C286" i="4"/>
  <c r="I285" i="4"/>
  <c r="K285" i="4" s="1"/>
  <c r="D285" i="4"/>
  <c r="C285" i="4"/>
  <c r="K284" i="4"/>
  <c r="H284" i="4" s="1"/>
  <c r="J284" i="4"/>
  <c r="I284" i="4"/>
  <c r="D284" i="4"/>
  <c r="C284" i="4"/>
  <c r="J283" i="4"/>
  <c r="I283" i="4"/>
  <c r="K283" i="4" s="1"/>
  <c r="D283" i="4"/>
  <c r="C283" i="4"/>
  <c r="K282" i="4"/>
  <c r="J282" i="4"/>
  <c r="I282" i="4"/>
  <c r="H282" i="4"/>
  <c r="D282" i="4"/>
  <c r="C282" i="4"/>
  <c r="I281" i="4"/>
  <c r="K281" i="4" s="1"/>
  <c r="D281" i="4"/>
  <c r="C281" i="4"/>
  <c r="K280" i="4"/>
  <c r="H280" i="4" s="1"/>
  <c r="J280" i="4"/>
  <c r="I280" i="4"/>
  <c r="D280" i="4"/>
  <c r="C280" i="4"/>
  <c r="J279" i="4"/>
  <c r="I279" i="4"/>
  <c r="K279" i="4" s="1"/>
  <c r="D279" i="4"/>
  <c r="C279" i="4"/>
  <c r="K278" i="4"/>
  <c r="J278" i="4"/>
  <c r="I278" i="4"/>
  <c r="H278" i="4"/>
  <c r="D278" i="4"/>
  <c r="C278" i="4"/>
  <c r="I277" i="4"/>
  <c r="K277" i="4" s="1"/>
  <c r="D277" i="4"/>
  <c r="C277" i="4"/>
  <c r="K276" i="4"/>
  <c r="H276" i="4" s="1"/>
  <c r="J276" i="4"/>
  <c r="I276" i="4"/>
  <c r="D276" i="4"/>
  <c r="C276" i="4"/>
  <c r="J275" i="4"/>
  <c r="I275" i="4"/>
  <c r="K275" i="4" s="1"/>
  <c r="D275" i="4"/>
  <c r="C275" i="4"/>
  <c r="K274" i="4"/>
  <c r="J274" i="4"/>
  <c r="I274" i="4"/>
  <c r="H274" i="4"/>
  <c r="D274" i="4"/>
  <c r="C274" i="4"/>
  <c r="I273" i="4"/>
  <c r="K273" i="4" s="1"/>
  <c r="D273" i="4"/>
  <c r="C273" i="4"/>
  <c r="K272" i="4"/>
  <c r="H272" i="4" s="1"/>
  <c r="J272" i="4"/>
  <c r="I272" i="4"/>
  <c r="D272" i="4"/>
  <c r="C272" i="4"/>
  <c r="K271" i="4"/>
  <c r="H271" i="4" s="1"/>
  <c r="J271" i="4"/>
  <c r="I271" i="4"/>
  <c r="D271" i="4"/>
  <c r="C271" i="4"/>
  <c r="I270" i="4"/>
  <c r="D270" i="4"/>
  <c r="C270" i="4"/>
  <c r="J269" i="4"/>
  <c r="I269" i="4"/>
  <c r="K269" i="4" s="1"/>
  <c r="H269" i="4" s="1"/>
  <c r="D269" i="4"/>
  <c r="C269" i="4"/>
  <c r="K268" i="4"/>
  <c r="I268" i="4"/>
  <c r="J268" i="4" s="1"/>
  <c r="H268" i="4" s="1"/>
  <c r="D268" i="4"/>
  <c r="C268" i="4"/>
  <c r="K267" i="4"/>
  <c r="H267" i="4" s="1"/>
  <c r="J267" i="4"/>
  <c r="I267" i="4"/>
  <c r="D267" i="4"/>
  <c r="C267" i="4"/>
  <c r="I266" i="4"/>
  <c r="D266" i="4"/>
  <c r="C266" i="4"/>
  <c r="J265" i="4"/>
  <c r="I265" i="4"/>
  <c r="K265" i="4" s="1"/>
  <c r="H265" i="4" s="1"/>
  <c r="D265" i="4"/>
  <c r="C265" i="4"/>
  <c r="K264" i="4"/>
  <c r="I264" i="4"/>
  <c r="J264" i="4" s="1"/>
  <c r="H264" i="4" s="1"/>
  <c r="D264" i="4"/>
  <c r="C264" i="4"/>
  <c r="K263" i="4"/>
  <c r="H263" i="4" s="1"/>
  <c r="J263" i="4"/>
  <c r="I263" i="4"/>
  <c r="D263" i="4"/>
  <c r="C263" i="4"/>
  <c r="I262" i="4"/>
  <c r="D262" i="4"/>
  <c r="C262" i="4"/>
  <c r="J261" i="4"/>
  <c r="I261" i="4"/>
  <c r="K261" i="4" s="1"/>
  <c r="H261" i="4" s="1"/>
  <c r="D261" i="4"/>
  <c r="C261" i="4"/>
  <c r="K260" i="4"/>
  <c r="I260" i="4"/>
  <c r="J260" i="4" s="1"/>
  <c r="H260" i="4" s="1"/>
  <c r="D260" i="4"/>
  <c r="C260" i="4"/>
  <c r="K259" i="4"/>
  <c r="H259" i="4" s="1"/>
  <c r="J259" i="4"/>
  <c r="I259" i="4"/>
  <c r="D259" i="4"/>
  <c r="C259" i="4"/>
  <c r="I258" i="4"/>
  <c r="D258" i="4"/>
  <c r="C258" i="4"/>
  <c r="J257" i="4"/>
  <c r="I257" i="4"/>
  <c r="K257" i="4" s="1"/>
  <c r="H257" i="4" s="1"/>
  <c r="D257" i="4"/>
  <c r="C257" i="4"/>
  <c r="K256" i="4"/>
  <c r="I256" i="4"/>
  <c r="J256" i="4" s="1"/>
  <c r="H256" i="4" s="1"/>
  <c r="D256" i="4"/>
  <c r="C256" i="4"/>
  <c r="K255" i="4"/>
  <c r="H255" i="4" s="1"/>
  <c r="J255" i="4"/>
  <c r="I255" i="4"/>
  <c r="D255" i="4"/>
  <c r="C255" i="4"/>
  <c r="I254" i="4"/>
  <c r="D254" i="4"/>
  <c r="C254" i="4"/>
  <c r="K253" i="4"/>
  <c r="H253" i="4" s="1"/>
  <c r="J253" i="4"/>
  <c r="I253" i="4"/>
  <c r="D253" i="4"/>
  <c r="C253" i="4"/>
  <c r="K252" i="4"/>
  <c r="I252" i="4"/>
  <c r="J252" i="4" s="1"/>
  <c r="H252" i="4" s="1"/>
  <c r="D252" i="4"/>
  <c r="C252" i="4"/>
  <c r="K251" i="4"/>
  <c r="H251" i="4" s="1"/>
  <c r="J251" i="4"/>
  <c r="I251" i="4"/>
  <c r="D251" i="4"/>
  <c r="C251" i="4"/>
  <c r="I250" i="4"/>
  <c r="D250" i="4"/>
  <c r="C250" i="4"/>
  <c r="I249" i="4"/>
  <c r="K249" i="4" s="1"/>
  <c r="D249" i="4"/>
  <c r="C249" i="4"/>
  <c r="K248" i="4"/>
  <c r="H248" i="4" s="1"/>
  <c r="J248" i="4"/>
  <c r="I248" i="4"/>
  <c r="D248" i="4"/>
  <c r="C248" i="4"/>
  <c r="K247" i="4"/>
  <c r="J247" i="4"/>
  <c r="I247" i="4"/>
  <c r="D247" i="4"/>
  <c r="C247" i="4"/>
  <c r="K246" i="4"/>
  <c r="I246" i="4"/>
  <c r="J246" i="4" s="1"/>
  <c r="H246" i="4" s="1"/>
  <c r="D246" i="4"/>
  <c r="C246" i="4"/>
  <c r="K245" i="4"/>
  <c r="J245" i="4"/>
  <c r="I245" i="4"/>
  <c r="D245" i="4"/>
  <c r="C245" i="4"/>
  <c r="J244" i="4"/>
  <c r="I244" i="4"/>
  <c r="K244" i="4" s="1"/>
  <c r="D244" i="4"/>
  <c r="C244" i="4"/>
  <c r="J243" i="4"/>
  <c r="I243" i="4"/>
  <c r="K243" i="4" s="1"/>
  <c r="D243" i="4"/>
  <c r="C243" i="4"/>
  <c r="K242" i="4"/>
  <c r="J242" i="4"/>
  <c r="I242" i="4"/>
  <c r="D242" i="4"/>
  <c r="C242" i="4"/>
  <c r="I241" i="4"/>
  <c r="D241" i="4"/>
  <c r="C241" i="4"/>
  <c r="I240" i="4"/>
  <c r="K240" i="4" s="1"/>
  <c r="D240" i="4"/>
  <c r="C240" i="4"/>
  <c r="K239" i="4"/>
  <c r="J239" i="4"/>
  <c r="I239" i="4"/>
  <c r="D239" i="4"/>
  <c r="C239" i="4"/>
  <c r="K238" i="4"/>
  <c r="I238" i="4"/>
  <c r="J238" i="4" s="1"/>
  <c r="H238" i="4" s="1"/>
  <c r="D238" i="4"/>
  <c r="C238" i="4"/>
  <c r="K237" i="4"/>
  <c r="J237" i="4"/>
  <c r="I237" i="4"/>
  <c r="D237" i="4"/>
  <c r="C237" i="4"/>
  <c r="J236" i="4"/>
  <c r="I236" i="4"/>
  <c r="K236" i="4" s="1"/>
  <c r="D236" i="4"/>
  <c r="C236" i="4"/>
  <c r="J235" i="4"/>
  <c r="I235" i="4"/>
  <c r="K235" i="4" s="1"/>
  <c r="D235" i="4"/>
  <c r="C235" i="4"/>
  <c r="K234" i="4"/>
  <c r="J234" i="4"/>
  <c r="I234" i="4"/>
  <c r="D234" i="4"/>
  <c r="C234" i="4"/>
  <c r="I233" i="4"/>
  <c r="D233" i="4"/>
  <c r="C233" i="4"/>
  <c r="I232" i="4"/>
  <c r="K232" i="4" s="1"/>
  <c r="D232" i="4"/>
  <c r="C232" i="4"/>
  <c r="K231" i="4"/>
  <c r="J231" i="4"/>
  <c r="I231" i="4"/>
  <c r="D231" i="4"/>
  <c r="C231" i="4"/>
  <c r="K230" i="4"/>
  <c r="I230" i="4"/>
  <c r="J230" i="4" s="1"/>
  <c r="H230" i="4" s="1"/>
  <c r="D230" i="4"/>
  <c r="C230" i="4"/>
  <c r="K229" i="4"/>
  <c r="J229" i="4"/>
  <c r="I229" i="4"/>
  <c r="D229" i="4"/>
  <c r="C229" i="4"/>
  <c r="J228" i="4"/>
  <c r="I228" i="4"/>
  <c r="K228" i="4" s="1"/>
  <c r="D228" i="4"/>
  <c r="C228" i="4"/>
  <c r="J227" i="4"/>
  <c r="I227" i="4"/>
  <c r="K227" i="4" s="1"/>
  <c r="D227" i="4"/>
  <c r="C227" i="4"/>
  <c r="K226" i="4"/>
  <c r="J226" i="4"/>
  <c r="I226" i="4"/>
  <c r="D226" i="4"/>
  <c r="C226" i="4"/>
  <c r="I225" i="4"/>
  <c r="D225" i="4"/>
  <c r="C225" i="4"/>
  <c r="I224" i="4"/>
  <c r="K224" i="4" s="1"/>
  <c r="D224" i="4"/>
  <c r="C224" i="4"/>
  <c r="K223" i="4"/>
  <c r="J223" i="4"/>
  <c r="I223" i="4"/>
  <c r="D223" i="4"/>
  <c r="C223" i="4"/>
  <c r="I222" i="4"/>
  <c r="D222" i="4"/>
  <c r="C222" i="4"/>
  <c r="I221" i="4"/>
  <c r="K221" i="4" s="1"/>
  <c r="D221" i="4"/>
  <c r="C221" i="4"/>
  <c r="K220" i="4"/>
  <c r="J220" i="4"/>
  <c r="I220" i="4"/>
  <c r="D220" i="4"/>
  <c r="C220" i="4"/>
  <c r="K219" i="4"/>
  <c r="I219" i="4"/>
  <c r="J219" i="4" s="1"/>
  <c r="H219" i="4" s="1"/>
  <c r="D219" i="4"/>
  <c r="C219" i="4"/>
  <c r="K218" i="4"/>
  <c r="J218" i="4"/>
  <c r="I218" i="4"/>
  <c r="D218" i="4"/>
  <c r="C218" i="4"/>
  <c r="J217" i="4"/>
  <c r="H217" i="4" s="1"/>
  <c r="I217" i="4"/>
  <c r="K217" i="4" s="1"/>
  <c r="D217" i="4"/>
  <c r="C217" i="4"/>
  <c r="J216" i="4"/>
  <c r="I216" i="4"/>
  <c r="K216" i="4" s="1"/>
  <c r="H216" i="4" s="1"/>
  <c r="D216" i="4"/>
  <c r="C216" i="4"/>
  <c r="K215" i="4"/>
  <c r="J215" i="4"/>
  <c r="I215" i="4"/>
  <c r="D215" i="4"/>
  <c r="C215" i="4"/>
  <c r="I214" i="4"/>
  <c r="D214" i="4"/>
  <c r="C214" i="4"/>
  <c r="I213" i="4"/>
  <c r="K213" i="4" s="1"/>
  <c r="D213" i="4"/>
  <c r="C213" i="4"/>
  <c r="K212" i="4"/>
  <c r="H212" i="4" s="1"/>
  <c r="J212" i="4"/>
  <c r="I212" i="4"/>
  <c r="D212" i="4"/>
  <c r="C212" i="4"/>
  <c r="K211" i="4"/>
  <c r="I211" i="4"/>
  <c r="J211" i="4" s="1"/>
  <c r="D211" i="4"/>
  <c r="C211" i="4"/>
  <c r="I210" i="4"/>
  <c r="K210" i="4" s="1"/>
  <c r="D210" i="4"/>
  <c r="C210" i="4"/>
  <c r="K209" i="4"/>
  <c r="J209" i="4"/>
  <c r="I209" i="4"/>
  <c r="D209" i="4"/>
  <c r="C209" i="4"/>
  <c r="K208" i="4"/>
  <c r="I208" i="4"/>
  <c r="J208" i="4" s="1"/>
  <c r="D208" i="4"/>
  <c r="C208" i="4"/>
  <c r="K207" i="4"/>
  <c r="J207" i="4"/>
  <c r="I207" i="4"/>
  <c r="D207" i="4"/>
  <c r="C207" i="4"/>
  <c r="J206" i="4"/>
  <c r="I206" i="4"/>
  <c r="K206" i="4" s="1"/>
  <c r="D206" i="4"/>
  <c r="C206" i="4"/>
  <c r="K205" i="4"/>
  <c r="J205" i="4"/>
  <c r="I205" i="4"/>
  <c r="D205" i="4"/>
  <c r="C205" i="4"/>
  <c r="K204" i="4"/>
  <c r="H204" i="4" s="1"/>
  <c r="J204" i="4"/>
  <c r="I204" i="4"/>
  <c r="D204" i="4"/>
  <c r="C204" i="4"/>
  <c r="I203" i="4"/>
  <c r="D203" i="4"/>
  <c r="C203" i="4"/>
  <c r="I202" i="4"/>
  <c r="K202" i="4" s="1"/>
  <c r="D202" i="4"/>
  <c r="C202" i="4"/>
  <c r="K201" i="4"/>
  <c r="J201" i="4"/>
  <c r="I201" i="4"/>
  <c r="D201" i="4"/>
  <c r="C201" i="4"/>
  <c r="K200" i="4"/>
  <c r="I200" i="4"/>
  <c r="J200" i="4" s="1"/>
  <c r="D200" i="4"/>
  <c r="C200" i="4"/>
  <c r="K199" i="4"/>
  <c r="J199" i="4"/>
  <c r="I199" i="4"/>
  <c r="D199" i="4"/>
  <c r="C199" i="4"/>
  <c r="J198" i="4"/>
  <c r="I198" i="4"/>
  <c r="K198" i="4" s="1"/>
  <c r="D198" i="4"/>
  <c r="C198" i="4"/>
  <c r="K197" i="4"/>
  <c r="J197" i="4"/>
  <c r="I197" i="4"/>
  <c r="D197" i="4"/>
  <c r="C197" i="4"/>
  <c r="K196" i="4"/>
  <c r="H196" i="4" s="1"/>
  <c r="J196" i="4"/>
  <c r="I196" i="4"/>
  <c r="D196" i="4"/>
  <c r="C196" i="4"/>
  <c r="I195" i="4"/>
  <c r="D195" i="4"/>
  <c r="C195" i="4"/>
  <c r="I194" i="4"/>
  <c r="K194" i="4" s="1"/>
  <c r="D194" i="4"/>
  <c r="C194" i="4"/>
  <c r="K193" i="4"/>
  <c r="J193" i="4"/>
  <c r="I193" i="4"/>
  <c r="D193" i="4"/>
  <c r="C193" i="4"/>
  <c r="K192" i="4"/>
  <c r="I192" i="4"/>
  <c r="J192" i="4" s="1"/>
  <c r="D192" i="4"/>
  <c r="C192" i="4"/>
  <c r="K191" i="4"/>
  <c r="J191" i="4"/>
  <c r="I191" i="4"/>
  <c r="D191" i="4"/>
  <c r="C191" i="4"/>
  <c r="K190" i="4"/>
  <c r="H190" i="4" s="1"/>
  <c r="J190" i="4"/>
  <c r="I190" i="4"/>
  <c r="D190" i="4"/>
  <c r="C190" i="4"/>
  <c r="K189" i="4"/>
  <c r="I189" i="4"/>
  <c r="J189" i="4" s="1"/>
  <c r="D189" i="4"/>
  <c r="C189" i="4"/>
  <c r="K188" i="4"/>
  <c r="H188" i="4" s="1"/>
  <c r="J188" i="4"/>
  <c r="I188" i="4"/>
  <c r="D188" i="4"/>
  <c r="C188" i="4"/>
  <c r="J187" i="4"/>
  <c r="I187" i="4"/>
  <c r="K187" i="4" s="1"/>
  <c r="D187" i="4"/>
  <c r="C187" i="4"/>
  <c r="J186" i="4"/>
  <c r="I186" i="4"/>
  <c r="K186" i="4" s="1"/>
  <c r="H186" i="4" s="1"/>
  <c r="D186" i="4"/>
  <c r="C186" i="4"/>
  <c r="K185" i="4"/>
  <c r="J185" i="4"/>
  <c r="I185" i="4"/>
  <c r="D185" i="4"/>
  <c r="C185" i="4"/>
  <c r="I184" i="4"/>
  <c r="D184" i="4"/>
  <c r="C184" i="4"/>
  <c r="I183" i="4"/>
  <c r="K183" i="4" s="1"/>
  <c r="D183" i="4"/>
  <c r="C183" i="4"/>
  <c r="K182" i="4"/>
  <c r="H182" i="4" s="1"/>
  <c r="J182" i="4"/>
  <c r="I182" i="4"/>
  <c r="D182" i="4"/>
  <c r="C182" i="4"/>
  <c r="K181" i="4"/>
  <c r="I181" i="4"/>
  <c r="J181" i="4" s="1"/>
  <c r="D181" i="4"/>
  <c r="C181" i="4"/>
  <c r="K180" i="4"/>
  <c r="H180" i="4" s="1"/>
  <c r="J180" i="4"/>
  <c r="I180" i="4"/>
  <c r="D180" i="4"/>
  <c r="C180" i="4"/>
  <c r="I179" i="4"/>
  <c r="K179" i="4" s="1"/>
  <c r="D179" i="4"/>
  <c r="C179" i="4"/>
  <c r="K178" i="4"/>
  <c r="H178" i="4" s="1"/>
  <c r="J178" i="4"/>
  <c r="I178" i="4"/>
  <c r="D178" i="4"/>
  <c r="C178" i="4"/>
  <c r="I177" i="4"/>
  <c r="K177" i="4" s="1"/>
  <c r="D177" i="4"/>
  <c r="C177" i="4"/>
  <c r="K176" i="4"/>
  <c r="H176" i="4" s="1"/>
  <c r="J176" i="4"/>
  <c r="I176" i="4"/>
  <c r="D176" i="4"/>
  <c r="C176" i="4"/>
  <c r="I175" i="4"/>
  <c r="K175" i="4" s="1"/>
  <c r="D175" i="4"/>
  <c r="C175" i="4"/>
  <c r="I174" i="4"/>
  <c r="K174" i="4" s="1"/>
  <c r="D174" i="4"/>
  <c r="C174" i="4"/>
  <c r="I173" i="4"/>
  <c r="K173" i="4" s="1"/>
  <c r="D173" i="4"/>
  <c r="C173" i="4"/>
  <c r="I172" i="4"/>
  <c r="K172" i="4" s="1"/>
  <c r="D172" i="4"/>
  <c r="C172" i="4"/>
  <c r="I171" i="4"/>
  <c r="K171" i="4" s="1"/>
  <c r="D171" i="4"/>
  <c r="C171" i="4"/>
  <c r="I170" i="4"/>
  <c r="K170" i="4" s="1"/>
  <c r="D170" i="4"/>
  <c r="C170" i="4"/>
  <c r="B170" i="4"/>
  <c r="K169" i="4"/>
  <c r="H169" i="4" s="1"/>
  <c r="J169" i="4"/>
  <c r="I169" i="4"/>
  <c r="D169" i="4"/>
  <c r="C169" i="4"/>
  <c r="I168" i="4"/>
  <c r="D168" i="4"/>
  <c r="C168" i="4"/>
  <c r="I167" i="4"/>
  <c r="K167" i="4" s="1"/>
  <c r="D167" i="4"/>
  <c r="C167" i="4"/>
  <c r="K166" i="4"/>
  <c r="J166" i="4"/>
  <c r="I166" i="4"/>
  <c r="D166" i="4"/>
  <c r="C166" i="4"/>
  <c r="I165" i="4"/>
  <c r="D165" i="4"/>
  <c r="C165" i="4"/>
  <c r="I164" i="4"/>
  <c r="K164" i="4" s="1"/>
  <c r="D164" i="4"/>
  <c r="C164" i="4"/>
  <c r="K163" i="4"/>
  <c r="H163" i="4" s="1"/>
  <c r="J163" i="4"/>
  <c r="I163" i="4"/>
  <c r="D163" i="4"/>
  <c r="C163" i="4"/>
  <c r="K162" i="4"/>
  <c r="H162" i="4" s="1"/>
  <c r="J162" i="4"/>
  <c r="I162" i="4"/>
  <c r="D162" i="4"/>
  <c r="C162" i="4"/>
  <c r="I161" i="4"/>
  <c r="K161" i="4" s="1"/>
  <c r="D161" i="4"/>
  <c r="C161" i="4"/>
  <c r="K160" i="4"/>
  <c r="J160" i="4"/>
  <c r="I160" i="4"/>
  <c r="D160" i="4"/>
  <c r="C160" i="4"/>
  <c r="K159" i="4"/>
  <c r="H159" i="4" s="1"/>
  <c r="J159" i="4"/>
  <c r="I159" i="4"/>
  <c r="D159" i="4"/>
  <c r="C159" i="4"/>
  <c r="K158" i="4"/>
  <c r="H158" i="4" s="1"/>
  <c r="J158" i="4"/>
  <c r="I158" i="4"/>
  <c r="D158" i="4"/>
  <c r="C158" i="4"/>
  <c r="K157" i="4"/>
  <c r="H157" i="4" s="1"/>
  <c r="J157" i="4"/>
  <c r="I157" i="4"/>
  <c r="D157" i="4"/>
  <c r="C157" i="4"/>
  <c r="K156" i="4"/>
  <c r="H156" i="4" s="1"/>
  <c r="J156" i="4"/>
  <c r="I156" i="4"/>
  <c r="D156" i="4"/>
  <c r="C156" i="4"/>
  <c r="K155" i="4"/>
  <c r="H155" i="4" s="1"/>
  <c r="J155" i="4"/>
  <c r="I155" i="4"/>
  <c r="D155" i="4"/>
  <c r="C155" i="4"/>
  <c r="K154" i="4"/>
  <c r="J154" i="4"/>
  <c r="I154" i="4"/>
  <c r="D154" i="4"/>
  <c r="C154" i="4"/>
  <c r="I153" i="4"/>
  <c r="D153" i="4"/>
  <c r="C153" i="4"/>
  <c r="I152" i="4"/>
  <c r="K152" i="4" s="1"/>
  <c r="D152" i="4"/>
  <c r="C152" i="4"/>
  <c r="K151" i="4"/>
  <c r="H151" i="4" s="1"/>
  <c r="J151" i="4"/>
  <c r="I151" i="4"/>
  <c r="D151" i="4"/>
  <c r="C151" i="4"/>
  <c r="I150" i="4"/>
  <c r="D150" i="4"/>
  <c r="C150" i="4"/>
  <c r="J149" i="4"/>
  <c r="I149" i="4"/>
  <c r="K149" i="4" s="1"/>
  <c r="H149" i="4" s="1"/>
  <c r="D149" i="4"/>
  <c r="C149" i="4"/>
  <c r="K148" i="4"/>
  <c r="H148" i="4" s="1"/>
  <c r="J148" i="4"/>
  <c r="I148" i="4"/>
  <c r="D148" i="4"/>
  <c r="C148" i="4"/>
  <c r="I147" i="4"/>
  <c r="D147" i="4"/>
  <c r="C147" i="4"/>
  <c r="J146" i="4"/>
  <c r="I146" i="4"/>
  <c r="K146" i="4" s="1"/>
  <c r="H146" i="4" s="1"/>
  <c r="D146" i="4"/>
  <c r="C146" i="4"/>
  <c r="B146" i="4"/>
  <c r="K145" i="4"/>
  <c r="H145" i="4" s="1"/>
  <c r="J145" i="4"/>
  <c r="I145" i="4"/>
  <c r="D145" i="4"/>
  <c r="C145" i="4"/>
  <c r="J144" i="4"/>
  <c r="I144" i="4"/>
  <c r="K144" i="4" s="1"/>
  <c r="D144" i="4"/>
  <c r="C144" i="4"/>
  <c r="J143" i="4"/>
  <c r="I143" i="4"/>
  <c r="K143" i="4" s="1"/>
  <c r="H143" i="4" s="1"/>
  <c r="D143" i="4"/>
  <c r="C143" i="4"/>
  <c r="B143" i="4"/>
  <c r="K142" i="4"/>
  <c r="H142" i="4" s="1"/>
  <c r="J142" i="4"/>
  <c r="I142" i="4"/>
  <c r="D142" i="4"/>
  <c r="C142" i="4"/>
  <c r="K141" i="4"/>
  <c r="J141" i="4"/>
  <c r="I141" i="4"/>
  <c r="D141" i="4"/>
  <c r="C141" i="4"/>
  <c r="K140" i="4"/>
  <c r="H140" i="4" s="1"/>
  <c r="J140" i="4"/>
  <c r="I140" i="4"/>
  <c r="D140" i="4"/>
  <c r="C140" i="4"/>
  <c r="K139" i="4"/>
  <c r="H139" i="4" s="1"/>
  <c r="J139" i="4"/>
  <c r="I139" i="4"/>
  <c r="D139" i="4"/>
  <c r="C139" i="4"/>
  <c r="K138" i="4"/>
  <c r="J138" i="4"/>
  <c r="I138" i="4"/>
  <c r="D138" i="4"/>
  <c r="C138" i="4"/>
  <c r="I137" i="4"/>
  <c r="D137" i="4"/>
  <c r="C137" i="4"/>
  <c r="I136" i="4"/>
  <c r="K136" i="4" s="1"/>
  <c r="D136" i="4"/>
  <c r="C136" i="4"/>
  <c r="K135" i="4"/>
  <c r="H135" i="4" s="1"/>
  <c r="J135" i="4"/>
  <c r="I135" i="4"/>
  <c r="D135" i="4"/>
  <c r="C135" i="4"/>
  <c r="I134" i="4"/>
  <c r="D134" i="4"/>
  <c r="C134" i="4"/>
  <c r="J133" i="4"/>
  <c r="I133" i="4"/>
  <c r="K133" i="4" s="1"/>
  <c r="H133" i="4" s="1"/>
  <c r="D133" i="4"/>
  <c r="C133" i="4"/>
  <c r="B133" i="4"/>
  <c r="K132" i="4"/>
  <c r="H132" i="4" s="1"/>
  <c r="J132" i="4"/>
  <c r="I132" i="4"/>
  <c r="D132" i="4"/>
  <c r="C132" i="4"/>
  <c r="K131" i="4"/>
  <c r="H131" i="4" s="1"/>
  <c r="J131" i="4"/>
  <c r="I131" i="4"/>
  <c r="D131" i="4"/>
  <c r="C131" i="4"/>
  <c r="I130" i="4"/>
  <c r="D130" i="4"/>
  <c r="C130" i="4"/>
  <c r="I129" i="4"/>
  <c r="K129" i="4" s="1"/>
  <c r="D129" i="4"/>
  <c r="C129" i="4"/>
  <c r="B129" i="4"/>
  <c r="K128" i="4"/>
  <c r="H128" i="4" s="1"/>
  <c r="J128" i="4"/>
  <c r="I128" i="4"/>
  <c r="D128" i="4"/>
  <c r="C128" i="4"/>
  <c r="I127" i="4"/>
  <c r="D127" i="4"/>
  <c r="C127" i="4"/>
  <c r="J126" i="4"/>
  <c r="I126" i="4"/>
  <c r="K126" i="4" s="1"/>
  <c r="D126" i="4"/>
  <c r="C126" i="4"/>
  <c r="B126" i="4"/>
  <c r="K125" i="4"/>
  <c r="H125" i="4" s="1"/>
  <c r="J125" i="4"/>
  <c r="I125" i="4"/>
  <c r="D125" i="4"/>
  <c r="C125" i="4"/>
  <c r="K124" i="4"/>
  <c r="J124" i="4"/>
  <c r="I124" i="4"/>
  <c r="D124" i="4"/>
  <c r="C124" i="4"/>
  <c r="I123" i="4"/>
  <c r="D123" i="4"/>
  <c r="C123" i="4"/>
  <c r="J122" i="4"/>
  <c r="I122" i="4"/>
  <c r="K122" i="4" s="1"/>
  <c r="H122" i="4" s="1"/>
  <c r="D122" i="4"/>
  <c r="C122" i="4"/>
  <c r="K121" i="4"/>
  <c r="J121" i="4"/>
  <c r="I121" i="4"/>
  <c r="D121" i="4"/>
  <c r="C121" i="4"/>
  <c r="I120" i="4"/>
  <c r="K120" i="4" s="1"/>
  <c r="D120" i="4"/>
  <c r="C120" i="4"/>
  <c r="J119" i="4"/>
  <c r="I119" i="4"/>
  <c r="K119" i="4" s="1"/>
  <c r="H119" i="4" s="1"/>
  <c r="D119" i="4"/>
  <c r="C119" i="4"/>
  <c r="B119" i="4"/>
  <c r="K118" i="4"/>
  <c r="J118" i="4"/>
  <c r="I118" i="4"/>
  <c r="D118" i="4"/>
  <c r="C118" i="4"/>
  <c r="K117" i="4"/>
  <c r="J117" i="4"/>
  <c r="I117" i="4"/>
  <c r="D117" i="4"/>
  <c r="C117" i="4"/>
  <c r="I116" i="4"/>
  <c r="D116" i="4"/>
  <c r="C116" i="4"/>
  <c r="J115" i="4"/>
  <c r="I115" i="4"/>
  <c r="K115" i="4" s="1"/>
  <c r="H115" i="4" s="1"/>
  <c r="D115" i="4"/>
  <c r="C115" i="4"/>
  <c r="B115" i="4"/>
  <c r="K114" i="4"/>
  <c r="H114" i="4" s="1"/>
  <c r="J114" i="4"/>
  <c r="I114" i="4"/>
  <c r="D114" i="4"/>
  <c r="C114" i="4"/>
  <c r="I113" i="4"/>
  <c r="K113" i="4" s="1"/>
  <c r="D113" i="4"/>
  <c r="C113" i="4"/>
  <c r="K112" i="4"/>
  <c r="I112" i="4"/>
  <c r="J112" i="4" s="1"/>
  <c r="D112" i="4"/>
  <c r="C112" i="4"/>
  <c r="K111" i="4"/>
  <c r="H111" i="4" s="1"/>
  <c r="J111" i="4"/>
  <c r="I111" i="4"/>
  <c r="D111" i="4"/>
  <c r="C111" i="4"/>
  <c r="K110" i="4"/>
  <c r="J110" i="4"/>
  <c r="I110" i="4"/>
  <c r="D110" i="4"/>
  <c r="C110" i="4"/>
  <c r="I109" i="4"/>
  <c r="D109" i="4"/>
  <c r="C109" i="4"/>
  <c r="J108" i="4"/>
  <c r="I108" i="4"/>
  <c r="K108" i="4" s="1"/>
  <c r="D108" i="4"/>
  <c r="C108" i="4"/>
  <c r="B108" i="4"/>
  <c r="K107" i="4"/>
  <c r="H107" i="4" s="1"/>
  <c r="J107" i="4"/>
  <c r="I107" i="4"/>
  <c r="D107" i="4"/>
  <c r="C107" i="4"/>
  <c r="K106" i="4"/>
  <c r="H106" i="4" s="1"/>
  <c r="J106" i="4"/>
  <c r="I106" i="4"/>
  <c r="D106" i="4"/>
  <c r="C106" i="4"/>
  <c r="K105" i="4"/>
  <c r="I105" i="4"/>
  <c r="J105" i="4" s="1"/>
  <c r="D105" i="4"/>
  <c r="C105" i="4"/>
  <c r="I104" i="4"/>
  <c r="K104" i="4" s="1"/>
  <c r="D104" i="4"/>
  <c r="C104" i="4"/>
  <c r="K103" i="4"/>
  <c r="H103" i="4" s="1"/>
  <c r="J103" i="4"/>
  <c r="I103" i="4"/>
  <c r="D103" i="4"/>
  <c r="C103" i="4"/>
  <c r="I102" i="4"/>
  <c r="D102" i="4"/>
  <c r="C102" i="4"/>
  <c r="J101" i="4"/>
  <c r="I101" i="4"/>
  <c r="K101" i="4" s="1"/>
  <c r="H101" i="4" s="1"/>
  <c r="D101" i="4"/>
  <c r="C101" i="4"/>
  <c r="B101" i="4"/>
  <c r="K100" i="4"/>
  <c r="J100" i="4"/>
  <c r="I100" i="4"/>
  <c r="D100" i="4"/>
  <c r="C100" i="4"/>
  <c r="K99" i="4"/>
  <c r="J99" i="4"/>
  <c r="I99" i="4"/>
  <c r="D99" i="4"/>
  <c r="C99" i="4"/>
  <c r="I98" i="4"/>
  <c r="D98" i="4"/>
  <c r="C98" i="4"/>
  <c r="I97" i="4"/>
  <c r="K97" i="4" s="1"/>
  <c r="D97" i="4"/>
  <c r="C97" i="4"/>
  <c r="B97" i="4"/>
  <c r="K96" i="4"/>
  <c r="J96" i="4"/>
  <c r="I96" i="4"/>
  <c r="D96" i="4"/>
  <c r="C96" i="4"/>
  <c r="I95" i="4"/>
  <c r="D95" i="4"/>
  <c r="C95" i="4"/>
  <c r="J94" i="4"/>
  <c r="I94" i="4"/>
  <c r="K94" i="4" s="1"/>
  <c r="D94" i="4"/>
  <c r="C94" i="4"/>
  <c r="B94" i="4"/>
  <c r="K93" i="4"/>
  <c r="H93" i="4" s="1"/>
  <c r="J93" i="4"/>
  <c r="I93" i="4"/>
  <c r="D93" i="4"/>
  <c r="C93" i="4"/>
  <c r="K92" i="4"/>
  <c r="J92" i="4"/>
  <c r="I92" i="4"/>
  <c r="D92" i="4"/>
  <c r="C92" i="4"/>
  <c r="I91" i="4"/>
  <c r="D91" i="4"/>
  <c r="C91" i="4"/>
  <c r="J90" i="4"/>
  <c r="I90" i="4"/>
  <c r="K90" i="4" s="1"/>
  <c r="H90" i="4" s="1"/>
  <c r="D90" i="4"/>
  <c r="C90" i="4"/>
  <c r="K89" i="4"/>
  <c r="J89" i="4"/>
  <c r="I89" i="4"/>
  <c r="D89" i="4"/>
  <c r="C89" i="4"/>
  <c r="I88" i="4"/>
  <c r="K88" i="4" s="1"/>
  <c r="D88" i="4"/>
  <c r="C88" i="4"/>
  <c r="J87" i="4"/>
  <c r="I87" i="4"/>
  <c r="K87" i="4" s="1"/>
  <c r="H87" i="4" s="1"/>
  <c r="D87" i="4"/>
  <c r="C87" i="4"/>
  <c r="B87" i="4"/>
  <c r="K86" i="4"/>
  <c r="J86" i="4"/>
  <c r="I86" i="4"/>
  <c r="D86" i="4"/>
  <c r="C86" i="4"/>
  <c r="K85" i="4"/>
  <c r="J85" i="4"/>
  <c r="I85" i="4"/>
  <c r="D85" i="4"/>
  <c r="C85" i="4"/>
  <c r="I84" i="4"/>
  <c r="D84" i="4"/>
  <c r="C84" i="4"/>
  <c r="K83" i="4"/>
  <c r="J83" i="4"/>
  <c r="I83" i="4"/>
  <c r="D83" i="4"/>
  <c r="C83" i="4"/>
  <c r="B83" i="4"/>
  <c r="K82" i="4"/>
  <c r="H82" i="4" s="1"/>
  <c r="J82" i="4"/>
  <c r="I82" i="4"/>
  <c r="D82" i="4"/>
  <c r="C82" i="4"/>
  <c r="I81" i="4"/>
  <c r="K81" i="4" s="1"/>
  <c r="D81" i="4"/>
  <c r="C81" i="4"/>
  <c r="K80" i="4"/>
  <c r="I80" i="4"/>
  <c r="J80" i="4" s="1"/>
  <c r="D80" i="4"/>
  <c r="C80" i="4"/>
  <c r="K79" i="4"/>
  <c r="H79" i="4" s="1"/>
  <c r="J79" i="4"/>
  <c r="I79" i="4"/>
  <c r="D79" i="4"/>
  <c r="C79" i="4"/>
  <c r="K78" i="4"/>
  <c r="J78" i="4"/>
  <c r="I78" i="4"/>
  <c r="D78" i="4"/>
  <c r="C78" i="4"/>
  <c r="I77" i="4"/>
  <c r="K77" i="4" s="1"/>
  <c r="D77" i="4"/>
  <c r="C77" i="4"/>
  <c r="B77" i="4"/>
  <c r="K76" i="4"/>
  <c r="J76" i="4"/>
  <c r="I76" i="4"/>
  <c r="D76" i="4"/>
  <c r="C76" i="4"/>
  <c r="I75" i="4"/>
  <c r="J75" i="4" s="1"/>
  <c r="D75" i="4"/>
  <c r="C75" i="4"/>
  <c r="K74" i="4"/>
  <c r="I74" i="4"/>
  <c r="J74" i="4" s="1"/>
  <c r="D74" i="4"/>
  <c r="C74" i="4"/>
  <c r="J73" i="4"/>
  <c r="I73" i="4"/>
  <c r="K73" i="4" s="1"/>
  <c r="D73" i="4"/>
  <c r="C73" i="4"/>
  <c r="I72" i="4"/>
  <c r="D72" i="4"/>
  <c r="C72" i="4"/>
  <c r="I71" i="4"/>
  <c r="K71" i="4" s="1"/>
  <c r="D71" i="4"/>
  <c r="C71" i="4"/>
  <c r="I70" i="4"/>
  <c r="D70" i="4"/>
  <c r="C70" i="4"/>
  <c r="I69" i="4"/>
  <c r="K69" i="4" s="1"/>
  <c r="D69" i="4"/>
  <c r="C69" i="4"/>
  <c r="K68" i="4"/>
  <c r="J68" i="4"/>
  <c r="I68" i="4"/>
  <c r="D68" i="4"/>
  <c r="C68" i="4"/>
  <c r="I67" i="4"/>
  <c r="J67" i="4" s="1"/>
  <c r="D67" i="4"/>
  <c r="C67" i="4"/>
  <c r="I66" i="4"/>
  <c r="K66" i="4" s="1"/>
  <c r="D66" i="4"/>
  <c r="C66" i="4"/>
  <c r="J65" i="4"/>
  <c r="I65" i="4"/>
  <c r="K65" i="4" s="1"/>
  <c r="D65" i="4"/>
  <c r="C65" i="4"/>
  <c r="I64" i="4"/>
  <c r="D64" i="4"/>
  <c r="C64" i="4"/>
  <c r="I63" i="4"/>
  <c r="K63" i="4" s="1"/>
  <c r="D63" i="4"/>
  <c r="C63" i="4"/>
  <c r="J62" i="4"/>
  <c r="I62" i="4"/>
  <c r="K62" i="4" s="1"/>
  <c r="D62" i="4"/>
  <c r="C62" i="4"/>
  <c r="B62" i="4"/>
  <c r="I61" i="4"/>
  <c r="K61" i="4" s="1"/>
  <c r="D61" i="4"/>
  <c r="C61" i="4"/>
  <c r="I60" i="4"/>
  <c r="D60" i="4"/>
  <c r="C60" i="4"/>
  <c r="I59" i="4"/>
  <c r="J59" i="4" s="1"/>
  <c r="D59" i="4"/>
  <c r="C59" i="4"/>
  <c r="B59" i="4"/>
  <c r="K58" i="4"/>
  <c r="H58" i="4" s="1"/>
  <c r="J58" i="4"/>
  <c r="I58" i="4"/>
  <c r="D58" i="4"/>
  <c r="C58" i="4"/>
  <c r="I57" i="4"/>
  <c r="K57" i="4" s="1"/>
  <c r="D57" i="4"/>
  <c r="C57" i="4"/>
  <c r="I56" i="4"/>
  <c r="D56" i="4"/>
  <c r="C56" i="4"/>
  <c r="I55" i="4"/>
  <c r="K55" i="4" s="1"/>
  <c r="D55" i="4"/>
  <c r="C55" i="4"/>
  <c r="B55" i="4"/>
  <c r="K54" i="4"/>
  <c r="J54" i="4"/>
  <c r="I54" i="4"/>
  <c r="D54" i="4"/>
  <c r="C54" i="4"/>
  <c r="I53" i="4"/>
  <c r="K53" i="4" s="1"/>
  <c r="D53" i="4"/>
  <c r="C53" i="4"/>
  <c r="K52" i="4"/>
  <c r="J52" i="4"/>
  <c r="I52" i="4"/>
  <c r="D52" i="4"/>
  <c r="C52" i="4"/>
  <c r="B52" i="4"/>
  <c r="K51" i="4"/>
  <c r="H51" i="4" s="1"/>
  <c r="J51" i="4"/>
  <c r="I51" i="4"/>
  <c r="D51" i="4"/>
  <c r="C51" i="4"/>
  <c r="K50" i="4"/>
  <c r="J50" i="4"/>
  <c r="I50" i="4"/>
  <c r="D50" i="4"/>
  <c r="C50" i="4"/>
  <c r="J49" i="4"/>
  <c r="I49" i="4"/>
  <c r="K49" i="4" s="1"/>
  <c r="D49" i="4"/>
  <c r="C49" i="4"/>
  <c r="B49" i="4"/>
  <c r="I48" i="4"/>
  <c r="D48" i="4"/>
  <c r="C48" i="4"/>
  <c r="I47" i="4"/>
  <c r="K47" i="4" s="1"/>
  <c r="D47" i="4"/>
  <c r="C47" i="4"/>
  <c r="B47" i="4"/>
  <c r="K46" i="4"/>
  <c r="J46" i="4"/>
  <c r="I46" i="4"/>
  <c r="D46" i="4"/>
  <c r="C46" i="4"/>
  <c r="I45" i="4"/>
  <c r="K45" i="4" s="1"/>
  <c r="D45" i="4"/>
  <c r="C45" i="4"/>
  <c r="I44" i="4"/>
  <c r="K44" i="4" s="1"/>
  <c r="D44" i="4"/>
  <c r="C44" i="4"/>
  <c r="B44" i="4"/>
  <c r="K43" i="4"/>
  <c r="H43" i="4" s="1"/>
  <c r="J43" i="4"/>
  <c r="I43" i="4"/>
  <c r="D43" i="4"/>
  <c r="C43" i="4"/>
  <c r="I42" i="4"/>
  <c r="K42" i="4" s="1"/>
  <c r="D42" i="4"/>
  <c r="C42" i="4"/>
  <c r="I41" i="4"/>
  <c r="K41" i="4" s="1"/>
  <c r="D41" i="4"/>
  <c r="C41" i="4"/>
  <c r="B41" i="4"/>
  <c r="I40" i="4"/>
  <c r="D40" i="4"/>
  <c r="C40" i="4"/>
  <c r="I39" i="4"/>
  <c r="K39" i="4" s="1"/>
  <c r="D39" i="4"/>
  <c r="C39" i="4"/>
  <c r="K38" i="4"/>
  <c r="J38" i="4"/>
  <c r="I38" i="4"/>
  <c r="D38" i="4"/>
  <c r="C38" i="4"/>
  <c r="I37" i="4"/>
  <c r="K37" i="4" s="1"/>
  <c r="D37" i="4"/>
  <c r="C37" i="4"/>
  <c r="B37" i="4"/>
  <c r="K36" i="4"/>
  <c r="H36" i="4" s="1"/>
  <c r="J36" i="4"/>
  <c r="I36" i="4"/>
  <c r="D36" i="4"/>
  <c r="C36" i="4"/>
  <c r="K35" i="4"/>
  <c r="J35" i="4"/>
  <c r="I35" i="4"/>
  <c r="D35" i="4"/>
  <c r="C35" i="4"/>
  <c r="I34" i="4"/>
  <c r="D34" i="4"/>
  <c r="C34" i="4"/>
  <c r="J33" i="4"/>
  <c r="I33" i="4"/>
  <c r="K33" i="4" s="1"/>
  <c r="D33" i="4"/>
  <c r="C33" i="4"/>
  <c r="I32" i="4"/>
  <c r="D32" i="4"/>
  <c r="C32" i="4"/>
  <c r="I31" i="4"/>
  <c r="K31" i="4" s="1"/>
  <c r="D31" i="4"/>
  <c r="C31" i="4"/>
  <c r="I30" i="4"/>
  <c r="K30" i="4" s="1"/>
  <c r="D30" i="4"/>
  <c r="C30" i="4"/>
  <c r="K29" i="4"/>
  <c r="I29" i="4"/>
  <c r="J29" i="4" s="1"/>
  <c r="D29" i="4"/>
  <c r="C29" i="4"/>
  <c r="B29" i="4"/>
  <c r="K28" i="4"/>
  <c r="H28" i="4" s="1"/>
  <c r="J28" i="4"/>
  <c r="I28" i="4"/>
  <c r="D28" i="4"/>
  <c r="C28" i="4"/>
  <c r="K27" i="4"/>
  <c r="J27" i="4"/>
  <c r="I27" i="4"/>
  <c r="D27" i="4"/>
  <c r="C27" i="4"/>
  <c r="I26" i="4"/>
  <c r="D26" i="4"/>
  <c r="C26" i="4"/>
  <c r="J25" i="4"/>
  <c r="I25" i="4"/>
  <c r="K25" i="4" s="1"/>
  <c r="D25" i="4"/>
  <c r="C25" i="4"/>
  <c r="I24" i="4"/>
  <c r="D24" i="4"/>
  <c r="C24" i="4"/>
  <c r="I23" i="4"/>
  <c r="K23" i="4" s="1"/>
  <c r="D23" i="4"/>
  <c r="C23" i="4"/>
  <c r="I22" i="4"/>
  <c r="K22" i="4" s="1"/>
  <c r="D22" i="4"/>
  <c r="C22" i="4"/>
  <c r="I21" i="4"/>
  <c r="K21" i="4" s="1"/>
  <c r="D21" i="4"/>
  <c r="C21" i="4"/>
  <c r="I20" i="4"/>
  <c r="K20" i="4" s="1"/>
  <c r="D20" i="4"/>
  <c r="C20" i="4"/>
  <c r="I19" i="4"/>
  <c r="K19" i="4" s="1"/>
  <c r="D19" i="4"/>
  <c r="C19" i="4"/>
  <c r="I18" i="4"/>
  <c r="K18" i="4" s="1"/>
  <c r="D18" i="4"/>
  <c r="C18" i="4"/>
  <c r="I17" i="4"/>
  <c r="K17" i="4" s="1"/>
  <c r="D17" i="4"/>
  <c r="C17" i="4"/>
  <c r="I16" i="4"/>
  <c r="K16" i="4" s="1"/>
  <c r="D16" i="4"/>
  <c r="C16" i="4"/>
  <c r="I15" i="4"/>
  <c r="K15" i="4" s="1"/>
  <c r="D15" i="4"/>
  <c r="C15" i="4"/>
  <c r="I14" i="4"/>
  <c r="K14" i="4" s="1"/>
  <c r="D14" i="4"/>
  <c r="C14" i="4"/>
  <c r="I13" i="4"/>
  <c r="K13" i="4" s="1"/>
  <c r="E13" i="4"/>
  <c r="D13" i="4"/>
  <c r="C13" i="4"/>
  <c r="B8" i="4"/>
  <c r="B207" i="4" s="1"/>
  <c r="C5" i="4"/>
  <c r="C4" i="4"/>
  <c r="C3" i="4"/>
  <c r="I37" i="1"/>
  <c r="K195" i="4" l="1"/>
  <c r="J195" i="4"/>
  <c r="H195" i="4" s="1"/>
  <c r="H50" i="4"/>
  <c r="K95" i="4"/>
  <c r="J95" i="4"/>
  <c r="K184" i="4"/>
  <c r="J184" i="4"/>
  <c r="K60" i="4"/>
  <c r="J60" i="4"/>
  <c r="H60" i="4" s="1"/>
  <c r="H99" i="4"/>
  <c r="H141" i="4"/>
  <c r="H161" i="4"/>
  <c r="K203" i="4"/>
  <c r="H203" i="4" s="1"/>
  <c r="J203" i="4"/>
  <c r="H236" i="4"/>
  <c r="H273" i="4"/>
  <c r="J30" i="4"/>
  <c r="H117" i="4"/>
  <c r="J81" i="4"/>
  <c r="K165" i="4"/>
  <c r="J165" i="4"/>
  <c r="H27" i="4"/>
  <c r="H35" i="4"/>
  <c r="J88" i="4"/>
  <c r="H88" i="4" s="1"/>
  <c r="K123" i="4"/>
  <c r="H123" i="4" s="1"/>
  <c r="J123" i="4"/>
  <c r="K134" i="4"/>
  <c r="H134" i="4" s="1"/>
  <c r="J134" i="4"/>
  <c r="H136" i="4"/>
  <c r="H138" i="4"/>
  <c r="H244" i="4"/>
  <c r="H275" i="4"/>
  <c r="K26" i="4"/>
  <c r="J26" i="4"/>
  <c r="K116" i="4"/>
  <c r="J116" i="4"/>
  <c r="K153" i="4"/>
  <c r="H153" i="4" s="1"/>
  <c r="J153" i="4"/>
  <c r="K225" i="4"/>
  <c r="J225" i="4"/>
  <c r="K250" i="4"/>
  <c r="J250" i="4"/>
  <c r="K70" i="4"/>
  <c r="H70" i="4" s="1"/>
  <c r="J70" i="4"/>
  <c r="H85" i="4"/>
  <c r="K98" i="4"/>
  <c r="H98" i="4" s="1"/>
  <c r="J98" i="4"/>
  <c r="K109" i="4"/>
  <c r="H109" i="4" s="1"/>
  <c r="J109" i="4"/>
  <c r="K127" i="4"/>
  <c r="J127" i="4"/>
  <c r="K147" i="4"/>
  <c r="H147" i="4" s="1"/>
  <c r="J147" i="4"/>
  <c r="K168" i="4"/>
  <c r="H168" i="4" s="1"/>
  <c r="J168" i="4"/>
  <c r="H198" i="4"/>
  <c r="K233" i="4"/>
  <c r="J233" i="4"/>
  <c r="H233" i="4" s="1"/>
  <c r="K254" i="4"/>
  <c r="H254" i="4" s="1"/>
  <c r="J254" i="4"/>
  <c r="K258" i="4"/>
  <c r="H258" i="4" s="1"/>
  <c r="J258" i="4"/>
  <c r="K262" i="4"/>
  <c r="H262" i="4" s="1"/>
  <c r="J262" i="4"/>
  <c r="K266" i="4"/>
  <c r="J266" i="4"/>
  <c r="K270" i="4"/>
  <c r="H270" i="4" s="1"/>
  <c r="J270" i="4"/>
  <c r="H279" i="4"/>
  <c r="K241" i="4"/>
  <c r="J241" i="4"/>
  <c r="H241" i="4" s="1"/>
  <c r="H129" i="4"/>
  <c r="K137" i="4"/>
  <c r="H137" i="4" s="1"/>
  <c r="J137" i="4"/>
  <c r="J42" i="4"/>
  <c r="H66" i="4"/>
  <c r="K75" i="4"/>
  <c r="K91" i="4"/>
  <c r="J91" i="4"/>
  <c r="K102" i="4"/>
  <c r="J102" i="4"/>
  <c r="J113" i="4"/>
  <c r="J120" i="4"/>
  <c r="H144" i="4"/>
  <c r="H160" i="4"/>
  <c r="H166" i="4"/>
  <c r="H202" i="4"/>
  <c r="H206" i="4"/>
  <c r="H283" i="4"/>
  <c r="H42" i="4"/>
  <c r="H285" i="4"/>
  <c r="K34" i="4"/>
  <c r="J34" i="4"/>
  <c r="K84" i="4"/>
  <c r="J84" i="4"/>
  <c r="K214" i="4"/>
  <c r="H214" i="4" s="1"/>
  <c r="J214" i="4"/>
  <c r="K130" i="4"/>
  <c r="H130" i="4" s="1"/>
  <c r="J130" i="4"/>
  <c r="K150" i="4"/>
  <c r="J150" i="4"/>
  <c r="H154" i="4"/>
  <c r="K222" i="4"/>
  <c r="J222" i="4"/>
  <c r="H228" i="4"/>
  <c r="H305" i="4"/>
  <c r="H57" i="4"/>
  <c r="B69" i="4"/>
  <c r="B76" i="4"/>
  <c r="B79" i="4"/>
  <c r="B86" i="4"/>
  <c r="B93" i="4"/>
  <c r="B100" i="4"/>
  <c r="B107" i="4"/>
  <c r="B111" i="4"/>
  <c r="B118" i="4"/>
  <c r="B125" i="4"/>
  <c r="B132" i="4"/>
  <c r="B139" i="4"/>
  <c r="B142" i="4"/>
  <c r="B155" i="4"/>
  <c r="B158" i="4"/>
  <c r="B191" i="4"/>
  <c r="B248" i="4"/>
  <c r="B272" i="4"/>
  <c r="J303" i="4"/>
  <c r="J305" i="4"/>
  <c r="J307" i="4"/>
  <c r="H307" i="4" s="1"/>
  <c r="K318" i="4"/>
  <c r="J341" i="4"/>
  <c r="H341" i="4" s="1"/>
  <c r="J353" i="4"/>
  <c r="H353" i="4" s="1"/>
  <c r="B25" i="4"/>
  <c r="B28" i="4"/>
  <c r="B33" i="4"/>
  <c r="B36" i="4"/>
  <c r="B39" i="4"/>
  <c r="B51" i="4"/>
  <c r="B54" i="4"/>
  <c r="B31" i="4"/>
  <c r="B43" i="4"/>
  <c r="B46" i="4"/>
  <c r="H49" i="4"/>
  <c r="J57" i="4"/>
  <c r="K67" i="4"/>
  <c r="H67" i="4" s="1"/>
  <c r="B73" i="4"/>
  <c r="B89" i="4"/>
  <c r="B121" i="4"/>
  <c r="H313" i="4"/>
  <c r="K326" i="4"/>
  <c r="K330" i="4"/>
  <c r="B27" i="4"/>
  <c r="B35" i="4"/>
  <c r="B61" i="4"/>
  <c r="B68" i="4"/>
  <c r="H74" i="4"/>
  <c r="B78" i="4"/>
  <c r="B92" i="4"/>
  <c r="B103" i="4"/>
  <c r="B117" i="4"/>
  <c r="B124" i="4"/>
  <c r="B131" i="4"/>
  <c r="B135" i="4"/>
  <c r="B138" i="4"/>
  <c r="B151" i="4"/>
  <c r="B154" i="4"/>
  <c r="B166" i="4"/>
  <c r="H192" i="4"/>
  <c r="H200" i="4"/>
  <c r="H208" i="4"/>
  <c r="B223" i="4"/>
  <c r="H227" i="4"/>
  <c r="H235" i="4"/>
  <c r="H243" i="4"/>
  <c r="H292" i="4"/>
  <c r="H309" i="4"/>
  <c r="H332" i="4"/>
  <c r="B38" i="4"/>
  <c r="H41" i="4"/>
  <c r="B71" i="4"/>
  <c r="B85" i="4"/>
  <c r="B99" i="4"/>
  <c r="B110" i="4"/>
  <c r="B30" i="4"/>
  <c r="H33" i="4"/>
  <c r="J41" i="4"/>
  <c r="J44" i="4"/>
  <c r="H44" i="4" s="1"/>
  <c r="H52" i="4"/>
  <c r="K59" i="4"/>
  <c r="B65" i="4"/>
  <c r="J66" i="4"/>
  <c r="B75" i="4"/>
  <c r="B81" i="4"/>
  <c r="H83" i="4"/>
  <c r="J97" i="4"/>
  <c r="H97" i="4" s="1"/>
  <c r="J104" i="4"/>
  <c r="B113" i="4"/>
  <c r="J129" i="4"/>
  <c r="J136" i="4"/>
  <c r="J152" i="4"/>
  <c r="H152" i="4" s="1"/>
  <c r="J161" i="4"/>
  <c r="J164" i="4"/>
  <c r="H164" i="4" s="1"/>
  <c r="J167" i="4"/>
  <c r="H167" i="4" s="1"/>
  <c r="J170" i="4"/>
  <c r="H170" i="4" s="1"/>
  <c r="J172" i="4"/>
  <c r="H172" i="4" s="1"/>
  <c r="J174" i="4"/>
  <c r="H174" i="4" s="1"/>
  <c r="J183" i="4"/>
  <c r="J194" i="4"/>
  <c r="H194" i="4" s="1"/>
  <c r="J202" i="4"/>
  <c r="J210" i="4"/>
  <c r="H210" i="4" s="1"/>
  <c r="J213" i="4"/>
  <c r="J221" i="4"/>
  <c r="H221" i="4" s="1"/>
  <c r="J224" i="4"/>
  <c r="H224" i="4" s="1"/>
  <c r="J232" i="4"/>
  <c r="H232" i="4" s="1"/>
  <c r="J240" i="4"/>
  <c r="H240" i="4" s="1"/>
  <c r="J249" i="4"/>
  <c r="H249" i="4" s="1"/>
  <c r="J273" i="4"/>
  <c r="J277" i="4"/>
  <c r="H277" i="4" s="1"/>
  <c r="J281" i="4"/>
  <c r="H281" i="4" s="1"/>
  <c r="J285" i="4"/>
  <c r="K294" i="4"/>
  <c r="K298" i="4"/>
  <c r="H298" i="4" s="1"/>
  <c r="H300" i="4"/>
  <c r="J317" i="4"/>
  <c r="H317" i="4" s="1"/>
  <c r="J323" i="4"/>
  <c r="K334" i="4"/>
  <c r="H334" i="4" s="1"/>
  <c r="K338" i="4"/>
  <c r="H338" i="4" s="1"/>
  <c r="J340" i="4"/>
  <c r="H340" i="4" s="1"/>
  <c r="J349" i="4"/>
  <c r="H349" i="4" s="1"/>
  <c r="B53" i="4"/>
  <c r="B60" i="4"/>
  <c r="B63" i="4"/>
  <c r="B70" i="4"/>
  <c r="H73" i="4"/>
  <c r="B84" i="4"/>
  <c r="B91" i="4"/>
  <c r="B95" i="4"/>
  <c r="B102" i="4"/>
  <c r="B109" i="4"/>
  <c r="B116" i="4"/>
  <c r="B123" i="4"/>
  <c r="B127" i="4"/>
  <c r="B134" i="4"/>
  <c r="B147" i="4"/>
  <c r="B150" i="4"/>
  <c r="H218" i="4"/>
  <c r="H229" i="4"/>
  <c r="H237" i="4"/>
  <c r="H245" i="4"/>
  <c r="K302" i="4"/>
  <c r="H306" i="4"/>
  <c r="H329" i="4"/>
  <c r="H331" i="4"/>
  <c r="J369" i="4"/>
  <c r="B10" i="4"/>
  <c r="B45" i="4"/>
  <c r="B57" i="4"/>
  <c r="B67" i="4"/>
  <c r="B105" i="4"/>
  <c r="B162" i="4"/>
  <c r="B175" i="4"/>
  <c r="B211" i="4"/>
  <c r="H226" i="4"/>
  <c r="H234" i="4"/>
  <c r="H242" i="4"/>
  <c r="H325" i="4"/>
  <c r="H220" i="4"/>
  <c r="H223" i="4"/>
  <c r="H231" i="4"/>
  <c r="H239" i="4"/>
  <c r="H247" i="4"/>
  <c r="H289" i="4"/>
  <c r="H297" i="4"/>
  <c r="H337" i="4"/>
  <c r="H339" i="4"/>
  <c r="H17" i="4"/>
  <c r="H25" i="4"/>
  <c r="H65" i="4"/>
  <c r="H63" i="4"/>
  <c r="H55" i="4"/>
  <c r="H31" i="4"/>
  <c r="K72" i="4"/>
  <c r="H72" i="4" s="1"/>
  <c r="J72" i="4"/>
  <c r="E10" i="4"/>
  <c r="K24" i="4"/>
  <c r="H24" i="4" s="1"/>
  <c r="J24" i="4"/>
  <c r="K64" i="4"/>
  <c r="J64" i="4"/>
  <c r="K32" i="4"/>
  <c r="J32" i="4"/>
  <c r="K40" i="4"/>
  <c r="H40" i="4" s="1"/>
  <c r="J40" i="4"/>
  <c r="K48" i="4"/>
  <c r="J48" i="4"/>
  <c r="K56" i="4"/>
  <c r="J56" i="4"/>
  <c r="H81" i="4"/>
  <c r="H89" i="4"/>
  <c r="H105" i="4"/>
  <c r="H113" i="4"/>
  <c r="H121" i="4"/>
  <c r="B199" i="4"/>
  <c r="B231" i="4"/>
  <c r="J13" i="4"/>
  <c r="H13" i="4" s="1"/>
  <c r="H8" i="4" s="1"/>
  <c r="J14" i="4"/>
  <c r="J15" i="4"/>
  <c r="H15" i="4" s="1"/>
  <c r="J16" i="4"/>
  <c r="H16" i="4" s="1"/>
  <c r="J17" i="4"/>
  <c r="J18" i="4"/>
  <c r="H18" i="4" s="1"/>
  <c r="J19" i="4"/>
  <c r="H19" i="4" s="1"/>
  <c r="J20" i="4"/>
  <c r="H20" i="4" s="1"/>
  <c r="J21" i="4"/>
  <c r="H21" i="4" s="1"/>
  <c r="J22" i="4"/>
  <c r="H22" i="4" s="1"/>
  <c r="J23" i="4"/>
  <c r="H23" i="4" s="1"/>
  <c r="B26" i="4"/>
  <c r="J31" i="4"/>
  <c r="B34" i="4"/>
  <c r="J39" i="4"/>
  <c r="H39" i="4" s="1"/>
  <c r="B42" i="4"/>
  <c r="J47" i="4"/>
  <c r="H47" i="4" s="1"/>
  <c r="B50" i="4"/>
  <c r="J55" i="4"/>
  <c r="B58" i="4"/>
  <c r="J63" i="4"/>
  <c r="B66" i="4"/>
  <c r="J71" i="4"/>
  <c r="H71" i="4" s="1"/>
  <c r="B74" i="4"/>
  <c r="H80" i="4"/>
  <c r="B82" i="4"/>
  <c r="B90" i="4"/>
  <c r="H96" i="4"/>
  <c r="B98" i="4"/>
  <c r="H104" i="4"/>
  <c r="B106" i="4"/>
  <c r="H112" i="4"/>
  <c r="B114" i="4"/>
  <c r="H120" i="4"/>
  <c r="B122" i="4"/>
  <c r="B130" i="4"/>
  <c r="B137" i="4"/>
  <c r="B141" i="4"/>
  <c r="B145" i="4"/>
  <c r="B149" i="4"/>
  <c r="B153" i="4"/>
  <c r="B157" i="4"/>
  <c r="B161" i="4"/>
  <c r="B165" i="4"/>
  <c r="B169" i="4"/>
  <c r="J173" i="4"/>
  <c r="H173" i="4" s="1"/>
  <c r="B179" i="4"/>
  <c r="B187" i="4"/>
  <c r="B219" i="4"/>
  <c r="B341" i="4"/>
  <c r="B333" i="4"/>
  <c r="B325" i="4"/>
  <c r="B317" i="4"/>
  <c r="B309" i="4"/>
  <c r="B301" i="4"/>
  <c r="B293" i="4"/>
  <c r="B370" i="4"/>
  <c r="B366" i="4"/>
  <c r="B362" i="4"/>
  <c r="B358" i="4"/>
  <c r="B354" i="4"/>
  <c r="B350" i="4"/>
  <c r="B346" i="4"/>
  <c r="B342" i="4"/>
  <c r="B334" i="4"/>
  <c r="B335" i="4"/>
  <c r="B327" i="4"/>
  <c r="B319" i="4"/>
  <c r="B371" i="4"/>
  <c r="B367" i="4"/>
  <c r="B363" i="4"/>
  <c r="B359" i="4"/>
  <c r="B355" i="4"/>
  <c r="B351" i="4"/>
  <c r="B347" i="4"/>
  <c r="B343" i="4"/>
  <c r="B336" i="4"/>
  <c r="B328" i="4"/>
  <c r="B320" i="4"/>
  <c r="B312" i="4"/>
  <c r="B304" i="4"/>
  <c r="B296" i="4"/>
  <c r="B337" i="4"/>
  <c r="B329" i="4"/>
  <c r="B321" i="4"/>
  <c r="B313" i="4"/>
  <c r="B305" i="4"/>
  <c r="B297" i="4"/>
  <c r="B289" i="4"/>
  <c r="B372" i="4"/>
  <c r="B368" i="4"/>
  <c r="B364" i="4"/>
  <c r="B360" i="4"/>
  <c r="B356" i="4"/>
  <c r="B352" i="4"/>
  <c r="B348" i="4"/>
  <c r="B344" i="4"/>
  <c r="B338" i="4"/>
  <c r="B330" i="4"/>
  <c r="B322" i="4"/>
  <c r="B314" i="4"/>
  <c r="B306" i="4"/>
  <c r="B298" i="4"/>
  <c r="B290" i="4"/>
  <c r="B339" i="4"/>
  <c r="B331" i="4"/>
  <c r="B323" i="4"/>
  <c r="B315" i="4"/>
  <c r="B307" i="4"/>
  <c r="B299" i="4"/>
  <c r="B291" i="4"/>
  <c r="B361" i="4"/>
  <c r="B345" i="4"/>
  <c r="B332" i="4"/>
  <c r="B318" i="4"/>
  <c r="B310" i="4"/>
  <c r="B302" i="4"/>
  <c r="B294" i="4"/>
  <c r="B282" i="4"/>
  <c r="B274" i="4"/>
  <c r="B266" i="4"/>
  <c r="B258" i="4"/>
  <c r="B250" i="4"/>
  <c r="B283" i="4"/>
  <c r="B275" i="4"/>
  <c r="B267" i="4"/>
  <c r="B259" i="4"/>
  <c r="B251" i="4"/>
  <c r="B365" i="4"/>
  <c r="B349" i="4"/>
  <c r="B326" i="4"/>
  <c r="B284" i="4"/>
  <c r="B276" i="4"/>
  <c r="B268" i="4"/>
  <c r="B260" i="4"/>
  <c r="B252" i="4"/>
  <c r="B316" i="4"/>
  <c r="B369" i="4"/>
  <c r="B353" i="4"/>
  <c r="B340" i="4"/>
  <c r="B286" i="4"/>
  <c r="B278" i="4"/>
  <c r="B270" i="4"/>
  <c r="B262" i="4"/>
  <c r="B254" i="4"/>
  <c r="B324" i="4"/>
  <c r="B287" i="4"/>
  <c r="B279" i="4"/>
  <c r="B271" i="4"/>
  <c r="B263" i="4"/>
  <c r="B255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308" i="4"/>
  <c r="B273" i="4"/>
  <c r="B253" i="4"/>
  <c r="B249" i="4"/>
  <c r="B311" i="4"/>
  <c r="B292" i="4"/>
  <c r="B288" i="4"/>
  <c r="B232" i="4"/>
  <c r="B228" i="4"/>
  <c r="B224" i="4"/>
  <c r="B220" i="4"/>
  <c r="B216" i="4"/>
  <c r="B212" i="4"/>
  <c r="B208" i="4"/>
  <c r="B204" i="4"/>
  <c r="B200" i="4"/>
  <c r="B196" i="4"/>
  <c r="B192" i="4"/>
  <c r="B188" i="4"/>
  <c r="B184" i="4"/>
  <c r="B180" i="4"/>
  <c r="B176" i="4"/>
  <c r="B172" i="4"/>
  <c r="B295" i="4"/>
  <c r="B269" i="4"/>
  <c r="B264" i="4"/>
  <c r="B265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357" i="4"/>
  <c r="B285" i="4"/>
  <c r="B280" i="4"/>
  <c r="B300" i="4"/>
  <c r="B281" i="4"/>
  <c r="B261" i="4"/>
  <c r="B256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82" i="4"/>
  <c r="B178" i="4"/>
  <c r="B174" i="4"/>
  <c r="B303" i="4"/>
  <c r="B257" i="4"/>
  <c r="B13" i="4"/>
  <c r="B14" i="4"/>
  <c r="E14" i="4" s="1"/>
  <c r="B15" i="4"/>
  <c r="E15" i="4" s="1"/>
  <c r="B16" i="4"/>
  <c r="B17" i="4"/>
  <c r="B18" i="4"/>
  <c r="B19" i="4"/>
  <c r="B20" i="4"/>
  <c r="B21" i="4"/>
  <c r="B22" i="4"/>
  <c r="B23" i="4"/>
  <c r="B24" i="4"/>
  <c r="H30" i="4"/>
  <c r="B32" i="4"/>
  <c r="J37" i="4"/>
  <c r="H37" i="4" s="1"/>
  <c r="H38" i="4"/>
  <c r="B40" i="4"/>
  <c r="J45" i="4"/>
  <c r="H45" i="4" s="1"/>
  <c r="H46" i="4"/>
  <c r="B48" i="4"/>
  <c r="J53" i="4"/>
  <c r="H53" i="4" s="1"/>
  <c r="H54" i="4"/>
  <c r="B56" i="4"/>
  <c r="J61" i="4"/>
  <c r="H61" i="4" s="1"/>
  <c r="H62" i="4"/>
  <c r="B64" i="4"/>
  <c r="J69" i="4"/>
  <c r="H69" i="4" s="1"/>
  <c r="B72" i="4"/>
  <c r="J77" i="4"/>
  <c r="H77" i="4" s="1"/>
  <c r="H78" i="4"/>
  <c r="B80" i="4"/>
  <c r="H86" i="4"/>
  <c r="B88" i="4"/>
  <c r="H94" i="4"/>
  <c r="B96" i="4"/>
  <c r="H102" i="4"/>
  <c r="B104" i="4"/>
  <c r="H110" i="4"/>
  <c r="B112" i="4"/>
  <c r="H118" i="4"/>
  <c r="B120" i="4"/>
  <c r="H126" i="4"/>
  <c r="B128" i="4"/>
  <c r="B136" i="4"/>
  <c r="B140" i="4"/>
  <c r="B144" i="4"/>
  <c r="B148" i="4"/>
  <c r="B152" i="4"/>
  <c r="B156" i="4"/>
  <c r="B160" i="4"/>
  <c r="B164" i="4"/>
  <c r="B168" i="4"/>
  <c r="J177" i="4"/>
  <c r="H177" i="4" s="1"/>
  <c r="B195" i="4"/>
  <c r="B227" i="4"/>
  <c r="H29" i="4"/>
  <c r="B183" i="4"/>
  <c r="B215" i="4"/>
  <c r="H68" i="4"/>
  <c r="H76" i="4"/>
  <c r="H84" i="4"/>
  <c r="H92" i="4"/>
  <c r="H100" i="4"/>
  <c r="H108" i="4"/>
  <c r="H116" i="4"/>
  <c r="H124" i="4"/>
  <c r="B159" i="4"/>
  <c r="B163" i="4"/>
  <c r="B167" i="4"/>
  <c r="B171" i="4"/>
  <c r="B203" i="4"/>
  <c r="B277" i="4"/>
  <c r="H59" i="4"/>
  <c r="H75" i="4"/>
  <c r="H181" i="4"/>
  <c r="H185" i="4"/>
  <c r="H189" i="4"/>
  <c r="H193" i="4"/>
  <c r="H197" i="4"/>
  <c r="H201" i="4"/>
  <c r="H205" i="4"/>
  <c r="H209" i="4"/>
  <c r="H213" i="4"/>
  <c r="K288" i="4"/>
  <c r="J288" i="4"/>
  <c r="K363" i="4"/>
  <c r="H363" i="4" s="1"/>
  <c r="J363" i="4"/>
  <c r="J171" i="4"/>
  <c r="H171" i="4" s="1"/>
  <c r="J175" i="4"/>
  <c r="H175" i="4" s="1"/>
  <c r="J179" i="4"/>
  <c r="H179" i="4" s="1"/>
  <c r="H308" i="4"/>
  <c r="H183" i="4"/>
  <c r="H187" i="4"/>
  <c r="H191" i="4"/>
  <c r="H199" i="4"/>
  <c r="H207" i="4"/>
  <c r="H211" i="4"/>
  <c r="H215" i="4"/>
  <c r="K347" i="4"/>
  <c r="J347" i="4"/>
  <c r="H315" i="4"/>
  <c r="K328" i="4"/>
  <c r="J328" i="4"/>
  <c r="H330" i="4"/>
  <c r="J291" i="4"/>
  <c r="H291" i="4" s="1"/>
  <c r="H294" i="4"/>
  <c r="J299" i="4"/>
  <c r="H299" i="4" s="1"/>
  <c r="K343" i="4"/>
  <c r="J343" i="4"/>
  <c r="K359" i="4"/>
  <c r="J359" i="4"/>
  <c r="K320" i="4"/>
  <c r="J320" i="4"/>
  <c r="K296" i="4"/>
  <c r="H296" i="4" s="1"/>
  <c r="J296" i="4"/>
  <c r="K304" i="4"/>
  <c r="J304" i="4"/>
  <c r="K312" i="4"/>
  <c r="J312" i="4"/>
  <c r="K322" i="4"/>
  <c r="H322" i="4" s="1"/>
  <c r="K355" i="4"/>
  <c r="H355" i="4" s="1"/>
  <c r="J355" i="4"/>
  <c r="K371" i="4"/>
  <c r="J371" i="4"/>
  <c r="K290" i="4"/>
  <c r="H290" i="4" s="1"/>
  <c r="H293" i="4"/>
  <c r="K336" i="4"/>
  <c r="J336" i="4"/>
  <c r="K351" i="4"/>
  <c r="H351" i="4" s="1"/>
  <c r="J351" i="4"/>
  <c r="K367" i="4"/>
  <c r="J367" i="4"/>
  <c r="H323" i="4"/>
  <c r="H362" i="4"/>
  <c r="H366" i="4"/>
  <c r="H295" i="4"/>
  <c r="H303" i="4"/>
  <c r="H311" i="4"/>
  <c r="H319" i="4"/>
  <c r="H327" i="4"/>
  <c r="H335" i="4"/>
  <c r="J342" i="4"/>
  <c r="H342" i="4" s="1"/>
  <c r="J346" i="4"/>
  <c r="H346" i="4" s="1"/>
  <c r="J350" i="4"/>
  <c r="H350" i="4" s="1"/>
  <c r="J354" i="4"/>
  <c r="H354" i="4" s="1"/>
  <c r="J358" i="4"/>
  <c r="H358" i="4" s="1"/>
  <c r="J362" i="4"/>
  <c r="J366" i="4"/>
  <c r="J370" i="4"/>
  <c r="H370" i="4" s="1"/>
  <c r="H302" i="4"/>
  <c r="H310" i="4"/>
  <c r="H318" i="4"/>
  <c r="H326" i="4"/>
  <c r="H345" i="4"/>
  <c r="H357" i="4"/>
  <c r="H361" i="4"/>
  <c r="H365" i="4"/>
  <c r="H369" i="4"/>
  <c r="J344" i="4"/>
  <c r="H344" i="4" s="1"/>
  <c r="J348" i="4"/>
  <c r="H348" i="4" s="1"/>
  <c r="J352" i="4"/>
  <c r="H352" i="4" s="1"/>
  <c r="J356" i="4"/>
  <c r="H356" i="4" s="1"/>
  <c r="J360" i="4"/>
  <c r="H360" i="4" s="1"/>
  <c r="J364" i="4"/>
  <c r="H364" i="4" s="1"/>
  <c r="J368" i="4"/>
  <c r="H368" i="4" s="1"/>
  <c r="J372" i="4"/>
  <c r="H372" i="4" s="1"/>
  <c r="E1" i="1"/>
  <c r="F1" i="1" s="1"/>
  <c r="G1" i="1" s="1"/>
  <c r="H1" i="1" s="1"/>
  <c r="I1" i="1" s="1"/>
  <c r="J1" i="1" s="1"/>
  <c r="K1" i="1" s="1"/>
  <c r="L1" i="1" s="1"/>
  <c r="H150" i="4" l="1"/>
  <c r="H91" i="4"/>
  <c r="H266" i="4"/>
  <c r="H312" i="4"/>
  <c r="H359" i="4"/>
  <c r="H328" i="4"/>
  <c r="H250" i="4"/>
  <c r="H165" i="4"/>
  <c r="H222" i="4"/>
  <c r="H225" i="4"/>
  <c r="H26" i="4"/>
  <c r="H184" i="4"/>
  <c r="H9" i="4"/>
  <c r="H95" i="4"/>
  <c r="H34" i="4"/>
  <c r="H127" i="4"/>
  <c r="H304" i="4"/>
  <c r="H371" i="4"/>
  <c r="H64" i="4"/>
  <c r="H32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H56" i="4"/>
  <c r="H14" i="4"/>
  <c r="H343" i="4"/>
  <c r="H320" i="4"/>
  <c r="H347" i="4"/>
  <c r="H48" i="4"/>
  <c r="H367" i="4"/>
  <c r="H336" i="4"/>
  <c r="H288" i="4"/>
  <c r="H10" i="4"/>
  <c r="K10" i="4" l="1"/>
  <c r="K11" i="4"/>
</calcChain>
</file>

<file path=xl/sharedStrings.xml><?xml version="1.0" encoding="utf-8"?>
<sst xmlns="http://schemas.openxmlformats.org/spreadsheetml/2006/main" count="185" uniqueCount="128">
  <si>
    <t>Jlogic regression, specially SRSZ</t>
  </si>
  <si>
    <t>Done</t>
  </si>
  <si>
    <t>Jlogic FPGA debug</t>
  </si>
  <si>
    <t>MT MCM DVP handshake</t>
  </si>
  <si>
    <t>Lenovo VB gating, changing with JLogic</t>
  </si>
  <si>
    <t>Done but hdr</t>
  </si>
  <si>
    <t>Jlogic debug</t>
  </si>
  <si>
    <t>Todo</t>
  </si>
  <si>
    <t>MCM wrt and ISP online backpressure at same time</t>
  </si>
  <si>
    <t>AI_ISP</t>
    <phoneticPr fontId="1" type="noConversion"/>
  </si>
  <si>
    <t>RAW compression estimation</t>
    <phoneticPr fontId="1" type="noConversion"/>
  </si>
  <si>
    <t>packing  by two line</t>
    <phoneticPr fontId="1" type="noConversion"/>
  </si>
  <si>
    <t>SBI consumer design</t>
    <phoneticPr fontId="1" type="noConversion"/>
  </si>
  <si>
    <t>SBI producer</t>
    <phoneticPr fontId="1" type="noConversion"/>
  </si>
  <si>
    <r>
      <t>RAW compression review</t>
    </r>
    <r>
      <rPr>
        <sz val="10.5"/>
        <color theme="1"/>
        <rFont val="宋体"/>
        <family val="3"/>
        <charset val="134"/>
      </rPr>
      <t>：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</si>
  <si>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BLH[21] how to use?</t>
    </r>
  </si>
  <si>
    <r>
      <t xml:space="preserve">3  </t>
    </r>
    <r>
      <rPr>
        <b/>
        <sz val="10"/>
        <color rgb="FF000000"/>
        <rFont val="Calibri"/>
        <family val="2"/>
      </rPr>
      <t>Maxblh how to understand</t>
    </r>
  </si>
  <si>
    <t>4  Max BLH value - (pixelwidth-6) what meaning for pixelwidth-6</t>
  </si>
  <si>
    <r>
      <t xml:space="preserve">5 difference btw bitDepth and </t>
    </r>
    <r>
      <rPr>
        <sz val="10.5"/>
        <color theme="1"/>
        <rFont val="Calibri"/>
        <family val="2"/>
      </rPr>
      <t>pixelwidth</t>
    </r>
  </si>
  <si>
    <t>6. direction’s role</t>
  </si>
  <si>
    <t>7. pixeldepth-6 to pixeldepth+1 how to understand</t>
  </si>
  <si>
    <t>//////</t>
  </si>
  <si>
    <t xml:space="preserve">8. how to calculate </t>
  </si>
  <si>
    <t>ORT algorithm based on 4 positive data points, and output 1 DC and 3 AC residuals. It's</t>
  </si>
  <si>
    <t>lossless by itself??</t>
  </si>
  <si>
    <r>
      <t xml:space="preserve">targetBits </t>
    </r>
    <r>
      <rPr>
        <sz val="11"/>
        <color rgb="FF000000"/>
        <rFont val="Calibri"/>
        <family val="2"/>
      </rPr>
      <t>= floor(tile size* pixel bit depth * compression ratio/8)*8??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</si>
  <si>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Residual what meaning? At 4.1, group what to do</t>
    </r>
    <phoneticPr fontId="1" type="noConversion"/>
  </si>
  <si>
    <t>Ari 03</t>
    <phoneticPr fontId="1" type="noConversion"/>
  </si>
  <si>
    <t>E.g., last discarded group is 7, its quantizing bit is 3, and 2 bits are discarded unnecessarily.
In quantizing only residual element 1 of group 7 is shifted by 4, and other 3 residuals are shifted
by only 3</t>
    <phoneticPr fontId="1" type="noConversion"/>
  </si>
  <si>
    <t>tail how to understand</t>
    <phoneticPr fontId="1" type="noConversion"/>
  </si>
  <si>
    <t>YUV define for horizon</t>
    <phoneticPr fontId="1" type="noConversion"/>
  </si>
  <si>
    <t>8210 debug for DPF</t>
    <phoneticPr fontId="1" type="noConversion"/>
  </si>
  <si>
    <t>done</t>
    <phoneticPr fontId="1" type="noConversion"/>
  </si>
  <si>
    <t>Jlogic JIRA Vsync</t>
    <phoneticPr fontId="1" type="noConversion"/>
  </si>
  <si>
    <t>Done</t>
    <phoneticPr fontId="1" type="noConversion"/>
  </si>
  <si>
    <t>Doing</t>
    <phoneticPr fontId="1" type="noConversion"/>
  </si>
  <si>
    <t>Todo</t>
    <phoneticPr fontId="1" type="noConversion"/>
  </si>
  <si>
    <t>Lenovo hierachy</t>
    <phoneticPr fontId="1" type="noConversion"/>
  </si>
  <si>
    <t>todo</t>
    <phoneticPr fontId="1" type="noConversion"/>
  </si>
  <si>
    <t>id</t>
    <phoneticPr fontId="1" type="noConversion"/>
  </si>
  <si>
    <t>data</t>
    <phoneticPr fontId="1" type="noConversion"/>
  </si>
  <si>
    <t>c_id</t>
    <phoneticPr fontId="1" type="noConversion"/>
  </si>
  <si>
    <t>c_dw</t>
    <phoneticPr fontId="1" type="noConversion"/>
  </si>
  <si>
    <t>c_id+c_dw</t>
    <phoneticPr fontId="1" type="noConversion"/>
  </si>
  <si>
    <t>c_id+c_dw+1</t>
    <phoneticPr fontId="1" type="noConversion"/>
  </si>
  <si>
    <t>c_id+c_dw+3</t>
    <phoneticPr fontId="1" type="noConversion"/>
  </si>
  <si>
    <t>c_id+c_dw+2</t>
    <phoneticPr fontId="1" type="noConversion"/>
  </si>
  <si>
    <t>Content</t>
    <phoneticPr fontId="1" type="noConversion"/>
  </si>
  <si>
    <t>Width</t>
    <phoneticPr fontId="1" type="noConversion"/>
  </si>
  <si>
    <t>Start bit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</si>
  <si>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h</t>
    </r>
    <r>
      <rPr>
        <sz val="11"/>
        <color theme="1"/>
        <rFont val="等线"/>
        <family val="2"/>
        <scheme val="minor"/>
      </rPr>
      <t>sync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</si>
  <si>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h</t>
    </r>
    <r>
      <rPr>
        <sz val="11"/>
        <color theme="1"/>
        <rFont val="等线"/>
        <family val="2"/>
        <scheme val="minor"/>
      </rPr>
      <t>end</t>
    </r>
    <phoneticPr fontId="1" type="noConversion"/>
  </si>
  <si>
    <r>
      <t>data_</t>
    </r>
    <r>
      <rPr>
        <sz val="11"/>
        <color theme="9" tint="0.39997558519241921"/>
        <rFont val="等线"/>
        <family val="3"/>
        <charset val="134"/>
        <scheme val="minor"/>
      </rPr>
      <t>v</t>
    </r>
    <r>
      <rPr>
        <sz val="11"/>
        <color theme="1"/>
        <rFont val="等线"/>
        <family val="2"/>
        <scheme val="minor"/>
      </rPr>
      <t>al</t>
    </r>
    <phoneticPr fontId="1" type="noConversion"/>
  </si>
  <si>
    <r>
      <rPr>
        <sz val="11"/>
        <color theme="9" tint="0.39997558519241921"/>
        <rFont val="等线"/>
        <family val="3"/>
        <charset val="134"/>
        <scheme val="minor"/>
      </rPr>
      <t>v</t>
    </r>
    <r>
      <rPr>
        <sz val="11"/>
        <color theme="1"/>
        <rFont val="等线"/>
        <family val="2"/>
        <scheme val="minor"/>
      </rPr>
      <t>sync</t>
    </r>
    <phoneticPr fontId="1" type="noConversion"/>
  </si>
  <si>
    <t>绕行带宽？软件？</t>
    <phoneticPr fontId="1" type="noConversion"/>
  </si>
  <si>
    <t>最新bitfile？</t>
    <phoneticPr fontId="1" type="noConversion"/>
  </si>
  <si>
    <t>带宽？</t>
    <phoneticPr fontId="1" type="noConversion"/>
  </si>
  <si>
    <t>大量测试</t>
    <phoneticPr fontId="1" type="noConversion"/>
  </si>
  <si>
    <t>万分之一，软件解决</t>
    <phoneticPr fontId="1" type="noConversion"/>
  </si>
  <si>
    <t>1%DWE跟VSE都不出中断</t>
    <phoneticPr fontId="1" type="noConversion"/>
  </si>
  <si>
    <t>不出中断10% for VSE</t>
    <phoneticPr fontId="1" type="noConversion"/>
  </si>
  <si>
    <t>1.是不是确实44个数据？</t>
    <phoneticPr fontId="1" type="noConversion"/>
  </si>
  <si>
    <t>2.直接替换？</t>
    <phoneticPr fontId="1" type="noConversion"/>
  </si>
  <si>
    <t>贷款金额(元)</t>
    <phoneticPr fontId="17" type="noConversion"/>
  </si>
  <si>
    <t>贷款期限(月)</t>
    <phoneticPr fontId="17" type="noConversion"/>
  </si>
  <si>
    <t>年利率(%)</t>
    <phoneticPr fontId="17" type="noConversion"/>
  </si>
  <si>
    <t>等额本息还款方式</t>
    <phoneticPr fontId="17" type="noConversion"/>
  </si>
  <si>
    <t>等额本金还款方式</t>
    <phoneticPr fontId="17" type="noConversion"/>
  </si>
  <si>
    <t>每月还款</t>
    <phoneticPr fontId="17" type="noConversion"/>
  </si>
  <si>
    <t>首月还款</t>
    <phoneticPr fontId="17" type="noConversion"/>
  </si>
  <si>
    <t>每月递减</t>
    <phoneticPr fontId="17" type="noConversion"/>
  </si>
  <si>
    <t>利息总额</t>
    <phoneticPr fontId="17" type="noConversion"/>
  </si>
  <si>
    <t>还款总额</t>
    <phoneticPr fontId="17" type="noConversion"/>
  </si>
  <si>
    <t>等额本金比等额本息节省利息</t>
    <phoneticPr fontId="17" type="noConversion"/>
  </si>
  <si>
    <t>期次</t>
    <phoneticPr fontId="17" type="noConversion"/>
  </si>
  <si>
    <t>偿还本金</t>
    <phoneticPr fontId="17" type="noConversion"/>
  </si>
  <si>
    <t>偿还利息</t>
    <phoneticPr fontId="17" type="noConversion"/>
  </si>
  <si>
    <t>剩余本金</t>
    <phoneticPr fontId="17" type="noConversion"/>
  </si>
  <si>
    <t>SBI PR &amp; PU udpate for new timing</t>
    <phoneticPr fontId="1" type="noConversion"/>
  </si>
  <si>
    <t>SBI CR &amp; CU new for timing, multiplex PR&amp;PU</t>
    <phoneticPr fontId="1" type="noConversion"/>
  </si>
  <si>
    <t>AHB CFG</t>
    <phoneticPr fontId="1" type="noConversion"/>
  </si>
  <si>
    <t>Bayer2NHWC</t>
    <phoneticPr fontId="1" type="noConversion"/>
  </si>
  <si>
    <t>Lenovo HDR modification/VEND shd of dmc</t>
    <phoneticPr fontId="1" type="noConversion"/>
  </si>
  <si>
    <t>sythesis</t>
    <phoneticPr fontId="1" type="noConversion"/>
  </si>
  <si>
    <t>lint</t>
    <phoneticPr fontId="1" type="noConversion"/>
  </si>
  <si>
    <t>dma read by entry</t>
    <phoneticPr fontId="1" type="noConversion"/>
  </si>
  <si>
    <t>makefile by npu link</t>
    <phoneticPr fontId="1" type="noConversion"/>
  </si>
  <si>
    <t>SDC for NPU and ISP</t>
    <phoneticPr fontId="1" type="noConversion"/>
  </si>
  <si>
    <t>run_dir flow</t>
    <phoneticPr fontId="1" type="noConversion"/>
  </si>
  <si>
    <t>doing</t>
    <phoneticPr fontId="1" type="noConversion"/>
  </si>
  <si>
    <t>NN bypass using PPR for read</t>
    <phoneticPr fontId="1" type="noConversion"/>
  </si>
  <si>
    <t>done（no use）</t>
    <phoneticPr fontId="1" type="noConversion"/>
  </si>
  <si>
    <t>blacklevel four value</t>
    <phoneticPr fontId="1" type="noConversion"/>
  </si>
  <si>
    <t>height divide 2 for SBI when nn enable</t>
    <phoneticPr fontId="1" type="noConversion"/>
  </si>
  <si>
    <t>RLS team synthesis</t>
    <phoneticPr fontId="1" type="noConversion"/>
  </si>
  <si>
    <t>JIRA259 &amp; 467  for Lenovo</t>
    <phoneticPr fontId="1" type="noConversion"/>
  </si>
  <si>
    <t>synthesis partition for 9000</t>
    <phoneticPr fontId="1" type="noConversion"/>
  </si>
  <si>
    <t>segment register bit for mcm raw</t>
    <phoneticPr fontId="1" type="noConversion"/>
  </si>
  <si>
    <t>synth</t>
    <phoneticPr fontId="1" type="noConversion"/>
  </si>
  <si>
    <t>nn_preprocess need to ouput continuously(by Xingbo)</t>
    <phoneticPr fontId="1" type="noConversion"/>
  </si>
  <si>
    <t>debug env</t>
    <phoneticPr fontId="1" type="noConversion"/>
  </si>
  <si>
    <t>doc review for glenfy</t>
    <phoneticPr fontId="1" type="noConversion"/>
  </si>
  <si>
    <t>todo</t>
    <phoneticPr fontId="1" type="noConversion"/>
  </si>
  <si>
    <t>done</t>
    <phoneticPr fontId="1" type="noConversion"/>
  </si>
  <si>
    <t>doing</t>
    <phoneticPr fontId="1" type="noConversion"/>
  </si>
  <si>
    <t>bitfile from david</t>
    <phoneticPr fontId="1" type="noConversion"/>
  </si>
  <si>
    <t>base_ad</t>
    <phoneticPr fontId="1" type="noConversion"/>
  </si>
  <si>
    <t>Base address of ID</t>
    <phoneticPr fontId="1" type="noConversion"/>
  </si>
  <si>
    <t>ID</t>
    <phoneticPr fontId="1" type="noConversion"/>
  </si>
  <si>
    <t>base_ad+4096*16*1</t>
    <phoneticPr fontId="1" type="noConversion"/>
  </si>
  <si>
    <t>base_ad+4096*16*2</t>
    <phoneticPr fontId="1" type="noConversion"/>
  </si>
  <si>
    <t>base_ad+4096*16*3</t>
    <phoneticPr fontId="1" type="noConversion"/>
  </si>
  <si>
    <t>MI unit for interleaving id</t>
    <phoneticPr fontId="1" type="noConversion"/>
  </si>
  <si>
    <t>system top for interleaving id</t>
    <phoneticPr fontId="1" type="noConversion"/>
  </si>
  <si>
    <t>Lenovo pipe line bit width confirm for YUV domain</t>
    <phoneticPr fontId="1" type="noConversion"/>
  </si>
  <si>
    <t>AREA estimation confirm for ISP9000AI</t>
    <phoneticPr fontId="1" type="noConversion"/>
  </si>
  <si>
    <t>Project based on TDNRV30, Estimation for Logic and SRAM</t>
    <phoneticPr fontId="1" type="noConversion"/>
  </si>
  <si>
    <t>sp2 raw3 lite frame end interrupt</t>
    <phoneticPr fontId="1" type="noConversion"/>
  </si>
  <si>
    <t>todo delay to Aug1</t>
    <phoneticPr fontId="1" type="noConversion"/>
  </si>
  <si>
    <t>Performance Review</t>
    <phoneticPr fontId="1" type="noConversion"/>
  </si>
  <si>
    <t>TODO</t>
    <phoneticPr fontId="1" type="noConversion"/>
  </si>
  <si>
    <t>Jlogic release again</t>
    <phoneticPr fontId="1" type="noConversion"/>
  </si>
  <si>
    <t>OT standarize</t>
    <phoneticPr fontId="1" type="noConversion"/>
  </si>
  <si>
    <t>done(20-12-10)</t>
    <phoneticPr fontId="1" type="noConversion"/>
  </si>
  <si>
    <t>done</t>
    <phoneticPr fontId="1" type="noConversion"/>
  </si>
  <si>
    <t>9000 debug for vsize not enough</t>
    <phoneticPr fontId="1" type="noConversion"/>
  </si>
  <si>
    <t>Lenovo Jira  PPstream</t>
    <phoneticPr fontId="1" type="noConversion"/>
  </si>
  <si>
    <t>todo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</si>
</sst>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);[Red]\(#,##0.00\)"/>
    <numFmt numFmtId="177" formatCode="0_ "/>
    <numFmt numFmtId="178" formatCode="0.000%"/>
    <numFmt numFmtId="179" formatCode="&quot;第&quot;0&quot;个月&quot;"/>
    <numFmt numFmtId="180" formatCode="0.00_ "/>
  </numFmts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rgb="FFFF0000"/>
      <name val="Calibri"/>
      <family val="2"/>
    </font>
    <font>
      <sz val="10.5"/>
      <color theme="1"/>
      <name val="宋体"/>
      <family val="3"/>
      <charset val="134"/>
    </font>
    <font>
      <sz val="7"/>
      <color theme="1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.5"/>
      <color theme="1"/>
      <name val="Hack"/>
      <family val="3"/>
    </font>
    <font>
      <sz val="10.5"/>
      <color theme="1"/>
      <name val="等线"/>
      <family val="2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9" tint="0.3999755851924192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2"/>
      <color rgb="FFFFFF00"/>
      <name val="等线"/>
      <family val="3"/>
      <charset val="134"/>
      <scheme val="minor"/>
    </font>
    <font>
      <sz val="12"/>
      <color theme="2" tint="-9.9978637043366805E-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0" fillId="0" borderId="1" xfId="0" applyBorder="1"/>
    <xf numFmtId="0" fontId="3" fillId="0" borderId="1" xfId="0" applyFont="1" applyFill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0" fillId="0" borderId="0" xfId="0" applyBorder="1"/>
    <xf numFmtId="0" fontId="2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20" fontId="2" fillId="0" borderId="0" xfId="0" applyNumberFormat="1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5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11" fillId="0" borderId="5" xfId="0" applyFont="1" applyFill="1" applyBorder="1" applyAlignment="1">
      <alignment horizontal="justify" vertical="center" wrapText="1"/>
    </xf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13" fillId="0" borderId="0" xfId="0" applyFont="1"/>
    <xf numFmtId="0" fontId="15" fillId="0" borderId="0" xfId="0" applyFont="1"/>
    <xf numFmtId="20" fontId="0" fillId="0" borderId="0" xfId="0" applyNumberFormat="1"/>
    <xf numFmtId="0" fontId="16" fillId="4" borderId="9" xfId="0" applyFont="1" applyFill="1" applyBorder="1" applyAlignment="1" applyProtection="1">
      <alignment horizontal="right" vertical="center"/>
    </xf>
    <xf numFmtId="176" fontId="0" fillId="0" borderId="9" xfId="0" applyNumberFormat="1" applyBorder="1" applyAlignment="1" applyProtection="1">
      <alignment vertical="center"/>
      <protection locked="0"/>
    </xf>
    <xf numFmtId="177" fontId="0" fillId="0" borderId="9" xfId="0" applyNumberFormat="1" applyBorder="1" applyAlignment="1" applyProtection="1">
      <alignment vertical="center"/>
      <protection locked="0"/>
    </xf>
    <xf numFmtId="178" fontId="0" fillId="0" borderId="9" xfId="0" applyNumberFormat="1" applyBorder="1" applyAlignment="1" applyProtection="1">
      <alignment horizontal="right" vertical="center"/>
      <protection locked="0"/>
    </xf>
    <xf numFmtId="0" fontId="16" fillId="7" borderId="9" xfId="0" applyFont="1" applyFill="1" applyBorder="1" applyAlignment="1" applyProtection="1">
      <alignment horizontal="right" vertical="center"/>
    </xf>
    <xf numFmtId="176" fontId="0" fillId="7" borderId="9" xfId="0" applyNumberFormat="1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/>
    </xf>
    <xf numFmtId="0" fontId="0" fillId="7" borderId="9" xfId="0" applyFill="1" applyBorder="1" applyAlignment="1" applyProtection="1">
      <alignment vertical="center"/>
    </xf>
    <xf numFmtId="0" fontId="16" fillId="7" borderId="9" xfId="0" applyFont="1" applyFill="1" applyBorder="1" applyAlignment="1" applyProtection="1">
      <alignment vertical="center"/>
    </xf>
    <xf numFmtId="4" fontId="0" fillId="7" borderId="9" xfId="0" applyNumberFormat="1" applyFill="1" applyBorder="1" applyAlignment="1" applyProtection="1">
      <alignment vertical="center"/>
    </xf>
    <xf numFmtId="176" fontId="0" fillId="7" borderId="9" xfId="0" applyNumberFormat="1" applyFont="1" applyFill="1" applyBorder="1" applyAlignment="1" applyProtection="1">
      <alignment vertical="center"/>
    </xf>
    <xf numFmtId="176" fontId="20" fillId="7" borderId="9" xfId="0" applyNumberFormat="1" applyFont="1" applyFill="1" applyBorder="1" applyAlignment="1" applyProtection="1">
      <alignment vertical="center"/>
    </xf>
    <xf numFmtId="0" fontId="16" fillId="8" borderId="9" xfId="0" applyFont="1" applyFill="1" applyBorder="1" applyAlignment="1" applyProtection="1">
      <alignment horizontal="center" vertical="center"/>
    </xf>
    <xf numFmtId="179" fontId="0" fillId="7" borderId="9" xfId="0" applyNumberFormat="1" applyFill="1" applyBorder="1" applyAlignment="1" applyProtection="1">
      <alignment vertical="center"/>
    </xf>
    <xf numFmtId="180" fontId="0" fillId="7" borderId="9" xfId="0" applyNumberFormat="1" applyFill="1" applyBorder="1" applyAlignment="1" applyProtection="1">
      <alignment vertical="center"/>
    </xf>
    <xf numFmtId="0" fontId="0" fillId="9" borderId="0" xfId="0" applyFill="1"/>
    <xf numFmtId="0" fontId="2" fillId="0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2" fillId="0" borderId="9" xfId="0" applyFont="1" applyBorder="1" applyAlignment="1" applyProtection="1">
      <alignment horizontal="left" vertical="center"/>
    </xf>
    <xf numFmtId="0" fontId="16" fillId="7" borderId="12" xfId="0" applyFont="1" applyFill="1" applyBorder="1" applyAlignment="1" applyProtection="1">
      <alignment horizontal="right" vertical="center"/>
    </xf>
    <xf numFmtId="0" fontId="16" fillId="7" borderId="13" xfId="0" applyFont="1" applyFill="1" applyBorder="1" applyAlignment="1" applyProtection="1">
      <alignment horizontal="right" vertical="center"/>
    </xf>
    <xf numFmtId="0" fontId="16" fillId="7" borderId="14" xfId="0" applyFont="1" applyFill="1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</xf>
    <xf numFmtId="0" fontId="18" fillId="5" borderId="9" xfId="0" applyFont="1" applyFill="1" applyBorder="1" applyAlignment="1" applyProtection="1">
      <alignment horizontal="center" vertical="center"/>
    </xf>
    <xf numFmtId="0" fontId="19" fillId="6" borderId="10" xfId="0" applyFont="1" applyFill="1" applyBorder="1" applyAlignment="1" applyProtection="1">
      <alignment horizontal="center" vertical="center"/>
    </xf>
    <xf numFmtId="0" fontId="19" fillId="6" borderId="11" xfId="0" applyFont="1" applyFill="1" applyBorder="1" applyAlignment="1" applyProtection="1">
      <alignment horizontal="center" vertical="center"/>
    </xf>
    <xf numFmtId="0" fontId="19" fillId="6" borderId="15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21"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0066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8"/>
  <sheetViews>
    <sheetView tabSelected="1" topLeftCell="A22" zoomScale="115" zoomScaleNormal="115" workbookViewId="0">
      <selection activeCell="A44" sqref="A44:XFD46"/>
    </sheetView>
  </sheetViews>
  <sheetFormatPr defaultRowHeight="14.25"/>
  <cols>
    <col min="1" max="1" width="38" customWidth="1"/>
    <col min="2" max="2" width="12.375" customWidth="1"/>
    <col min="4" max="7" width="10" bestFit="1" customWidth="1"/>
    <col min="9" max="9" width="27.375" customWidth="1"/>
  </cols>
  <sheetData>
    <row r="1" spans="1:12" ht="15" thickBot="1">
      <c r="D1" s="22">
        <v>45027</v>
      </c>
      <c r="E1" s="22">
        <f>D1+1</f>
        <v>45028</v>
      </c>
      <c r="F1" s="22">
        <f>E1+1</f>
        <v>45029</v>
      </c>
      <c r="G1" s="22">
        <f>F1+1</f>
        <v>45030</v>
      </c>
      <c r="H1" s="22">
        <f t="shared" ref="H1:K1" si="0">G1+1</f>
        <v>45031</v>
      </c>
      <c r="I1" s="22">
        <f t="shared" si="0"/>
        <v>45032</v>
      </c>
      <c r="J1" s="22">
        <f t="shared" si="0"/>
        <v>45033</v>
      </c>
      <c r="K1" s="22">
        <f t="shared" si="0"/>
        <v>45034</v>
      </c>
      <c r="L1" s="22">
        <f>K1+1</f>
        <v>45035</v>
      </c>
    </row>
    <row r="2" spans="1:12" ht="15" thickBot="1">
      <c r="A2" s="5" t="s">
        <v>0</v>
      </c>
      <c r="B2" s="7"/>
      <c r="C2" s="3" t="s">
        <v>1</v>
      </c>
      <c r="E2" s="23"/>
      <c r="F2" s="23"/>
      <c r="G2" s="23"/>
      <c r="H2" s="23"/>
      <c r="I2" s="23"/>
      <c r="J2" s="23"/>
      <c r="K2" s="23"/>
      <c r="L2" s="23"/>
    </row>
    <row r="3" spans="1:12" ht="15" thickBot="1">
      <c r="A3" s="6" t="s">
        <v>2</v>
      </c>
      <c r="B3" s="7"/>
      <c r="C3" s="4" t="s">
        <v>1</v>
      </c>
      <c r="E3" s="23"/>
      <c r="F3" s="23"/>
      <c r="G3" s="23"/>
      <c r="H3" s="23"/>
      <c r="I3" s="23"/>
      <c r="J3" s="23"/>
      <c r="K3" s="23"/>
      <c r="L3" s="23"/>
    </row>
    <row r="4" spans="1:12" ht="15" thickBot="1">
      <c r="A4" s="6" t="s">
        <v>3</v>
      </c>
      <c r="B4" s="7"/>
      <c r="C4" s="4" t="s">
        <v>1</v>
      </c>
      <c r="E4" s="23"/>
      <c r="F4" s="23"/>
      <c r="G4" s="23"/>
      <c r="H4" s="23"/>
      <c r="I4" s="23"/>
      <c r="J4" s="23"/>
      <c r="K4" s="23"/>
      <c r="L4" s="23"/>
    </row>
    <row r="5" spans="1:12" ht="15" thickBot="1">
      <c r="A5" s="6" t="s">
        <v>82</v>
      </c>
      <c r="B5" s="7"/>
      <c r="C5" s="4" t="s">
        <v>1</v>
      </c>
      <c r="E5" s="23"/>
      <c r="F5" s="23"/>
      <c r="G5" s="23"/>
      <c r="H5" s="23"/>
      <c r="I5" s="23"/>
      <c r="J5" s="23"/>
      <c r="K5" s="23"/>
      <c r="L5" s="23"/>
    </row>
    <row r="6" spans="1:12" ht="29.25" thickBot="1">
      <c r="A6" s="6" t="s">
        <v>4</v>
      </c>
      <c r="B6" s="7"/>
      <c r="C6" s="2" t="s">
        <v>5</v>
      </c>
      <c r="E6" s="23"/>
      <c r="F6" s="23"/>
      <c r="G6" s="23"/>
      <c r="H6" s="23"/>
      <c r="I6" s="23"/>
      <c r="J6" s="23"/>
      <c r="K6" s="23"/>
      <c r="L6" s="23"/>
    </row>
    <row r="7" spans="1:12" ht="15" thickBot="1">
      <c r="A7" s="6" t="s">
        <v>6</v>
      </c>
      <c r="B7" s="7"/>
      <c r="C7" s="2" t="s">
        <v>7</v>
      </c>
      <c r="E7" s="23"/>
      <c r="F7" s="23"/>
      <c r="G7" s="23"/>
      <c r="H7" s="23"/>
      <c r="I7" s="23"/>
      <c r="J7" s="23"/>
      <c r="K7" s="23"/>
      <c r="L7" s="23"/>
    </row>
    <row r="8" spans="1:12" ht="30.75" customHeight="1" thickBot="1">
      <c r="A8" s="6" t="s">
        <v>8</v>
      </c>
      <c r="B8" s="7"/>
      <c r="C8" s="2" t="s">
        <v>32</v>
      </c>
      <c r="E8" s="23"/>
      <c r="F8" s="23"/>
      <c r="G8" s="23"/>
      <c r="H8" s="23"/>
      <c r="I8" s="23"/>
      <c r="J8" s="23"/>
      <c r="K8" s="23"/>
      <c r="L8" s="23"/>
    </row>
    <row r="9" spans="1:12" ht="15" thickBot="1">
      <c r="A9" s="45" t="s">
        <v>9</v>
      </c>
      <c r="B9" s="1" t="s">
        <v>13</v>
      </c>
      <c r="C9" s="7"/>
      <c r="E9" s="23" t="s">
        <v>36</v>
      </c>
      <c r="F9" s="23" t="s">
        <v>103</v>
      </c>
      <c r="G9" s="23"/>
      <c r="H9" s="23"/>
      <c r="I9" s="23"/>
      <c r="J9" s="23"/>
      <c r="K9" s="23"/>
      <c r="L9" s="23"/>
    </row>
    <row r="10" spans="1:12" ht="29.25" thickBot="1">
      <c r="A10" s="46"/>
      <c r="B10" s="1" t="s">
        <v>12</v>
      </c>
      <c r="C10" s="7"/>
      <c r="E10" s="23" t="s">
        <v>38</v>
      </c>
      <c r="F10" s="23" t="s">
        <v>103</v>
      </c>
      <c r="G10" s="23"/>
      <c r="H10" s="23"/>
      <c r="I10" s="23"/>
      <c r="J10" s="23"/>
      <c r="K10" s="23"/>
      <c r="L10" s="23"/>
    </row>
    <row r="11" spans="1:12" ht="29.25" thickBot="1">
      <c r="A11" s="47"/>
      <c r="B11" s="9" t="s">
        <v>11</v>
      </c>
      <c r="C11" s="7"/>
      <c r="E11" s="23"/>
      <c r="F11" s="23" t="s">
        <v>103</v>
      </c>
      <c r="G11" s="23"/>
      <c r="H11" s="23"/>
      <c r="I11" s="23"/>
      <c r="J11" s="23"/>
      <c r="K11" s="23"/>
      <c r="L11" s="23"/>
    </row>
    <row r="12" spans="1:12" ht="15" thickBot="1">
      <c r="A12" s="10" t="s">
        <v>10</v>
      </c>
      <c r="B12" s="8"/>
      <c r="C12" s="7"/>
      <c r="D12" s="23" t="s">
        <v>36</v>
      </c>
      <c r="E12" s="23" t="s">
        <v>36</v>
      </c>
      <c r="F12" s="23" t="s">
        <v>102</v>
      </c>
      <c r="G12" s="23" t="s">
        <v>102</v>
      </c>
      <c r="H12" s="23"/>
      <c r="I12" s="23"/>
      <c r="J12" s="23"/>
      <c r="K12" s="23"/>
      <c r="L12" s="23"/>
    </row>
    <row r="13" spans="1:12" ht="15">
      <c r="A13" s="20" t="s">
        <v>30</v>
      </c>
      <c r="B13" s="11"/>
      <c r="C13" s="12"/>
      <c r="D13" s="23" t="s">
        <v>34</v>
      </c>
      <c r="E13" s="23"/>
      <c r="F13" s="23"/>
      <c r="G13" s="23"/>
      <c r="H13" s="23"/>
      <c r="I13" s="23"/>
      <c r="J13" s="23"/>
      <c r="K13" s="23"/>
      <c r="L13" s="23"/>
    </row>
    <row r="14" spans="1:12">
      <c r="A14" s="21" t="s">
        <v>31</v>
      </c>
      <c r="D14" s="23" t="s">
        <v>35</v>
      </c>
      <c r="E14" s="23" t="s">
        <v>34</v>
      </c>
      <c r="F14" s="23"/>
      <c r="G14" s="23"/>
      <c r="H14" s="23"/>
      <c r="I14" s="23"/>
      <c r="J14" s="23"/>
      <c r="K14" s="23"/>
      <c r="L14" s="23"/>
    </row>
    <row r="15" spans="1:12">
      <c r="A15" s="19" t="s">
        <v>33</v>
      </c>
      <c r="D15" s="23" t="s">
        <v>34</v>
      </c>
      <c r="E15" s="23"/>
      <c r="F15" s="23"/>
      <c r="G15" s="23"/>
      <c r="H15" s="23"/>
      <c r="I15" s="23"/>
      <c r="J15" s="23"/>
      <c r="K15" s="23"/>
      <c r="L15" s="23"/>
    </row>
    <row r="16" spans="1:12">
      <c r="A16" t="s">
        <v>37</v>
      </c>
      <c r="E16" s="23" t="s">
        <v>34</v>
      </c>
      <c r="F16" s="23"/>
      <c r="G16" s="23"/>
      <c r="H16" s="23"/>
      <c r="I16" s="23"/>
      <c r="J16" s="23"/>
      <c r="K16" s="23"/>
      <c r="L16" s="23"/>
    </row>
    <row r="17" spans="1:18">
      <c r="A17" t="s">
        <v>78</v>
      </c>
    </row>
    <row r="18" spans="1:18">
      <c r="A18" t="s">
        <v>79</v>
      </c>
    </row>
    <row r="19" spans="1:18">
      <c r="A19" t="s">
        <v>85</v>
      </c>
    </row>
    <row r="21" spans="1:18">
      <c r="A21" t="s">
        <v>80</v>
      </c>
      <c r="D21" s="23" t="s">
        <v>32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>
      <c r="A22" t="s">
        <v>81</v>
      </c>
      <c r="D22" s="23" t="s">
        <v>32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>
      <c r="A23" t="s">
        <v>83</v>
      </c>
      <c r="D23" s="23" t="s">
        <v>89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>
      <c r="A24" t="s">
        <v>84</v>
      </c>
      <c r="D24" s="23" t="s">
        <v>32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>
      <c r="A25" t="s">
        <v>97</v>
      </c>
      <c r="D25" s="23" t="s">
        <v>32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>
      <c r="A26" t="s">
        <v>86</v>
      </c>
      <c r="D26" s="23" t="s">
        <v>32</v>
      </c>
      <c r="E26" s="23" t="s">
        <v>91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>
      <c r="A27" t="s">
        <v>88</v>
      </c>
      <c r="D27" s="23" t="s">
        <v>89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>
      <c r="A28" t="s">
        <v>87</v>
      </c>
      <c r="D28" s="23" t="s">
        <v>38</v>
      </c>
      <c r="E28" s="23" t="s">
        <v>89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>
      <c r="A29" t="s">
        <v>90</v>
      </c>
      <c r="D29" s="23" t="s">
        <v>38</v>
      </c>
      <c r="E29" s="23" t="s">
        <v>103</v>
      </c>
      <c r="F29" s="23"/>
      <c r="G29" s="23"/>
      <c r="H29" s="23"/>
      <c r="I29" s="23"/>
      <c r="J29" s="23"/>
      <c r="K29" s="23"/>
      <c r="L29" s="23"/>
      <c r="M29" s="23"/>
      <c r="N29" s="23"/>
    </row>
    <row r="30" spans="1:18">
      <c r="A30" t="s">
        <v>94</v>
      </c>
      <c r="D30" s="23" t="s">
        <v>38</v>
      </c>
      <c r="E30" s="23" t="s">
        <v>89</v>
      </c>
      <c r="F30" s="23"/>
      <c r="G30" s="23"/>
      <c r="H30" s="23"/>
      <c r="I30" s="23"/>
      <c r="J30" s="23"/>
      <c r="K30" s="23"/>
      <c r="L30" s="23"/>
      <c r="M30" s="23"/>
      <c r="N30" s="23"/>
    </row>
    <row r="31" spans="1:18">
      <c r="A31" t="s">
        <v>93</v>
      </c>
      <c r="D31" s="23" t="s">
        <v>38</v>
      </c>
      <c r="E31" s="23" t="s">
        <v>103</v>
      </c>
      <c r="F31" s="23"/>
      <c r="G31" s="23"/>
      <c r="H31" s="23"/>
      <c r="I31" s="23"/>
      <c r="J31" s="23"/>
      <c r="K31" s="23"/>
      <c r="L31" s="23"/>
      <c r="M31" s="23"/>
      <c r="N31" s="23"/>
    </row>
    <row r="32" spans="1:18">
      <c r="A32" t="s">
        <v>92</v>
      </c>
      <c r="D32" s="23" t="s">
        <v>32</v>
      </c>
      <c r="E32" s="23" t="s">
        <v>32</v>
      </c>
      <c r="F32" s="23"/>
      <c r="G32" s="23"/>
      <c r="H32" s="23"/>
      <c r="I32" s="23"/>
      <c r="J32" s="23"/>
      <c r="K32" s="23"/>
      <c r="L32" s="23"/>
      <c r="M32" s="23"/>
      <c r="N32" s="23"/>
    </row>
    <row r="33" spans="1:14">
      <c r="A33" t="s">
        <v>95</v>
      </c>
      <c r="D33" s="23" t="s">
        <v>32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>
      <c r="A34" t="s">
        <v>96</v>
      </c>
      <c r="D34" s="23" t="s">
        <v>38</v>
      </c>
      <c r="E34" s="23" t="s">
        <v>32</v>
      </c>
      <c r="F34" s="23"/>
      <c r="G34" s="23"/>
      <c r="H34" s="23"/>
      <c r="I34" s="23"/>
      <c r="J34" s="23"/>
      <c r="K34" s="23"/>
      <c r="L34" s="23"/>
      <c r="M34" s="23"/>
      <c r="N34" s="23"/>
    </row>
    <row r="35" spans="1:14">
      <c r="A35" t="s">
        <v>98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>
      <c r="A36" t="s">
        <v>99</v>
      </c>
      <c r="D36" s="23" t="s">
        <v>103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>
      <c r="A37" t="s">
        <v>100</v>
      </c>
      <c r="D37" s="23" t="s">
        <v>103</v>
      </c>
      <c r="E37" s="23"/>
      <c r="F37" s="23"/>
      <c r="G37" s="23"/>
      <c r="H37" s="23"/>
      <c r="I37" s="23" t="e">
        <f ca="1">GetCellFillColor(F38)</f>
        <v>#NAME?</v>
      </c>
      <c r="J37" s="23"/>
      <c r="K37" s="23"/>
      <c r="L37" s="23"/>
      <c r="M37" s="23"/>
      <c r="N37" s="23"/>
    </row>
    <row r="38" spans="1:14">
      <c r="A38" t="s">
        <v>101</v>
      </c>
      <c r="D38" s="23" t="s">
        <v>102</v>
      </c>
      <c r="E38" s="23" t="s">
        <v>104</v>
      </c>
      <c r="F38" s="23" t="s">
        <v>103</v>
      </c>
      <c r="G38" s="23"/>
      <c r="H38" s="23"/>
      <c r="I38" s="23"/>
      <c r="J38" s="23"/>
      <c r="K38" s="23"/>
      <c r="L38" s="23"/>
      <c r="M38" s="23"/>
      <c r="N38" s="23"/>
    </row>
    <row r="39" spans="1:14">
      <c r="A39" s="44" t="s">
        <v>105</v>
      </c>
      <c r="D39" s="23" t="s">
        <v>104</v>
      </c>
      <c r="E39" s="23" t="s">
        <v>104</v>
      </c>
      <c r="F39" s="23" t="s">
        <v>118</v>
      </c>
      <c r="G39" s="23"/>
      <c r="H39" s="23"/>
      <c r="I39" s="23"/>
      <c r="J39" s="23"/>
      <c r="K39" s="23"/>
      <c r="L39" s="23"/>
      <c r="M39" s="23"/>
      <c r="N39" s="23"/>
    </row>
    <row r="40" spans="1:14">
      <c r="A40" t="s">
        <v>114</v>
      </c>
      <c r="D40" s="23" t="s">
        <v>102</v>
      </c>
      <c r="E40" s="23" t="s">
        <v>104</v>
      </c>
      <c r="F40" s="23" t="s">
        <v>123</v>
      </c>
      <c r="G40" s="23"/>
      <c r="H40" s="23"/>
      <c r="I40" s="23"/>
      <c r="J40" s="23"/>
      <c r="K40" s="23"/>
      <c r="L40" s="23"/>
      <c r="M40" s="23"/>
      <c r="N40" s="23"/>
    </row>
    <row r="41" spans="1:14">
      <c r="A41" t="s">
        <v>112</v>
      </c>
      <c r="D41" s="23" t="s">
        <v>102</v>
      </c>
      <c r="E41" s="23" t="s">
        <v>104</v>
      </c>
      <c r="F41" s="23"/>
      <c r="G41" s="23"/>
      <c r="H41" s="23"/>
      <c r="I41" s="23"/>
      <c r="J41" s="23"/>
      <c r="K41" s="23"/>
      <c r="L41" s="23"/>
      <c r="M41" s="23"/>
      <c r="N41" s="23"/>
    </row>
    <row r="42" spans="1:14">
      <c r="A42" t="s">
        <v>113</v>
      </c>
      <c r="D42" s="23" t="s">
        <v>102</v>
      </c>
      <c r="E42" s="23" t="s">
        <v>104</v>
      </c>
    </row>
    <row r="43" spans="1:14">
      <c r="A43" t="s">
        <v>115</v>
      </c>
      <c r="D43" s="23" t="s">
        <v>102</v>
      </c>
      <c r="E43" s="23" t="s">
        <v>103</v>
      </c>
    </row>
    <row r="44" spans="1:14">
      <c r="A44" t="s">
        <v>116</v>
      </c>
      <c r="D44" s="23" t="s">
        <v>102</v>
      </c>
      <c r="E44" s="23" t="s">
        <v>103</v>
      </c>
    </row>
    <row r="45" spans="1:14">
      <c r="A45" t="s">
        <v>121</v>
      </c>
    </row>
    <row r="46" spans="1:14">
      <c r="A46" t="s">
        <v>122</v>
      </c>
      <c r="D46" s="23" t="s">
        <v>104</v>
      </c>
    </row>
    <row r="47" spans="1:14">
      <c r="A47" t="s">
        <v>125</v>
      </c>
      <c r="D47" s="23" t="s">
        <v>124</v>
      </c>
    </row>
    <row r="48" spans="1:14">
      <c r="A48" t="s">
        <v>126</v>
      </c>
      <c r="D48" s="23" t="s">
        <v>127</v>
      </c>
      <c r="E48" t="s">
        <v>124</v>
      </c>
    </row>
  </sheetData>
  <mergeCells count="1">
    <mergeCell ref="A9:A11"/>
  </mergeCells>
  <phoneticPr fontId="1" type="noConversion"/>
  <conditionalFormatting sqref="D13:D15">
    <cfRule type="expression" dxfId="20" priority="50">
      <formula>D13="Doing"</formula>
    </cfRule>
    <cfRule type="expression" dxfId="19" priority="51">
      <formula>D13="Todo"</formula>
    </cfRule>
    <cfRule type="expression" dxfId="18" priority="52">
      <formula>D13="Done"</formula>
    </cfRule>
  </conditionalFormatting>
  <conditionalFormatting sqref="D12">
    <cfRule type="expression" dxfId="17" priority="47">
      <formula>D12="Doing"</formula>
    </cfRule>
    <cfRule type="expression" dxfId="16" priority="48">
      <formula>D12="Todo"</formula>
    </cfRule>
    <cfRule type="expression" dxfId="15" priority="49">
      <formula>D12="Done"</formula>
    </cfRule>
  </conditionalFormatting>
  <conditionalFormatting sqref="E2:L16">
    <cfRule type="expression" dxfId="14" priority="32">
      <formula>ISNUMBER(SEARCH("Doing",E2))</formula>
    </cfRule>
    <cfRule type="expression" dxfId="13" priority="33">
      <formula>ISNUMBER(SEARCH("Todo",E2))</formula>
    </cfRule>
    <cfRule type="expression" dxfId="12" priority="34">
      <formula>ISNUMBER(SEARCH("Done",E2))</formula>
    </cfRule>
  </conditionalFormatting>
  <conditionalFormatting sqref="O21:R28 D42:D43 E43:E44 D21:N41 D46:D48">
    <cfRule type="expression" dxfId="11" priority="20">
      <formula>ISNUMBER(SEARCH("Doing",D21))</formula>
    </cfRule>
    <cfRule type="expression" dxfId="10" priority="21">
      <formula>ISNUMBER(SEARCH("Todo",D21))</formula>
    </cfRule>
    <cfRule type="expression" dxfId="9" priority="22">
      <formula>ISNUMBER(SEARCH("Done",D21))</formula>
    </cfRule>
  </conditionalFormatting>
  <conditionalFormatting sqref="D44">
    <cfRule type="expression" dxfId="8" priority="4">
      <formula>ISNUMBER(SEARCH("Doing",D44))</formula>
    </cfRule>
    <cfRule type="expression" dxfId="7" priority="5">
      <formula>ISNUMBER(SEARCH("Todo",D44))</formula>
    </cfRule>
    <cfRule type="expression" dxfId="6" priority="6">
      <formula>ISNUMBER(SEARCH("Done",D44))</formula>
    </cfRule>
  </conditionalFormatting>
  <conditionalFormatting sqref="E42">
    <cfRule type="expression" dxfId="5" priority="1">
      <formula>ISNUMBER(SEARCH("Doing",E42))</formula>
    </cfRule>
    <cfRule type="expression" dxfId="4" priority="2">
      <formula>ISNUMBER(SEARCH("Todo",E42))</formula>
    </cfRule>
    <cfRule type="expression" dxfId="3" priority="3">
      <formula>ISNUMBER(SEARCH("Done",E42))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"/>
  <sheetViews>
    <sheetView workbookViewId="0">
      <selection activeCell="B3" sqref="B3"/>
    </sheetView>
  </sheetViews>
  <sheetFormatPr defaultRowHeight="14.25"/>
  <cols>
    <col min="1" max="1" width="15.625" customWidth="1"/>
    <col min="2" max="2" width="28.25" customWidth="1"/>
  </cols>
  <sheetData>
    <row r="2" spans="2:2">
      <c r="B2" t="s">
        <v>117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2"/>
  <sheetViews>
    <sheetView zoomScale="115" zoomScaleNormal="115" workbookViewId="0">
      <selection activeCell="C41" sqref="C41"/>
    </sheetView>
  </sheetViews>
  <sheetFormatPr defaultRowHeight="14.25"/>
  <cols>
    <col min="1" max="1" width="18" customWidth="1"/>
  </cols>
  <sheetData>
    <row r="2" spans="1:2">
      <c r="A2" t="s">
        <v>119</v>
      </c>
      <c r="B2" t="s">
        <v>120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16"/>
  <sheetViews>
    <sheetView zoomScale="120" zoomScaleNormal="120" workbookViewId="0">
      <selection activeCell="A19" sqref="A19"/>
    </sheetView>
  </sheetViews>
  <sheetFormatPr defaultRowHeight="14.25"/>
  <cols>
    <col min="1" max="1" width="49.625" customWidth="1"/>
    <col min="2" max="2" width="22.625" customWidth="1"/>
  </cols>
  <sheetData>
    <row r="2" spans="1:20" ht="15">
      <c r="A2" s="13" t="s">
        <v>14</v>
      </c>
      <c r="F2" s="13"/>
      <c r="G2" s="13"/>
      <c r="H2" s="13"/>
      <c r="I2" s="13"/>
      <c r="J2" s="14"/>
      <c r="K2" s="14"/>
      <c r="L2" s="13"/>
      <c r="M2" s="15"/>
      <c r="N2" s="15"/>
      <c r="O2" s="15"/>
      <c r="P2" s="16"/>
      <c r="Q2" s="15"/>
      <c r="R2" s="15"/>
      <c r="S2" s="17"/>
      <c r="T2" s="18"/>
    </row>
    <row r="3" spans="1:20" ht="39" customHeight="1">
      <c r="A3" s="13" t="s">
        <v>26</v>
      </c>
    </row>
    <row r="4" spans="1:20">
      <c r="A4" s="13" t="s">
        <v>15</v>
      </c>
    </row>
    <row r="5" spans="1:20">
      <c r="A5" s="13" t="s">
        <v>16</v>
      </c>
    </row>
    <row r="6" spans="1:20">
      <c r="A6" s="14" t="s">
        <v>17</v>
      </c>
    </row>
    <row r="7" spans="1:20">
      <c r="A7" s="14" t="s">
        <v>18</v>
      </c>
    </row>
    <row r="8" spans="1:20">
      <c r="A8" s="13" t="s">
        <v>19</v>
      </c>
    </row>
    <row r="9" spans="1:20" ht="15">
      <c r="A9" s="15" t="s">
        <v>20</v>
      </c>
    </row>
    <row r="10" spans="1:20" ht="15">
      <c r="A10" s="15" t="s">
        <v>21</v>
      </c>
    </row>
    <row r="11" spans="1:20" ht="15">
      <c r="A11" s="15" t="s">
        <v>22</v>
      </c>
    </row>
    <row r="12" spans="1:20">
      <c r="A12" s="16">
        <v>0.54166666666666663</v>
      </c>
    </row>
    <row r="13" spans="1:20" ht="30">
      <c r="A13" s="15" t="s">
        <v>23</v>
      </c>
    </row>
    <row r="14" spans="1:20" ht="15">
      <c r="A14" s="15" t="s">
        <v>24</v>
      </c>
      <c r="B14" t="s">
        <v>27</v>
      </c>
    </row>
    <row r="15" spans="1:20" ht="30">
      <c r="A15" s="17" t="s">
        <v>25</v>
      </c>
    </row>
    <row r="16" spans="1:20" ht="71.25">
      <c r="A16" s="18" t="s">
        <v>28</v>
      </c>
      <c r="B16" t="s">
        <v>29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46" zoomScale="120" zoomScaleNormal="120" workbookViewId="0">
      <selection activeCell="E48" sqref="E48"/>
    </sheetView>
  </sheetViews>
  <sheetFormatPr defaultRowHeight="14.25"/>
  <cols>
    <col min="1" max="1" width="18.5" customWidth="1"/>
  </cols>
  <sheetData>
    <row r="1" spans="1:6">
      <c r="A1" s="25" t="s">
        <v>49</v>
      </c>
      <c r="B1" s="25" t="s">
        <v>48</v>
      </c>
      <c r="C1" s="25" t="s">
        <v>47</v>
      </c>
    </row>
    <row r="2" spans="1:6">
      <c r="A2" t="s">
        <v>45</v>
      </c>
      <c r="B2" s="24">
        <v>1</v>
      </c>
      <c r="C2" t="s">
        <v>52</v>
      </c>
    </row>
    <row r="3" spans="1:6">
      <c r="A3" t="s">
        <v>46</v>
      </c>
      <c r="B3" s="24">
        <v>1</v>
      </c>
      <c r="C3" s="26" t="s">
        <v>51</v>
      </c>
      <c r="D3" s="27"/>
    </row>
    <row r="4" spans="1:6">
      <c r="A4" t="s">
        <v>44</v>
      </c>
      <c r="B4" s="24">
        <v>1</v>
      </c>
      <c r="C4" s="26" t="s">
        <v>50</v>
      </c>
    </row>
    <row r="5" spans="1:6">
      <c r="A5" t="s">
        <v>43</v>
      </c>
      <c r="B5" s="24">
        <v>1</v>
      </c>
      <c r="C5" s="26" t="s">
        <v>53</v>
      </c>
    </row>
    <row r="6" spans="1:6">
      <c r="A6" t="s">
        <v>41</v>
      </c>
      <c r="B6" s="24" t="s">
        <v>42</v>
      </c>
      <c r="C6" t="s">
        <v>40</v>
      </c>
      <c r="F6" s="27"/>
    </row>
    <row r="7" spans="1:6">
      <c r="A7" s="24">
        <v>0</v>
      </c>
      <c r="B7" s="24" t="s">
        <v>41</v>
      </c>
      <c r="C7" t="s">
        <v>39</v>
      </c>
    </row>
    <row r="9" spans="1:6">
      <c r="A9" s="22">
        <v>45039</v>
      </c>
      <c r="B9" s="28"/>
    </row>
    <row r="10" spans="1:6">
      <c r="A10" t="s">
        <v>54</v>
      </c>
    </row>
    <row r="11" spans="1:6">
      <c r="A11" t="s">
        <v>55</v>
      </c>
    </row>
    <row r="12" spans="1:6">
      <c r="A12" t="s">
        <v>56</v>
      </c>
    </row>
    <row r="13" spans="1:6">
      <c r="A13" t="s">
        <v>57</v>
      </c>
    </row>
    <row r="14" spans="1:6">
      <c r="A14" t="s">
        <v>58</v>
      </c>
    </row>
    <row r="15" spans="1:6">
      <c r="A15" t="s">
        <v>60</v>
      </c>
    </row>
    <row r="16" spans="1:6">
      <c r="A16" t="s">
        <v>59</v>
      </c>
    </row>
    <row r="21" spans="1:1">
      <c r="A21" t="s">
        <v>61</v>
      </c>
    </row>
    <row r="22" spans="1:1">
      <c r="A22" t="s">
        <v>62</v>
      </c>
    </row>
    <row r="46" spans="1:2">
      <c r="A46" t="s">
        <v>107</v>
      </c>
      <c r="B46" t="s">
        <v>108</v>
      </c>
    </row>
    <row r="47" spans="1:2">
      <c r="A47" t="s">
        <v>106</v>
      </c>
      <c r="B47">
        <v>0</v>
      </c>
    </row>
    <row r="48" spans="1:2">
      <c r="A48" t="s">
        <v>109</v>
      </c>
      <c r="B48">
        <v>1</v>
      </c>
    </row>
    <row r="49" spans="1:2">
      <c r="A49" t="s">
        <v>110</v>
      </c>
      <c r="B49">
        <v>2</v>
      </c>
    </row>
    <row r="50" spans="1:2">
      <c r="A50" t="s">
        <v>111</v>
      </c>
      <c r="B50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O372"/>
  <sheetViews>
    <sheetView topLeftCell="A58" workbookViewId="0">
      <selection activeCell="N24" sqref="N24"/>
    </sheetView>
  </sheetViews>
  <sheetFormatPr defaultRowHeight="14.25"/>
  <cols>
    <col min="2" max="2" width="21.875" customWidth="1"/>
    <col min="5" max="5" width="13" customWidth="1"/>
    <col min="8" max="8" width="12.375" customWidth="1"/>
    <col min="11" max="11" width="11.875" customWidth="1"/>
  </cols>
  <sheetData>
    <row r="3" spans="1:15">
      <c r="A3" s="29" t="s">
        <v>63</v>
      </c>
      <c r="B3" s="30">
        <v>4520000</v>
      </c>
      <c r="C3" s="48" t="str">
        <f>IF(B3&lt;=0,"贷款金额不能小于或等于零元。","")</f>
        <v/>
      </c>
      <c r="D3" s="48"/>
      <c r="E3" s="48"/>
      <c r="F3" s="48"/>
      <c r="G3" s="48"/>
      <c r="H3" s="48"/>
      <c r="I3" s="48"/>
      <c r="J3" s="48"/>
      <c r="K3" s="48"/>
    </row>
    <row r="4" spans="1:15">
      <c r="A4" s="29" t="s">
        <v>64</v>
      </c>
      <c r="B4" s="31">
        <v>360</v>
      </c>
      <c r="C4" s="48" t="str">
        <f>IF(B4&gt;360,"贷款期限不能超过360个月。","")</f>
        <v/>
      </c>
      <c r="D4" s="48"/>
      <c r="E4" s="48"/>
      <c r="F4" s="48"/>
      <c r="G4" s="48"/>
      <c r="H4" s="48"/>
      <c r="I4" s="48"/>
      <c r="J4" s="48"/>
      <c r="K4" s="48"/>
    </row>
    <row r="5" spans="1:15">
      <c r="A5" s="29" t="s">
        <v>65</v>
      </c>
      <c r="B5" s="32">
        <v>4.65E-2</v>
      </c>
      <c r="C5" s="48" t="str">
        <f>IF(B5&lt;=0,"年利率不能小于或等于零元。","")</f>
        <v/>
      </c>
      <c r="D5" s="48"/>
      <c r="E5" s="48"/>
      <c r="F5" s="48"/>
      <c r="G5" s="48"/>
      <c r="H5" s="48"/>
      <c r="I5" s="48"/>
      <c r="J5" s="48"/>
      <c r="K5" s="48"/>
    </row>
    <row r="6" spans="1:1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5" ht="15.75">
      <c r="A7" s="53" t="s">
        <v>66</v>
      </c>
      <c r="B7" s="53"/>
      <c r="C7" s="53"/>
      <c r="D7" s="53"/>
      <c r="E7" s="53"/>
      <c r="F7" s="54"/>
      <c r="G7" s="53" t="s">
        <v>67</v>
      </c>
      <c r="H7" s="53"/>
      <c r="I7" s="53"/>
      <c r="J7" s="53"/>
      <c r="K7" s="53"/>
      <c r="O7" s="34">
        <f>PMT($B$5/12,$B$4,-$B$3)</f>
        <v>23306.783737076032</v>
      </c>
    </row>
    <row r="8" spans="1:15">
      <c r="A8" s="33" t="s">
        <v>68</v>
      </c>
      <c r="B8" s="34">
        <f>PMT($B$5/12,$B$4,-$B$3)</f>
        <v>23306.783737076032</v>
      </c>
      <c r="C8" s="35"/>
      <c r="D8" s="36"/>
      <c r="E8" s="36"/>
      <c r="F8" s="55"/>
      <c r="G8" s="33" t="s">
        <v>69</v>
      </c>
      <c r="H8" s="34">
        <f>H13</f>
        <v>30070.555555555555</v>
      </c>
      <c r="I8" s="36"/>
      <c r="J8" s="36"/>
      <c r="K8" s="36"/>
    </row>
    <row r="9" spans="1:15">
      <c r="A9" s="37"/>
      <c r="B9" s="38"/>
      <c r="C9" s="36"/>
      <c r="D9" s="36"/>
      <c r="E9" s="36"/>
      <c r="F9" s="55"/>
      <c r="G9" s="33" t="s">
        <v>70</v>
      </c>
      <c r="H9" s="34">
        <f>IF(J14="",J13,J13-J14)</f>
        <v>48.652777777777374</v>
      </c>
      <c r="I9" s="36"/>
      <c r="J9" s="36"/>
      <c r="K9" s="36"/>
    </row>
    <row r="10" spans="1:15">
      <c r="A10" s="33" t="s">
        <v>71</v>
      </c>
      <c r="B10" s="39">
        <f>SUM(D13:D372)</f>
        <v>3870442.1453473731</v>
      </c>
      <c r="C10" s="36"/>
      <c r="D10" s="33" t="s">
        <v>72</v>
      </c>
      <c r="E10" s="34">
        <f>B3+B10</f>
        <v>8390442.1453473736</v>
      </c>
      <c r="F10" s="55"/>
      <c r="G10" s="33" t="s">
        <v>71</v>
      </c>
      <c r="H10" s="34">
        <f>SUM(J13:J372)</f>
        <v>3161457.5000000005</v>
      </c>
      <c r="I10" s="36"/>
      <c r="J10" s="33" t="s">
        <v>72</v>
      </c>
      <c r="K10" s="39">
        <f>B3+H10</f>
        <v>7681457.5</v>
      </c>
    </row>
    <row r="11" spans="1:15">
      <c r="A11" s="33"/>
      <c r="B11" s="39"/>
      <c r="C11" s="36"/>
      <c r="D11" s="33"/>
      <c r="E11" s="34"/>
      <c r="F11" s="55"/>
      <c r="G11" s="49" t="s">
        <v>73</v>
      </c>
      <c r="H11" s="50"/>
      <c r="I11" s="50"/>
      <c r="J11" s="51"/>
      <c r="K11" s="40">
        <f>B10-H10</f>
        <v>708984.64534737263</v>
      </c>
    </row>
    <row r="12" spans="1:15">
      <c r="A12" s="41" t="s">
        <v>74</v>
      </c>
      <c r="B12" s="41" t="s">
        <v>68</v>
      </c>
      <c r="C12" s="41" t="s">
        <v>75</v>
      </c>
      <c r="D12" s="41" t="s">
        <v>76</v>
      </c>
      <c r="E12" s="41" t="s">
        <v>77</v>
      </c>
      <c r="F12" s="55"/>
      <c r="G12" s="41" t="s">
        <v>74</v>
      </c>
      <c r="H12" s="41" t="s">
        <v>68</v>
      </c>
      <c r="I12" s="41" t="s">
        <v>75</v>
      </c>
      <c r="J12" s="41" t="s">
        <v>76</v>
      </c>
      <c r="K12" s="41" t="s">
        <v>77</v>
      </c>
    </row>
    <row r="13" spans="1:15">
      <c r="A13" s="42">
        <v>1</v>
      </c>
      <c r="B13" s="43">
        <f>IF(A13&gt;$B$4,"",$B$8)</f>
        <v>23306.783737076032</v>
      </c>
      <c r="C13" s="43">
        <f>IF(A13&gt;$B$4,"",PPMT($B$5/12,A13,$B$4,-$B$3))</f>
        <v>5791.7837370760326</v>
      </c>
      <c r="D13" s="43">
        <f>IF(A13&gt;$B$4,"",IPMT($B$5/12,A13,$B$4,-$B$3))</f>
        <v>17515</v>
      </c>
      <c r="E13" s="43">
        <f>B3-C13</f>
        <v>4514208.2162629236</v>
      </c>
      <c r="F13" s="55"/>
      <c r="G13" s="42">
        <v>1</v>
      </c>
      <c r="H13" s="38">
        <f>IF(K13="","",I13+J13)</f>
        <v>30070.555555555555</v>
      </c>
      <c r="I13" s="38">
        <f>IF(A13&gt;$B$4,"",$B$3/$B$4)</f>
        <v>12555.555555555555</v>
      </c>
      <c r="J13" s="38">
        <f>IF(A13&gt;$B$4,"",($B$3-I13*(G13-1))*$B$5/12)</f>
        <v>17515</v>
      </c>
      <c r="K13" s="38">
        <f>IF(A13&gt;$B$4,"",$B$3-I13*G13)</f>
        <v>4507444.444444444</v>
      </c>
    </row>
    <row r="14" spans="1:15">
      <c r="A14" s="42">
        <v>2</v>
      </c>
      <c r="B14" s="43">
        <f t="shared" ref="B14:B77" si="0">IF(A14&gt;$B$4,"",$B$8)</f>
        <v>23306.783737076032</v>
      </c>
      <c r="C14" s="43">
        <f t="shared" ref="C14:C77" si="1">IF(A14&gt;$B$4,"",PPMT($B$5/12,A14,$B$4,-$B$3))</f>
        <v>5814.226899057202</v>
      </c>
      <c r="D14" s="43">
        <f t="shared" ref="D14:D77" si="2">IF(A14&gt;$B$4,"",IPMT($B$5/12,A14,$B$4,-$B$3))</f>
        <v>17492.556838018827</v>
      </c>
      <c r="E14" s="43">
        <f>IF(B14="","",E13-C14)</f>
        <v>4508393.9893638659</v>
      </c>
      <c r="F14" s="55"/>
      <c r="G14" s="42">
        <v>2</v>
      </c>
      <c r="H14" s="38">
        <f t="shared" ref="H14:H77" si="3">IF(K14="","",I14+J14)</f>
        <v>30021.902777777777</v>
      </c>
      <c r="I14" s="38">
        <f t="shared" ref="I14:I77" si="4">IF(A14&gt;$B$4,"",$B$3/$B$4)</f>
        <v>12555.555555555555</v>
      </c>
      <c r="J14" s="38">
        <f t="shared" ref="J14:J77" si="5">IF(A14&gt;$B$4,"",($B$3-I14*(G14-1))*$B$5/12)</f>
        <v>17466.347222222223</v>
      </c>
      <c r="K14" s="38">
        <f t="shared" ref="K14:K77" si="6">IF(A14&gt;$B$4,"",$B$3-I14*G14)</f>
        <v>4494888.888888889</v>
      </c>
    </row>
    <row r="15" spans="1:15">
      <c r="A15" s="42">
        <v>3</v>
      </c>
      <c r="B15" s="43">
        <f t="shared" si="0"/>
        <v>23306.783737076032</v>
      </c>
      <c r="C15" s="43">
        <f t="shared" si="1"/>
        <v>5836.7570282910483</v>
      </c>
      <c r="D15" s="43">
        <f t="shared" si="2"/>
        <v>17470.026708784982</v>
      </c>
      <c r="E15" s="43">
        <f t="shared" ref="E15:E78" si="7">IF(B15="","",E14-C15)</f>
        <v>4502557.2323355749</v>
      </c>
      <c r="F15" s="55"/>
      <c r="G15" s="42">
        <v>3</v>
      </c>
      <c r="H15" s="38">
        <f t="shared" si="3"/>
        <v>29973.25</v>
      </c>
      <c r="I15" s="38">
        <f t="shared" si="4"/>
        <v>12555.555555555555</v>
      </c>
      <c r="J15" s="38">
        <f t="shared" si="5"/>
        <v>17417.694444444445</v>
      </c>
      <c r="K15" s="38">
        <f t="shared" si="6"/>
        <v>4482333.333333333</v>
      </c>
    </row>
    <row r="16" spans="1:15">
      <c r="A16" s="42">
        <v>4</v>
      </c>
      <c r="B16" s="43">
        <f t="shared" si="0"/>
        <v>23306.783737076032</v>
      </c>
      <c r="C16" s="43">
        <f t="shared" si="1"/>
        <v>5859.3744617756774</v>
      </c>
      <c r="D16" s="43">
        <f t="shared" si="2"/>
        <v>17447.409275300353</v>
      </c>
      <c r="E16" s="43">
        <f t="shared" si="7"/>
        <v>4496697.8578737993</v>
      </c>
      <c r="F16" s="55"/>
      <c r="G16" s="42">
        <v>4</v>
      </c>
      <c r="H16" s="38">
        <f t="shared" si="3"/>
        <v>29924.597222222219</v>
      </c>
      <c r="I16" s="38">
        <f t="shared" si="4"/>
        <v>12555.555555555555</v>
      </c>
      <c r="J16" s="38">
        <f t="shared" si="5"/>
        <v>17369.041666666664</v>
      </c>
      <c r="K16" s="38">
        <f t="shared" si="6"/>
        <v>4469777.777777778</v>
      </c>
    </row>
    <row r="17" spans="1:11">
      <c r="A17" s="42">
        <v>5</v>
      </c>
      <c r="B17" s="43">
        <f t="shared" si="0"/>
        <v>23306.783737076032</v>
      </c>
      <c r="C17" s="43">
        <f t="shared" si="1"/>
        <v>5882.0795378150578</v>
      </c>
      <c r="D17" s="43">
        <f t="shared" si="2"/>
        <v>17424.704199260974</v>
      </c>
      <c r="E17" s="43">
        <f t="shared" si="7"/>
        <v>4490815.7783359839</v>
      </c>
      <c r="F17" s="55"/>
      <c r="G17" s="42">
        <v>5</v>
      </c>
      <c r="H17" s="38">
        <f t="shared" si="3"/>
        <v>29875.944444444445</v>
      </c>
      <c r="I17" s="38">
        <f t="shared" si="4"/>
        <v>12555.555555555555</v>
      </c>
      <c r="J17" s="38">
        <f t="shared" si="5"/>
        <v>17320.388888888891</v>
      </c>
      <c r="K17" s="38">
        <f t="shared" si="6"/>
        <v>4457222.222222222</v>
      </c>
    </row>
    <row r="18" spans="1:11">
      <c r="A18" s="42">
        <v>6</v>
      </c>
      <c r="B18" s="43">
        <f t="shared" si="0"/>
        <v>23306.783737076032</v>
      </c>
      <c r="C18" s="43">
        <f t="shared" si="1"/>
        <v>5904.8725960240909</v>
      </c>
      <c r="D18" s="43">
        <f t="shared" si="2"/>
        <v>17401.91114105194</v>
      </c>
      <c r="E18" s="43">
        <f t="shared" si="7"/>
        <v>4484910.9057399593</v>
      </c>
      <c r="F18" s="55"/>
      <c r="G18" s="42">
        <v>6</v>
      </c>
      <c r="H18" s="38">
        <f t="shared" si="3"/>
        <v>29827.291666666664</v>
      </c>
      <c r="I18" s="38">
        <f t="shared" si="4"/>
        <v>12555.555555555555</v>
      </c>
      <c r="J18" s="38">
        <f t="shared" si="5"/>
        <v>17271.736111111109</v>
      </c>
      <c r="K18" s="38">
        <f t="shared" si="6"/>
        <v>4444666.666666667</v>
      </c>
    </row>
    <row r="19" spans="1:11">
      <c r="A19" s="42">
        <v>7</v>
      </c>
      <c r="B19" s="43">
        <f t="shared" si="0"/>
        <v>23306.783737076032</v>
      </c>
      <c r="C19" s="43">
        <f t="shared" si="1"/>
        <v>5927.7539773336839</v>
      </c>
      <c r="D19" s="43">
        <f t="shared" si="2"/>
        <v>17379.029759742345</v>
      </c>
      <c r="E19" s="43">
        <f t="shared" si="7"/>
        <v>4478983.1517626252</v>
      </c>
      <c r="F19" s="55"/>
      <c r="G19" s="42">
        <v>7</v>
      </c>
      <c r="H19" s="38">
        <f t="shared" si="3"/>
        <v>29778.638888888887</v>
      </c>
      <c r="I19" s="38">
        <f t="shared" si="4"/>
        <v>12555.555555555555</v>
      </c>
      <c r="J19" s="38">
        <f t="shared" si="5"/>
        <v>17223.083333333332</v>
      </c>
      <c r="K19" s="38">
        <f t="shared" si="6"/>
        <v>4432111.111111111</v>
      </c>
    </row>
    <row r="20" spans="1:11">
      <c r="A20" s="42">
        <v>8</v>
      </c>
      <c r="B20" s="43">
        <f t="shared" si="0"/>
        <v>23306.783737076032</v>
      </c>
      <c r="C20" s="43">
        <f t="shared" si="1"/>
        <v>5950.7240239958528</v>
      </c>
      <c r="D20" s="43">
        <f t="shared" si="2"/>
        <v>17356.05971308018</v>
      </c>
      <c r="E20" s="43">
        <f t="shared" si="7"/>
        <v>4473032.4277386293</v>
      </c>
      <c r="F20" s="55"/>
      <c r="G20" s="42">
        <v>8</v>
      </c>
      <c r="H20" s="38">
        <f t="shared" si="3"/>
        <v>29729.986111111109</v>
      </c>
      <c r="I20" s="38">
        <f t="shared" si="4"/>
        <v>12555.555555555555</v>
      </c>
      <c r="J20" s="38">
        <f t="shared" si="5"/>
        <v>17174.430555555555</v>
      </c>
      <c r="K20" s="38">
        <f t="shared" si="6"/>
        <v>4419555.555555556</v>
      </c>
    </row>
    <row r="21" spans="1:11">
      <c r="A21" s="42">
        <v>9</v>
      </c>
      <c r="B21" s="43">
        <f t="shared" si="0"/>
        <v>23306.783737076032</v>
      </c>
      <c r="C21" s="43">
        <f t="shared" si="1"/>
        <v>5973.7830795888367</v>
      </c>
      <c r="D21" s="43">
        <f t="shared" si="2"/>
        <v>17333.000657487195</v>
      </c>
      <c r="E21" s="43">
        <f t="shared" si="7"/>
        <v>4467058.6446590405</v>
      </c>
      <c r="F21" s="55"/>
      <c r="G21" s="42">
        <v>9</v>
      </c>
      <c r="H21" s="38">
        <f t="shared" si="3"/>
        <v>29681.333333333332</v>
      </c>
      <c r="I21" s="38">
        <f t="shared" si="4"/>
        <v>12555.555555555555</v>
      </c>
      <c r="J21" s="38">
        <f t="shared" si="5"/>
        <v>17125.777777777777</v>
      </c>
      <c r="K21" s="38">
        <f t="shared" si="6"/>
        <v>4407000</v>
      </c>
    </row>
    <row r="22" spans="1:11">
      <c r="A22" s="42">
        <v>10</v>
      </c>
      <c r="B22" s="43">
        <f t="shared" si="0"/>
        <v>23306.783737076032</v>
      </c>
      <c r="C22" s="43">
        <f t="shared" si="1"/>
        <v>5996.9314890222431</v>
      </c>
      <c r="D22" s="43">
        <f t="shared" si="2"/>
        <v>17309.852248053787</v>
      </c>
      <c r="E22" s="43">
        <f t="shared" si="7"/>
        <v>4461061.713170018</v>
      </c>
      <c r="F22" s="55"/>
      <c r="G22" s="42">
        <v>10</v>
      </c>
      <c r="H22" s="38">
        <f t="shared" si="3"/>
        <v>29632.680555555555</v>
      </c>
      <c r="I22" s="38">
        <f t="shared" si="4"/>
        <v>12555.555555555555</v>
      </c>
      <c r="J22" s="38">
        <f t="shared" si="5"/>
        <v>17077.125</v>
      </c>
      <c r="K22" s="38">
        <f t="shared" si="6"/>
        <v>4394444.444444444</v>
      </c>
    </row>
    <row r="23" spans="1:11">
      <c r="A23" s="42">
        <v>11</v>
      </c>
      <c r="B23" s="43">
        <f t="shared" si="0"/>
        <v>23306.783737076032</v>
      </c>
      <c r="C23" s="43">
        <f t="shared" si="1"/>
        <v>6020.1695985422039</v>
      </c>
      <c r="D23" s="43">
        <f t="shared" si="2"/>
        <v>17286.614138533827</v>
      </c>
      <c r="E23" s="43">
        <f t="shared" si="7"/>
        <v>4455041.5435714759</v>
      </c>
      <c r="F23" s="55"/>
      <c r="G23" s="42">
        <v>11</v>
      </c>
      <c r="H23" s="38">
        <f t="shared" si="3"/>
        <v>29584.027777777777</v>
      </c>
      <c r="I23" s="38">
        <f t="shared" si="4"/>
        <v>12555.555555555555</v>
      </c>
      <c r="J23" s="38">
        <f t="shared" si="5"/>
        <v>17028.472222222223</v>
      </c>
      <c r="K23" s="38">
        <f t="shared" si="6"/>
        <v>4381888.888888889</v>
      </c>
    </row>
    <row r="24" spans="1:11">
      <c r="A24" s="42">
        <v>12</v>
      </c>
      <c r="B24" s="43">
        <f t="shared" si="0"/>
        <v>23306.783737076032</v>
      </c>
      <c r="C24" s="43">
        <f t="shared" si="1"/>
        <v>6043.4977557365537</v>
      </c>
      <c r="D24" s="43">
        <f t="shared" si="2"/>
        <v>17263.285981339475</v>
      </c>
      <c r="E24" s="43">
        <f t="shared" si="7"/>
        <v>4448998.0458157398</v>
      </c>
      <c r="F24" s="55"/>
      <c r="G24" s="42">
        <v>12</v>
      </c>
      <c r="H24" s="38">
        <f t="shared" si="3"/>
        <v>29535.375</v>
      </c>
      <c r="I24" s="38">
        <f t="shared" si="4"/>
        <v>12555.555555555555</v>
      </c>
      <c r="J24" s="38">
        <f t="shared" si="5"/>
        <v>16979.819444444445</v>
      </c>
      <c r="K24" s="38">
        <f t="shared" si="6"/>
        <v>4369333.333333333</v>
      </c>
    </row>
    <row r="25" spans="1:11">
      <c r="A25" s="42">
        <v>13</v>
      </c>
      <c r="B25" s="43">
        <f t="shared" si="0"/>
        <v>23306.783737076032</v>
      </c>
      <c r="C25" s="43">
        <f t="shared" si="1"/>
        <v>6066.9163095400336</v>
      </c>
      <c r="D25" s="43">
        <f t="shared" si="2"/>
        <v>17239.867427535995</v>
      </c>
      <c r="E25" s="43">
        <f t="shared" si="7"/>
        <v>4442931.1295061996</v>
      </c>
      <c r="F25" s="55"/>
      <c r="G25" s="42">
        <v>13</v>
      </c>
      <c r="H25" s="38">
        <f t="shared" si="3"/>
        <v>29486.722222222219</v>
      </c>
      <c r="I25" s="38">
        <f t="shared" si="4"/>
        <v>12555.555555555555</v>
      </c>
      <c r="J25" s="38">
        <f t="shared" si="5"/>
        <v>16931.166666666664</v>
      </c>
      <c r="K25" s="38">
        <f t="shared" si="6"/>
        <v>4356777.777777778</v>
      </c>
    </row>
    <row r="26" spans="1:11">
      <c r="A26" s="42">
        <v>14</v>
      </c>
      <c r="B26" s="43">
        <f t="shared" si="0"/>
        <v>23306.783737076032</v>
      </c>
      <c r="C26" s="43">
        <f t="shared" si="1"/>
        <v>6090.4256102395011</v>
      </c>
      <c r="D26" s="43">
        <f t="shared" si="2"/>
        <v>17216.358126836527</v>
      </c>
      <c r="E26" s="43">
        <f t="shared" si="7"/>
        <v>4436840.70389596</v>
      </c>
      <c r="F26" s="55"/>
      <c r="G26" s="42">
        <v>14</v>
      </c>
      <c r="H26" s="38">
        <f t="shared" si="3"/>
        <v>29438.069444444445</v>
      </c>
      <c r="I26" s="38">
        <f t="shared" si="4"/>
        <v>12555.555555555555</v>
      </c>
      <c r="J26" s="38">
        <f t="shared" si="5"/>
        <v>16882.513888888891</v>
      </c>
      <c r="K26" s="38">
        <f t="shared" si="6"/>
        <v>4344222.222222222</v>
      </c>
    </row>
    <row r="27" spans="1:11">
      <c r="A27" s="42">
        <v>15</v>
      </c>
      <c r="B27" s="43">
        <f t="shared" si="0"/>
        <v>23306.783737076032</v>
      </c>
      <c r="C27" s="43">
        <f t="shared" si="1"/>
        <v>6114.0260094791802</v>
      </c>
      <c r="D27" s="43">
        <f t="shared" si="2"/>
        <v>17192.757727596851</v>
      </c>
      <c r="E27" s="43">
        <f t="shared" si="7"/>
        <v>4430726.6778864805</v>
      </c>
      <c r="F27" s="55"/>
      <c r="G27" s="42">
        <v>15</v>
      </c>
      <c r="H27" s="38">
        <f t="shared" si="3"/>
        <v>29389.416666666664</v>
      </c>
      <c r="I27" s="38">
        <f t="shared" si="4"/>
        <v>12555.555555555555</v>
      </c>
      <c r="J27" s="38">
        <f t="shared" si="5"/>
        <v>16833.861111111109</v>
      </c>
      <c r="K27" s="38">
        <f t="shared" si="6"/>
        <v>4331666.666666667</v>
      </c>
    </row>
    <row r="28" spans="1:11">
      <c r="A28" s="42">
        <v>16</v>
      </c>
      <c r="B28" s="43">
        <f t="shared" si="0"/>
        <v>23306.783737076032</v>
      </c>
      <c r="C28" s="43">
        <f t="shared" si="1"/>
        <v>6137.7178602659114</v>
      </c>
      <c r="D28" s="43">
        <f t="shared" si="2"/>
        <v>17169.06587681012</v>
      </c>
      <c r="E28" s="43">
        <f t="shared" si="7"/>
        <v>4424588.9600262148</v>
      </c>
      <c r="F28" s="55"/>
      <c r="G28" s="42">
        <v>16</v>
      </c>
      <c r="H28" s="38">
        <f t="shared" si="3"/>
        <v>29340.763888888887</v>
      </c>
      <c r="I28" s="38">
        <f t="shared" si="4"/>
        <v>12555.555555555555</v>
      </c>
      <c r="J28" s="38">
        <f t="shared" si="5"/>
        <v>16785.208333333332</v>
      </c>
      <c r="K28" s="38">
        <f t="shared" si="6"/>
        <v>4319111.111111111</v>
      </c>
    </row>
    <row r="29" spans="1:11">
      <c r="A29" s="42">
        <v>17</v>
      </c>
      <c r="B29" s="43">
        <f t="shared" si="0"/>
        <v>23306.783737076032</v>
      </c>
      <c r="C29" s="43">
        <f t="shared" si="1"/>
        <v>6161.5015169744411</v>
      </c>
      <c r="D29" s="43">
        <f t="shared" si="2"/>
        <v>17145.282220101588</v>
      </c>
      <c r="E29" s="43">
        <f t="shared" si="7"/>
        <v>4418427.4585092403</v>
      </c>
      <c r="F29" s="55"/>
      <c r="G29" s="42">
        <v>17</v>
      </c>
      <c r="H29" s="38">
        <f t="shared" si="3"/>
        <v>29292.111111111109</v>
      </c>
      <c r="I29" s="38">
        <f t="shared" si="4"/>
        <v>12555.555555555555</v>
      </c>
      <c r="J29" s="38">
        <f t="shared" si="5"/>
        <v>16736.555555555555</v>
      </c>
      <c r="K29" s="38">
        <f t="shared" si="6"/>
        <v>4306555.555555556</v>
      </c>
    </row>
    <row r="30" spans="1:11">
      <c r="A30" s="42">
        <v>18</v>
      </c>
      <c r="B30" s="43">
        <f t="shared" si="0"/>
        <v>23306.783737076032</v>
      </c>
      <c r="C30" s="43">
        <f t="shared" si="1"/>
        <v>6185.3773353527176</v>
      </c>
      <c r="D30" s="43">
        <f t="shared" si="2"/>
        <v>17121.406401723314</v>
      </c>
      <c r="E30" s="43">
        <f t="shared" si="7"/>
        <v>4412242.0811738875</v>
      </c>
      <c r="F30" s="55"/>
      <c r="G30" s="42">
        <v>18</v>
      </c>
      <c r="H30" s="38">
        <f t="shared" si="3"/>
        <v>29243.458333333332</v>
      </c>
      <c r="I30" s="38">
        <f t="shared" si="4"/>
        <v>12555.555555555555</v>
      </c>
      <c r="J30" s="38">
        <f t="shared" si="5"/>
        <v>16687.902777777777</v>
      </c>
      <c r="K30" s="38">
        <f t="shared" si="6"/>
        <v>4294000</v>
      </c>
    </row>
    <row r="31" spans="1:11">
      <c r="A31" s="42">
        <v>19</v>
      </c>
      <c r="B31" s="43">
        <f t="shared" si="0"/>
        <v>23306.783737076032</v>
      </c>
      <c r="C31" s="43">
        <f t="shared" si="1"/>
        <v>6209.3456725272099</v>
      </c>
      <c r="D31" s="43">
        <f t="shared" si="2"/>
        <v>17097.43806454882</v>
      </c>
      <c r="E31" s="43">
        <f t="shared" si="7"/>
        <v>4406032.7355013601</v>
      </c>
      <c r="F31" s="55"/>
      <c r="G31" s="42">
        <v>19</v>
      </c>
      <c r="H31" s="38">
        <f t="shared" si="3"/>
        <v>29194.805555555555</v>
      </c>
      <c r="I31" s="38">
        <f t="shared" si="4"/>
        <v>12555.555555555555</v>
      </c>
      <c r="J31" s="38">
        <f t="shared" si="5"/>
        <v>16639.25</v>
      </c>
      <c r="K31" s="38">
        <f t="shared" si="6"/>
        <v>4281444.444444444</v>
      </c>
    </row>
    <row r="32" spans="1:11">
      <c r="A32" s="42">
        <v>20</v>
      </c>
      <c r="B32" s="43">
        <f t="shared" si="0"/>
        <v>23306.783737076032</v>
      </c>
      <c r="C32" s="43">
        <f t="shared" si="1"/>
        <v>6233.4068870082529</v>
      </c>
      <c r="D32" s="43">
        <f t="shared" si="2"/>
        <v>17073.376850067776</v>
      </c>
      <c r="E32" s="43">
        <f t="shared" si="7"/>
        <v>4399799.3286143523</v>
      </c>
      <c r="F32" s="55"/>
      <c r="G32" s="42">
        <v>20</v>
      </c>
      <c r="H32" s="38">
        <f t="shared" si="3"/>
        <v>29146.152777777777</v>
      </c>
      <c r="I32" s="38">
        <f t="shared" si="4"/>
        <v>12555.555555555555</v>
      </c>
      <c r="J32" s="38">
        <f t="shared" si="5"/>
        <v>16590.597222222223</v>
      </c>
      <c r="K32" s="38">
        <f t="shared" si="6"/>
        <v>4268888.888888889</v>
      </c>
    </row>
    <row r="33" spans="1:11">
      <c r="A33" s="42">
        <v>21</v>
      </c>
      <c r="B33" s="43">
        <f t="shared" si="0"/>
        <v>23306.783737076032</v>
      </c>
      <c r="C33" s="43">
        <f t="shared" si="1"/>
        <v>6257.5613386954092</v>
      </c>
      <c r="D33" s="43">
        <f t="shared" si="2"/>
        <v>17049.222398380622</v>
      </c>
      <c r="E33" s="43">
        <f t="shared" si="7"/>
        <v>4393541.7672756566</v>
      </c>
      <c r="F33" s="55"/>
      <c r="G33" s="42">
        <v>21</v>
      </c>
      <c r="H33" s="38">
        <f t="shared" si="3"/>
        <v>29097.5</v>
      </c>
      <c r="I33" s="38">
        <f t="shared" si="4"/>
        <v>12555.555555555555</v>
      </c>
      <c r="J33" s="38">
        <f t="shared" si="5"/>
        <v>16541.944444444445</v>
      </c>
      <c r="K33" s="38">
        <f t="shared" si="6"/>
        <v>4256333.333333333</v>
      </c>
    </row>
    <row r="34" spans="1:11">
      <c r="A34" s="42">
        <v>22</v>
      </c>
      <c r="B34" s="43">
        <f t="shared" si="0"/>
        <v>23306.783737076032</v>
      </c>
      <c r="C34" s="43">
        <f t="shared" si="1"/>
        <v>6281.8093888828553</v>
      </c>
      <c r="D34" s="43">
        <f t="shared" si="2"/>
        <v>17024.974348193176</v>
      </c>
      <c r="E34" s="43">
        <f t="shared" si="7"/>
        <v>4387259.9578867741</v>
      </c>
      <c r="F34" s="55"/>
      <c r="G34" s="42">
        <v>22</v>
      </c>
      <c r="H34" s="38">
        <f t="shared" si="3"/>
        <v>29048.847222222219</v>
      </c>
      <c r="I34" s="38">
        <f t="shared" si="4"/>
        <v>12555.555555555555</v>
      </c>
      <c r="J34" s="38">
        <f t="shared" si="5"/>
        <v>16493.291666666664</v>
      </c>
      <c r="K34" s="38">
        <f t="shared" si="6"/>
        <v>4243777.777777778</v>
      </c>
    </row>
    <row r="35" spans="1:11">
      <c r="A35" s="42">
        <v>23</v>
      </c>
      <c r="B35" s="43">
        <f t="shared" si="0"/>
        <v>23306.783737076032</v>
      </c>
      <c r="C35" s="43">
        <f t="shared" si="1"/>
        <v>6306.1514002647746</v>
      </c>
      <c r="D35" s="43">
        <f t="shared" si="2"/>
        <v>17000.632336811253</v>
      </c>
      <c r="E35" s="43">
        <f t="shared" si="7"/>
        <v>4380953.8064865097</v>
      </c>
      <c r="F35" s="55"/>
      <c r="G35" s="42">
        <v>23</v>
      </c>
      <c r="H35" s="38">
        <f t="shared" si="3"/>
        <v>29000.194444444445</v>
      </c>
      <c r="I35" s="38">
        <f t="shared" si="4"/>
        <v>12555.555555555555</v>
      </c>
      <c r="J35" s="38">
        <f t="shared" si="5"/>
        <v>16444.638888888891</v>
      </c>
      <c r="K35" s="38">
        <f t="shared" si="6"/>
        <v>4231222.222222222</v>
      </c>
    </row>
    <row r="36" spans="1:11">
      <c r="A36" s="42">
        <v>24</v>
      </c>
      <c r="B36" s="43">
        <f t="shared" si="0"/>
        <v>23306.783737076032</v>
      </c>
      <c r="C36" s="43">
        <f t="shared" si="1"/>
        <v>6330.5877369408017</v>
      </c>
      <c r="D36" s="43">
        <f t="shared" si="2"/>
        <v>16976.196000135227</v>
      </c>
      <c r="E36" s="43">
        <f t="shared" si="7"/>
        <v>4374623.2187495688</v>
      </c>
      <c r="F36" s="55"/>
      <c r="G36" s="42">
        <v>24</v>
      </c>
      <c r="H36" s="38">
        <f t="shared" si="3"/>
        <v>28951.541666666664</v>
      </c>
      <c r="I36" s="38">
        <f t="shared" si="4"/>
        <v>12555.555555555555</v>
      </c>
      <c r="J36" s="38">
        <f t="shared" si="5"/>
        <v>16395.986111111109</v>
      </c>
      <c r="K36" s="38">
        <f t="shared" si="6"/>
        <v>4218666.666666667</v>
      </c>
    </row>
    <row r="37" spans="1:11">
      <c r="A37" s="42">
        <v>25</v>
      </c>
      <c r="B37" s="43">
        <f t="shared" si="0"/>
        <v>23306.783737076032</v>
      </c>
      <c r="C37" s="43">
        <f t="shared" si="1"/>
        <v>6355.1187644214469</v>
      </c>
      <c r="D37" s="43">
        <f t="shared" si="2"/>
        <v>16951.664972654584</v>
      </c>
      <c r="E37" s="43">
        <f t="shared" si="7"/>
        <v>4368268.0999851469</v>
      </c>
      <c r="F37" s="55"/>
      <c r="G37" s="42">
        <v>25</v>
      </c>
      <c r="H37" s="38">
        <f t="shared" si="3"/>
        <v>28902.888888888891</v>
      </c>
      <c r="I37" s="38">
        <f t="shared" si="4"/>
        <v>12555.555555555555</v>
      </c>
      <c r="J37" s="38">
        <f t="shared" si="5"/>
        <v>16347.333333333334</v>
      </c>
      <c r="K37" s="38">
        <f t="shared" si="6"/>
        <v>4206111.111111111</v>
      </c>
    </row>
    <row r="38" spans="1:11">
      <c r="A38" s="42">
        <v>26</v>
      </c>
      <c r="B38" s="43">
        <f t="shared" si="0"/>
        <v>23306.783737076032</v>
      </c>
      <c r="C38" s="43">
        <f t="shared" si="1"/>
        <v>6379.7448496335801</v>
      </c>
      <c r="D38" s="43">
        <f t="shared" si="2"/>
        <v>16927.03888744245</v>
      </c>
      <c r="E38" s="43">
        <f t="shared" si="7"/>
        <v>4361888.3551355135</v>
      </c>
      <c r="F38" s="55"/>
      <c r="G38" s="42">
        <v>26</v>
      </c>
      <c r="H38" s="38">
        <f t="shared" si="3"/>
        <v>28854.236111111109</v>
      </c>
      <c r="I38" s="38">
        <f t="shared" si="4"/>
        <v>12555.555555555555</v>
      </c>
      <c r="J38" s="38">
        <f t="shared" si="5"/>
        <v>16298.680555555555</v>
      </c>
      <c r="K38" s="38">
        <f t="shared" si="6"/>
        <v>4193555.5555555555</v>
      </c>
    </row>
    <row r="39" spans="1:11">
      <c r="A39" s="42">
        <v>27</v>
      </c>
      <c r="B39" s="43">
        <f t="shared" si="0"/>
        <v>23306.783737076032</v>
      </c>
      <c r="C39" s="43">
        <f t="shared" si="1"/>
        <v>6404.4663609259114</v>
      </c>
      <c r="D39" s="43">
        <f t="shared" si="2"/>
        <v>16902.317376150117</v>
      </c>
      <c r="E39" s="43">
        <f t="shared" si="7"/>
        <v>4355483.8887745878</v>
      </c>
      <c r="F39" s="55"/>
      <c r="G39" s="42">
        <v>27</v>
      </c>
      <c r="H39" s="38">
        <f t="shared" si="3"/>
        <v>28805.583333333336</v>
      </c>
      <c r="I39" s="38">
        <f t="shared" si="4"/>
        <v>12555.555555555555</v>
      </c>
      <c r="J39" s="38">
        <f t="shared" si="5"/>
        <v>16250.027777777779</v>
      </c>
      <c r="K39" s="38">
        <f t="shared" si="6"/>
        <v>4181000</v>
      </c>
    </row>
    <row r="40" spans="1:11">
      <c r="A40" s="42">
        <v>28</v>
      </c>
      <c r="B40" s="43">
        <f t="shared" si="0"/>
        <v>23306.783737076032</v>
      </c>
      <c r="C40" s="43">
        <f t="shared" si="1"/>
        <v>6429.2836680744986</v>
      </c>
      <c r="D40" s="43">
        <f t="shared" si="2"/>
        <v>16877.500069001529</v>
      </c>
      <c r="E40" s="43">
        <f t="shared" si="7"/>
        <v>4349054.605106513</v>
      </c>
      <c r="F40" s="55"/>
      <c r="G40" s="42">
        <v>28</v>
      </c>
      <c r="H40" s="38">
        <f t="shared" si="3"/>
        <v>28756.930555555555</v>
      </c>
      <c r="I40" s="38">
        <f t="shared" si="4"/>
        <v>12555.555555555555</v>
      </c>
      <c r="J40" s="38">
        <f t="shared" si="5"/>
        <v>16201.375</v>
      </c>
      <c r="K40" s="38">
        <f t="shared" si="6"/>
        <v>4168444.4444444445</v>
      </c>
    </row>
    <row r="41" spans="1:11">
      <c r="A41" s="42">
        <v>29</v>
      </c>
      <c r="B41" s="43">
        <f t="shared" si="0"/>
        <v>23306.783737076032</v>
      </c>
      <c r="C41" s="43">
        <f t="shared" si="1"/>
        <v>6454.1971422882889</v>
      </c>
      <c r="D41" s="43">
        <f t="shared" si="2"/>
        <v>16852.586594787743</v>
      </c>
      <c r="E41" s="43">
        <f t="shared" si="7"/>
        <v>4342600.4079642249</v>
      </c>
      <c r="F41" s="55"/>
      <c r="G41" s="42">
        <v>29</v>
      </c>
      <c r="H41" s="38">
        <f t="shared" si="3"/>
        <v>28708.277777777774</v>
      </c>
      <c r="I41" s="38">
        <f t="shared" si="4"/>
        <v>12555.555555555555</v>
      </c>
      <c r="J41" s="38">
        <f t="shared" si="5"/>
        <v>16152.722222222221</v>
      </c>
      <c r="K41" s="38">
        <f t="shared" si="6"/>
        <v>4155888.888888889</v>
      </c>
    </row>
    <row r="42" spans="1:11">
      <c r="A42" s="42">
        <v>30</v>
      </c>
      <c r="B42" s="43">
        <f t="shared" si="0"/>
        <v>23306.783737076032</v>
      </c>
      <c r="C42" s="43">
        <f t="shared" si="1"/>
        <v>6479.2071562146539</v>
      </c>
      <c r="D42" s="43">
        <f t="shared" si="2"/>
        <v>16827.57658086138</v>
      </c>
      <c r="E42" s="43">
        <f t="shared" si="7"/>
        <v>4336121.2008080101</v>
      </c>
      <c r="F42" s="55"/>
      <c r="G42" s="42">
        <v>30</v>
      </c>
      <c r="H42" s="38">
        <f t="shared" si="3"/>
        <v>28659.625</v>
      </c>
      <c r="I42" s="38">
        <f t="shared" si="4"/>
        <v>12555.555555555555</v>
      </c>
      <c r="J42" s="38">
        <f t="shared" si="5"/>
        <v>16104.069444444445</v>
      </c>
      <c r="K42" s="38">
        <f t="shared" si="6"/>
        <v>4143333.3333333335</v>
      </c>
    </row>
    <row r="43" spans="1:11">
      <c r="A43" s="42">
        <v>31</v>
      </c>
      <c r="B43" s="43">
        <f t="shared" si="0"/>
        <v>23306.783737076032</v>
      </c>
      <c r="C43" s="43">
        <f t="shared" si="1"/>
        <v>6504.3140839449852</v>
      </c>
      <c r="D43" s="43">
        <f t="shared" si="2"/>
        <v>16802.469653131047</v>
      </c>
      <c r="E43" s="43">
        <f t="shared" si="7"/>
        <v>4329616.8867240651</v>
      </c>
      <c r="F43" s="55"/>
      <c r="G43" s="42">
        <v>31</v>
      </c>
      <c r="H43" s="38">
        <f t="shared" si="3"/>
        <v>28610.972222222219</v>
      </c>
      <c r="I43" s="38">
        <f t="shared" si="4"/>
        <v>12555.555555555555</v>
      </c>
      <c r="J43" s="38">
        <f t="shared" si="5"/>
        <v>16055.416666666666</v>
      </c>
      <c r="K43" s="38">
        <f t="shared" si="6"/>
        <v>4130777.777777778</v>
      </c>
    </row>
    <row r="44" spans="1:11">
      <c r="A44" s="42">
        <v>32</v>
      </c>
      <c r="B44" s="43">
        <f t="shared" si="0"/>
        <v>23306.783737076032</v>
      </c>
      <c r="C44" s="43">
        <f t="shared" si="1"/>
        <v>6529.5183010202718</v>
      </c>
      <c r="D44" s="43">
        <f t="shared" si="2"/>
        <v>16777.265436055761</v>
      </c>
      <c r="E44" s="43">
        <f t="shared" si="7"/>
        <v>4323087.3684230447</v>
      </c>
      <c r="F44" s="55"/>
      <c r="G44" s="42">
        <v>32</v>
      </c>
      <c r="H44" s="38">
        <f t="shared" si="3"/>
        <v>28562.319444444445</v>
      </c>
      <c r="I44" s="38">
        <f t="shared" si="4"/>
        <v>12555.555555555555</v>
      </c>
      <c r="J44" s="38">
        <f t="shared" si="5"/>
        <v>16006.763888888891</v>
      </c>
      <c r="K44" s="38">
        <f t="shared" si="6"/>
        <v>4118222.222222222</v>
      </c>
    </row>
    <row r="45" spans="1:11">
      <c r="A45" s="42">
        <v>33</v>
      </c>
      <c r="B45" s="43">
        <f t="shared" si="0"/>
        <v>23306.783737076032</v>
      </c>
      <c r="C45" s="43">
        <f t="shared" si="1"/>
        <v>6554.8201844367259</v>
      </c>
      <c r="D45" s="43">
        <f t="shared" si="2"/>
        <v>16751.963552639307</v>
      </c>
      <c r="E45" s="43">
        <f t="shared" si="7"/>
        <v>4316532.5482386081</v>
      </c>
      <c r="F45" s="55"/>
      <c r="G45" s="42">
        <v>33</v>
      </c>
      <c r="H45" s="38">
        <f t="shared" si="3"/>
        <v>28513.666666666664</v>
      </c>
      <c r="I45" s="38">
        <f t="shared" si="4"/>
        <v>12555.555555555555</v>
      </c>
      <c r="J45" s="38">
        <f t="shared" si="5"/>
        <v>15958.111111111109</v>
      </c>
      <c r="K45" s="38">
        <f t="shared" si="6"/>
        <v>4105666.6666666665</v>
      </c>
    </row>
    <row r="46" spans="1:11">
      <c r="A46" s="42">
        <v>34</v>
      </c>
      <c r="B46" s="43">
        <f t="shared" si="0"/>
        <v>23306.783737076032</v>
      </c>
      <c r="C46" s="43">
        <f t="shared" si="1"/>
        <v>6580.2201126514174</v>
      </c>
      <c r="D46" s="43">
        <f t="shared" si="2"/>
        <v>16726.563624424612</v>
      </c>
      <c r="E46" s="43">
        <f t="shared" si="7"/>
        <v>4309952.3281259565</v>
      </c>
      <c r="F46" s="55"/>
      <c r="G46" s="42">
        <v>34</v>
      </c>
      <c r="H46" s="38">
        <f t="shared" si="3"/>
        <v>28465.013888888891</v>
      </c>
      <c r="I46" s="38">
        <f t="shared" si="4"/>
        <v>12555.555555555555</v>
      </c>
      <c r="J46" s="38">
        <f t="shared" si="5"/>
        <v>15909.458333333334</v>
      </c>
      <c r="K46" s="38">
        <f t="shared" si="6"/>
        <v>4093111.111111111</v>
      </c>
    </row>
    <row r="47" spans="1:11">
      <c r="A47" s="42">
        <v>35</v>
      </c>
      <c r="B47" s="43">
        <f t="shared" si="0"/>
        <v>23306.783737076032</v>
      </c>
      <c r="C47" s="43">
        <f t="shared" si="1"/>
        <v>6605.7184655879437</v>
      </c>
      <c r="D47" s="43">
        <f t="shared" si="2"/>
        <v>16701.065271488089</v>
      </c>
      <c r="E47" s="43">
        <f t="shared" si="7"/>
        <v>4303346.6096603684</v>
      </c>
      <c r="F47" s="55"/>
      <c r="G47" s="42">
        <v>35</v>
      </c>
      <c r="H47" s="38">
        <f t="shared" si="3"/>
        <v>28416.361111111109</v>
      </c>
      <c r="I47" s="38">
        <f t="shared" si="4"/>
        <v>12555.555555555555</v>
      </c>
      <c r="J47" s="38">
        <f t="shared" si="5"/>
        <v>15860.805555555555</v>
      </c>
      <c r="K47" s="38">
        <f t="shared" si="6"/>
        <v>4080555.5555555555</v>
      </c>
    </row>
    <row r="48" spans="1:11">
      <c r="A48" s="42">
        <v>36</v>
      </c>
      <c r="B48" s="43">
        <f t="shared" si="0"/>
        <v>23306.783737076032</v>
      </c>
      <c r="C48" s="43">
        <f t="shared" si="1"/>
        <v>6631.3156246420958</v>
      </c>
      <c r="D48" s="43">
        <f t="shared" si="2"/>
        <v>16675.468112433933</v>
      </c>
      <c r="E48" s="43">
        <f t="shared" si="7"/>
        <v>4296715.2940357262</v>
      </c>
      <c r="F48" s="55"/>
      <c r="G48" s="42">
        <v>36</v>
      </c>
      <c r="H48" s="38">
        <f t="shared" si="3"/>
        <v>28367.708333333336</v>
      </c>
      <c r="I48" s="38">
        <f t="shared" si="4"/>
        <v>12555.555555555555</v>
      </c>
      <c r="J48" s="38">
        <f t="shared" si="5"/>
        <v>15812.152777777779</v>
      </c>
      <c r="K48" s="38">
        <f t="shared" si="6"/>
        <v>4068000</v>
      </c>
    </row>
    <row r="49" spans="1:11">
      <c r="A49" s="42">
        <v>37</v>
      </c>
      <c r="B49" s="43">
        <f t="shared" si="0"/>
        <v>23306.783737076032</v>
      </c>
      <c r="C49" s="43">
        <f t="shared" si="1"/>
        <v>6657.0119726875846</v>
      </c>
      <c r="D49" s="43">
        <f t="shared" si="2"/>
        <v>16649.771764388446</v>
      </c>
      <c r="E49" s="43">
        <f t="shared" si="7"/>
        <v>4290058.282063039</v>
      </c>
      <c r="F49" s="55"/>
      <c r="G49" s="42">
        <v>37</v>
      </c>
      <c r="H49" s="38">
        <f t="shared" si="3"/>
        <v>28319.055555555555</v>
      </c>
      <c r="I49" s="38">
        <f t="shared" si="4"/>
        <v>12555.555555555555</v>
      </c>
      <c r="J49" s="38">
        <f t="shared" si="5"/>
        <v>15763.5</v>
      </c>
      <c r="K49" s="38">
        <f t="shared" si="6"/>
        <v>4055444.4444444445</v>
      </c>
    </row>
    <row r="50" spans="1:11">
      <c r="A50" s="42">
        <v>38</v>
      </c>
      <c r="B50" s="43">
        <f t="shared" si="0"/>
        <v>23306.783737076032</v>
      </c>
      <c r="C50" s="43">
        <f t="shared" si="1"/>
        <v>6682.8078940817495</v>
      </c>
      <c r="D50" s="43">
        <f t="shared" si="2"/>
        <v>16623.975842994285</v>
      </c>
      <c r="E50" s="43">
        <f t="shared" si="7"/>
        <v>4283375.4741689572</v>
      </c>
      <c r="F50" s="55"/>
      <c r="G50" s="42">
        <v>38</v>
      </c>
      <c r="H50" s="38">
        <f t="shared" si="3"/>
        <v>28270.402777777774</v>
      </c>
      <c r="I50" s="38">
        <f t="shared" si="4"/>
        <v>12555.555555555555</v>
      </c>
      <c r="J50" s="38">
        <f t="shared" si="5"/>
        <v>15714.847222222221</v>
      </c>
      <c r="K50" s="38">
        <f t="shared" si="6"/>
        <v>4042888.888888889</v>
      </c>
    </row>
    <row r="51" spans="1:11">
      <c r="A51" s="42">
        <v>39</v>
      </c>
      <c r="B51" s="43">
        <f t="shared" si="0"/>
        <v>23306.783737076032</v>
      </c>
      <c r="C51" s="43">
        <f t="shared" si="1"/>
        <v>6708.7037746713149</v>
      </c>
      <c r="D51" s="43">
        <f t="shared" si="2"/>
        <v>16598.079962404718</v>
      </c>
      <c r="E51" s="43">
        <f t="shared" si="7"/>
        <v>4276666.7703942861</v>
      </c>
      <c r="F51" s="55"/>
      <c r="G51" s="42">
        <v>39</v>
      </c>
      <c r="H51" s="38">
        <f t="shared" si="3"/>
        <v>28221.75</v>
      </c>
      <c r="I51" s="38">
        <f t="shared" si="4"/>
        <v>12555.555555555555</v>
      </c>
      <c r="J51" s="38">
        <f t="shared" si="5"/>
        <v>15666.194444444445</v>
      </c>
      <c r="K51" s="38">
        <f t="shared" si="6"/>
        <v>4030333.3333333335</v>
      </c>
    </row>
    <row r="52" spans="1:11">
      <c r="A52" s="42">
        <v>40</v>
      </c>
      <c r="B52" s="43">
        <f t="shared" si="0"/>
        <v>23306.783737076032</v>
      </c>
      <c r="C52" s="43">
        <f t="shared" si="1"/>
        <v>6734.7000017981663</v>
      </c>
      <c r="D52" s="43">
        <f t="shared" si="2"/>
        <v>16572.083735277862</v>
      </c>
      <c r="E52" s="43">
        <f t="shared" si="7"/>
        <v>4269932.0703924876</v>
      </c>
      <c r="F52" s="55"/>
      <c r="G52" s="42">
        <v>40</v>
      </c>
      <c r="H52" s="38">
        <f t="shared" si="3"/>
        <v>28173.097222222219</v>
      </c>
      <c r="I52" s="38">
        <f t="shared" si="4"/>
        <v>12555.555555555555</v>
      </c>
      <c r="J52" s="38">
        <f t="shared" si="5"/>
        <v>15617.541666666666</v>
      </c>
      <c r="K52" s="38">
        <f t="shared" si="6"/>
        <v>4017777.777777778</v>
      </c>
    </row>
    <row r="53" spans="1:11">
      <c r="A53" s="42">
        <v>41</v>
      </c>
      <c r="B53" s="43">
        <f t="shared" si="0"/>
        <v>23306.783737076032</v>
      </c>
      <c r="C53" s="43">
        <f t="shared" si="1"/>
        <v>6760.7969643051356</v>
      </c>
      <c r="D53" s="43">
        <f t="shared" si="2"/>
        <v>16545.986772770892</v>
      </c>
      <c r="E53" s="43">
        <f t="shared" si="7"/>
        <v>4263171.2734281821</v>
      </c>
      <c r="F53" s="55"/>
      <c r="G53" s="42">
        <v>41</v>
      </c>
      <c r="H53" s="38">
        <f t="shared" si="3"/>
        <v>28124.444444444445</v>
      </c>
      <c r="I53" s="38">
        <f t="shared" si="4"/>
        <v>12555.555555555555</v>
      </c>
      <c r="J53" s="38">
        <f t="shared" si="5"/>
        <v>15568.888888888891</v>
      </c>
      <c r="K53" s="38">
        <f t="shared" si="6"/>
        <v>4005222.222222222</v>
      </c>
    </row>
    <row r="54" spans="1:11">
      <c r="A54" s="42">
        <v>42</v>
      </c>
      <c r="B54" s="43">
        <f t="shared" si="0"/>
        <v>23306.783737076032</v>
      </c>
      <c r="C54" s="43">
        <f t="shared" si="1"/>
        <v>6786.9950525418171</v>
      </c>
      <c r="D54" s="43">
        <f t="shared" si="2"/>
        <v>16519.788684534215</v>
      </c>
      <c r="E54" s="43">
        <f t="shared" si="7"/>
        <v>4256384.2783756405</v>
      </c>
      <c r="F54" s="55"/>
      <c r="G54" s="42">
        <v>42</v>
      </c>
      <c r="H54" s="38">
        <f t="shared" si="3"/>
        <v>28075.791666666664</v>
      </c>
      <c r="I54" s="38">
        <f t="shared" si="4"/>
        <v>12555.555555555555</v>
      </c>
      <c r="J54" s="38">
        <f t="shared" si="5"/>
        <v>15520.236111111109</v>
      </c>
      <c r="K54" s="38">
        <f t="shared" si="6"/>
        <v>3992666.666666667</v>
      </c>
    </row>
    <row r="55" spans="1:11">
      <c r="A55" s="42">
        <v>43</v>
      </c>
      <c r="B55" s="43">
        <f t="shared" si="0"/>
        <v>23306.783737076032</v>
      </c>
      <c r="C55" s="43">
        <f t="shared" si="1"/>
        <v>6813.2946583704179</v>
      </c>
      <c r="D55" s="43">
        <f t="shared" si="2"/>
        <v>16493.48907870561</v>
      </c>
      <c r="E55" s="43">
        <f t="shared" si="7"/>
        <v>4249570.9837172702</v>
      </c>
      <c r="F55" s="55"/>
      <c r="G55" s="42">
        <v>43</v>
      </c>
      <c r="H55" s="38">
        <f t="shared" si="3"/>
        <v>28027.138888888891</v>
      </c>
      <c r="I55" s="38">
        <f t="shared" si="4"/>
        <v>12555.555555555555</v>
      </c>
      <c r="J55" s="38">
        <f t="shared" si="5"/>
        <v>15471.583333333334</v>
      </c>
      <c r="K55" s="38">
        <f t="shared" si="6"/>
        <v>3980111.111111111</v>
      </c>
    </row>
    <row r="56" spans="1:11">
      <c r="A56" s="42">
        <v>44</v>
      </c>
      <c r="B56" s="43">
        <f t="shared" si="0"/>
        <v>23306.783737076032</v>
      </c>
      <c r="C56" s="43">
        <f t="shared" si="1"/>
        <v>6839.6961751716026</v>
      </c>
      <c r="D56" s="43">
        <f t="shared" si="2"/>
        <v>16467.087561904431</v>
      </c>
      <c r="E56" s="43">
        <f t="shared" si="7"/>
        <v>4242731.2875420982</v>
      </c>
      <c r="F56" s="55"/>
      <c r="G56" s="42">
        <v>44</v>
      </c>
      <c r="H56" s="38">
        <f t="shared" si="3"/>
        <v>27978.486111111109</v>
      </c>
      <c r="I56" s="38">
        <f t="shared" si="4"/>
        <v>12555.555555555555</v>
      </c>
      <c r="J56" s="38">
        <f t="shared" si="5"/>
        <v>15422.930555555555</v>
      </c>
      <c r="K56" s="38">
        <f t="shared" si="6"/>
        <v>3967555.5555555555</v>
      </c>
    </row>
    <row r="57" spans="1:11">
      <c r="A57" s="42">
        <v>45</v>
      </c>
      <c r="B57" s="43">
        <f t="shared" si="0"/>
        <v>23306.783737076032</v>
      </c>
      <c r="C57" s="43">
        <f t="shared" si="1"/>
        <v>6866.1999978503918</v>
      </c>
      <c r="D57" s="43">
        <f t="shared" si="2"/>
        <v>16440.583739225636</v>
      </c>
      <c r="E57" s="43">
        <f t="shared" si="7"/>
        <v>4235865.0875442475</v>
      </c>
      <c r="F57" s="55"/>
      <c r="G57" s="42">
        <v>45</v>
      </c>
      <c r="H57" s="38">
        <f t="shared" si="3"/>
        <v>27929.833333333336</v>
      </c>
      <c r="I57" s="38">
        <f t="shared" si="4"/>
        <v>12555.555555555555</v>
      </c>
      <c r="J57" s="38">
        <f t="shared" si="5"/>
        <v>15374.277777777779</v>
      </c>
      <c r="K57" s="38">
        <f t="shared" si="6"/>
        <v>3955000</v>
      </c>
    </row>
    <row r="58" spans="1:11">
      <c r="A58" s="42">
        <v>46</v>
      </c>
      <c r="B58" s="43">
        <f t="shared" si="0"/>
        <v>23306.783737076032</v>
      </c>
      <c r="C58" s="43">
        <f t="shared" si="1"/>
        <v>6892.8065228420628</v>
      </c>
      <c r="D58" s="43">
        <f t="shared" si="2"/>
        <v>16413.977214233972</v>
      </c>
      <c r="E58" s="43">
        <f t="shared" si="7"/>
        <v>4228972.281021405</v>
      </c>
      <c r="F58" s="55"/>
      <c r="G58" s="42">
        <v>46</v>
      </c>
      <c r="H58" s="38">
        <f t="shared" si="3"/>
        <v>27881.180555555555</v>
      </c>
      <c r="I58" s="38">
        <f t="shared" si="4"/>
        <v>12555.555555555555</v>
      </c>
      <c r="J58" s="38">
        <f t="shared" si="5"/>
        <v>15325.625</v>
      </c>
      <c r="K58" s="38">
        <f t="shared" si="6"/>
        <v>3942444.4444444445</v>
      </c>
    </row>
    <row r="59" spans="1:11">
      <c r="A59" s="42">
        <v>47</v>
      </c>
      <c r="B59" s="43">
        <f t="shared" si="0"/>
        <v>23306.783737076032</v>
      </c>
      <c r="C59" s="43">
        <f t="shared" si="1"/>
        <v>6919.5161481180758</v>
      </c>
      <c r="D59" s="43">
        <f t="shared" si="2"/>
        <v>16387.267588957955</v>
      </c>
      <c r="E59" s="43">
        <f t="shared" si="7"/>
        <v>4222052.7648732867</v>
      </c>
      <c r="F59" s="55"/>
      <c r="G59" s="42">
        <v>47</v>
      </c>
      <c r="H59" s="38">
        <f t="shared" si="3"/>
        <v>27832.527777777774</v>
      </c>
      <c r="I59" s="38">
        <f t="shared" si="4"/>
        <v>12555.555555555555</v>
      </c>
      <c r="J59" s="38">
        <f t="shared" si="5"/>
        <v>15276.972222222221</v>
      </c>
      <c r="K59" s="38">
        <f t="shared" si="6"/>
        <v>3929888.888888889</v>
      </c>
    </row>
    <row r="60" spans="1:11">
      <c r="A60" s="42">
        <v>48</v>
      </c>
      <c r="B60" s="43">
        <f t="shared" si="0"/>
        <v>23306.783737076032</v>
      </c>
      <c r="C60" s="43">
        <f t="shared" si="1"/>
        <v>6946.3292731920328</v>
      </c>
      <c r="D60" s="43">
        <f t="shared" si="2"/>
        <v>16360.454463883996</v>
      </c>
      <c r="E60" s="43">
        <f t="shared" si="7"/>
        <v>4215106.4356000945</v>
      </c>
      <c r="F60" s="55"/>
      <c r="G60" s="42">
        <v>48</v>
      </c>
      <c r="H60" s="38">
        <f t="shared" si="3"/>
        <v>27783.875</v>
      </c>
      <c r="I60" s="38">
        <f t="shared" si="4"/>
        <v>12555.555555555555</v>
      </c>
      <c r="J60" s="38">
        <f t="shared" si="5"/>
        <v>15228.319444444445</v>
      </c>
      <c r="K60" s="38">
        <f t="shared" si="6"/>
        <v>3917333.3333333335</v>
      </c>
    </row>
    <row r="61" spans="1:11">
      <c r="A61" s="42">
        <v>49</v>
      </c>
      <c r="B61" s="43">
        <f t="shared" si="0"/>
        <v>23306.783737076032</v>
      </c>
      <c r="C61" s="43">
        <f t="shared" si="1"/>
        <v>6973.2462991256525</v>
      </c>
      <c r="D61" s="43">
        <f t="shared" si="2"/>
        <v>16333.537437950381</v>
      </c>
      <c r="E61" s="43">
        <f t="shared" si="7"/>
        <v>4208133.1893009692</v>
      </c>
      <c r="F61" s="55"/>
      <c r="G61" s="42">
        <v>49</v>
      </c>
      <c r="H61" s="38">
        <f t="shared" si="3"/>
        <v>27735.222222222219</v>
      </c>
      <c r="I61" s="38">
        <f t="shared" si="4"/>
        <v>12555.555555555555</v>
      </c>
      <c r="J61" s="38">
        <f t="shared" si="5"/>
        <v>15179.666666666666</v>
      </c>
      <c r="K61" s="38">
        <f t="shared" si="6"/>
        <v>3904777.777777778</v>
      </c>
    </row>
    <row r="62" spans="1:11">
      <c r="A62" s="42">
        <v>50</v>
      </c>
      <c r="B62" s="43">
        <f t="shared" si="0"/>
        <v>23306.783737076032</v>
      </c>
      <c r="C62" s="43">
        <f t="shared" si="1"/>
        <v>7000.2676285347634</v>
      </c>
      <c r="D62" s="43">
        <f t="shared" si="2"/>
        <v>16306.516108541267</v>
      </c>
      <c r="E62" s="43">
        <f t="shared" si="7"/>
        <v>4201132.9216724345</v>
      </c>
      <c r="F62" s="55"/>
      <c r="G62" s="42">
        <v>50</v>
      </c>
      <c r="H62" s="38">
        <f t="shared" si="3"/>
        <v>27686.569444444445</v>
      </c>
      <c r="I62" s="38">
        <f t="shared" si="4"/>
        <v>12555.555555555555</v>
      </c>
      <c r="J62" s="38">
        <f t="shared" si="5"/>
        <v>15131.013888888891</v>
      </c>
      <c r="K62" s="38">
        <f t="shared" si="6"/>
        <v>3892222.222222222</v>
      </c>
    </row>
    <row r="63" spans="1:11">
      <c r="A63" s="42">
        <v>51</v>
      </c>
      <c r="B63" s="43">
        <f t="shared" si="0"/>
        <v>23306.783737076032</v>
      </c>
      <c r="C63" s="43">
        <f t="shared" si="1"/>
        <v>7027.3936655953357</v>
      </c>
      <c r="D63" s="43">
        <f t="shared" si="2"/>
        <v>16279.390071480695</v>
      </c>
      <c r="E63" s="43">
        <f t="shared" si="7"/>
        <v>4194105.5280068391</v>
      </c>
      <c r="F63" s="55"/>
      <c r="G63" s="42">
        <v>51</v>
      </c>
      <c r="H63" s="38">
        <f t="shared" si="3"/>
        <v>27637.916666666664</v>
      </c>
      <c r="I63" s="38">
        <f t="shared" si="4"/>
        <v>12555.555555555555</v>
      </c>
      <c r="J63" s="38">
        <f t="shared" si="5"/>
        <v>15082.361111111109</v>
      </c>
      <c r="K63" s="38">
        <f t="shared" si="6"/>
        <v>3879666.666666667</v>
      </c>
    </row>
    <row r="64" spans="1:11">
      <c r="A64" s="42">
        <v>52</v>
      </c>
      <c r="B64" s="43">
        <f t="shared" si="0"/>
        <v>23306.783737076032</v>
      </c>
      <c r="C64" s="43">
        <f t="shared" si="1"/>
        <v>7054.624816049517</v>
      </c>
      <c r="D64" s="43">
        <f t="shared" si="2"/>
        <v>16252.158921026514</v>
      </c>
      <c r="E64" s="43">
        <f t="shared" si="7"/>
        <v>4187050.9031907897</v>
      </c>
      <c r="F64" s="55"/>
      <c r="G64" s="42">
        <v>52</v>
      </c>
      <c r="H64" s="38">
        <f t="shared" si="3"/>
        <v>27589.263888888891</v>
      </c>
      <c r="I64" s="38">
        <f t="shared" si="4"/>
        <v>12555.555555555555</v>
      </c>
      <c r="J64" s="38">
        <f t="shared" si="5"/>
        <v>15033.708333333334</v>
      </c>
      <c r="K64" s="38">
        <f t="shared" si="6"/>
        <v>3867111.111111111</v>
      </c>
    </row>
    <row r="65" spans="1:11">
      <c r="A65" s="42">
        <v>53</v>
      </c>
      <c r="B65" s="43">
        <f t="shared" si="0"/>
        <v>23306.783737076032</v>
      </c>
      <c r="C65" s="43">
        <f t="shared" si="1"/>
        <v>7081.9614872117099</v>
      </c>
      <c r="D65" s="43">
        <f t="shared" si="2"/>
        <v>16224.822249864321</v>
      </c>
      <c r="E65" s="43">
        <f t="shared" si="7"/>
        <v>4179968.941703578</v>
      </c>
      <c r="F65" s="55"/>
      <c r="G65" s="42">
        <v>53</v>
      </c>
      <c r="H65" s="38">
        <f t="shared" si="3"/>
        <v>27540.611111111109</v>
      </c>
      <c r="I65" s="38">
        <f t="shared" si="4"/>
        <v>12555.555555555555</v>
      </c>
      <c r="J65" s="38">
        <f t="shared" si="5"/>
        <v>14985.055555555555</v>
      </c>
      <c r="K65" s="38">
        <f t="shared" si="6"/>
        <v>3854555.5555555555</v>
      </c>
    </row>
    <row r="66" spans="1:11">
      <c r="A66" s="42">
        <v>54</v>
      </c>
      <c r="B66" s="43">
        <f t="shared" si="0"/>
        <v>23306.783737076032</v>
      </c>
      <c r="C66" s="43">
        <f t="shared" si="1"/>
        <v>7109.4040879746544</v>
      </c>
      <c r="D66" s="43">
        <f t="shared" si="2"/>
        <v>16197.379649101375</v>
      </c>
      <c r="E66" s="43">
        <f t="shared" si="7"/>
        <v>4172859.5376156033</v>
      </c>
      <c r="F66" s="55"/>
      <c r="G66" s="42">
        <v>54</v>
      </c>
      <c r="H66" s="38">
        <f t="shared" si="3"/>
        <v>27491.958333333336</v>
      </c>
      <c r="I66" s="38">
        <f t="shared" si="4"/>
        <v>12555.555555555555</v>
      </c>
      <c r="J66" s="38">
        <f t="shared" si="5"/>
        <v>14936.402777777779</v>
      </c>
      <c r="K66" s="38">
        <f t="shared" si="6"/>
        <v>3842000</v>
      </c>
    </row>
    <row r="67" spans="1:11">
      <c r="A67" s="42">
        <v>55</v>
      </c>
      <c r="B67" s="43">
        <f t="shared" si="0"/>
        <v>23306.783737076032</v>
      </c>
      <c r="C67" s="43">
        <f t="shared" si="1"/>
        <v>7136.9530288155574</v>
      </c>
      <c r="D67" s="43">
        <f t="shared" si="2"/>
        <v>16169.830708260472</v>
      </c>
      <c r="E67" s="43">
        <f t="shared" si="7"/>
        <v>4165722.584586788</v>
      </c>
      <c r="F67" s="55"/>
      <c r="G67" s="42">
        <v>55</v>
      </c>
      <c r="H67" s="38">
        <f t="shared" si="3"/>
        <v>27443.305555555555</v>
      </c>
      <c r="I67" s="38">
        <f t="shared" si="4"/>
        <v>12555.555555555555</v>
      </c>
      <c r="J67" s="38">
        <f t="shared" si="5"/>
        <v>14887.75</v>
      </c>
      <c r="K67" s="38">
        <f t="shared" si="6"/>
        <v>3829444.4444444445</v>
      </c>
    </row>
    <row r="68" spans="1:11">
      <c r="A68" s="42">
        <v>56</v>
      </c>
      <c r="B68" s="43">
        <f t="shared" si="0"/>
        <v>23306.783737076032</v>
      </c>
      <c r="C68" s="43">
        <f t="shared" si="1"/>
        <v>7164.6087218022167</v>
      </c>
      <c r="D68" s="43">
        <f t="shared" si="2"/>
        <v>16142.175015273813</v>
      </c>
      <c r="E68" s="43">
        <f t="shared" si="7"/>
        <v>4158557.975864986</v>
      </c>
      <c r="F68" s="55"/>
      <c r="G68" s="42">
        <v>56</v>
      </c>
      <c r="H68" s="38">
        <f t="shared" si="3"/>
        <v>27394.652777777774</v>
      </c>
      <c r="I68" s="38">
        <f t="shared" si="4"/>
        <v>12555.555555555555</v>
      </c>
      <c r="J68" s="38">
        <f t="shared" si="5"/>
        <v>14839.097222222221</v>
      </c>
      <c r="K68" s="38">
        <f t="shared" si="6"/>
        <v>3816888.888888889</v>
      </c>
    </row>
    <row r="69" spans="1:11">
      <c r="A69" s="42">
        <v>57</v>
      </c>
      <c r="B69" s="43">
        <f t="shared" si="0"/>
        <v>23306.783737076032</v>
      </c>
      <c r="C69" s="43">
        <f t="shared" si="1"/>
        <v>7192.3715805992006</v>
      </c>
      <c r="D69" s="43">
        <f t="shared" si="2"/>
        <v>16114.41215647683</v>
      </c>
      <c r="E69" s="43">
        <f t="shared" si="7"/>
        <v>4151365.6042843866</v>
      </c>
      <c r="F69" s="55"/>
      <c r="G69" s="42">
        <v>57</v>
      </c>
      <c r="H69" s="38">
        <f t="shared" si="3"/>
        <v>27346</v>
      </c>
      <c r="I69" s="38">
        <f t="shared" si="4"/>
        <v>12555.555555555555</v>
      </c>
      <c r="J69" s="38">
        <f t="shared" si="5"/>
        <v>14790.444444444445</v>
      </c>
      <c r="K69" s="38">
        <f t="shared" si="6"/>
        <v>3804333.3333333335</v>
      </c>
    </row>
    <row r="70" spans="1:11">
      <c r="A70" s="42">
        <v>58</v>
      </c>
      <c r="B70" s="43">
        <f t="shared" si="0"/>
        <v>23306.783737076032</v>
      </c>
      <c r="C70" s="43">
        <f t="shared" si="1"/>
        <v>7220.2420204740238</v>
      </c>
      <c r="D70" s="43">
        <f t="shared" si="2"/>
        <v>16086.541716602007</v>
      </c>
      <c r="E70" s="43">
        <f t="shared" si="7"/>
        <v>4144145.3622639128</v>
      </c>
      <c r="F70" s="55"/>
      <c r="G70" s="42">
        <v>58</v>
      </c>
      <c r="H70" s="38">
        <f t="shared" si="3"/>
        <v>27297.347222222219</v>
      </c>
      <c r="I70" s="38">
        <f t="shared" si="4"/>
        <v>12555.555555555555</v>
      </c>
      <c r="J70" s="38">
        <f t="shared" si="5"/>
        <v>14741.791666666666</v>
      </c>
      <c r="K70" s="38">
        <f t="shared" si="6"/>
        <v>3791777.777777778</v>
      </c>
    </row>
    <row r="71" spans="1:11">
      <c r="A71" s="42">
        <v>59</v>
      </c>
      <c r="B71" s="43">
        <f t="shared" si="0"/>
        <v>23306.783737076032</v>
      </c>
      <c r="C71" s="43">
        <f t="shared" si="1"/>
        <v>7248.2204583033599</v>
      </c>
      <c r="D71" s="43">
        <f t="shared" si="2"/>
        <v>16058.563278772674</v>
      </c>
      <c r="E71" s="43">
        <f t="shared" si="7"/>
        <v>4136897.1418056092</v>
      </c>
      <c r="F71" s="55"/>
      <c r="G71" s="42">
        <v>59</v>
      </c>
      <c r="H71" s="38">
        <f t="shared" si="3"/>
        <v>27248.694444444445</v>
      </c>
      <c r="I71" s="38">
        <f t="shared" si="4"/>
        <v>12555.555555555555</v>
      </c>
      <c r="J71" s="38">
        <f t="shared" si="5"/>
        <v>14693.138888888891</v>
      </c>
      <c r="K71" s="38">
        <f t="shared" si="6"/>
        <v>3779222.222222222</v>
      </c>
    </row>
    <row r="72" spans="1:11">
      <c r="A72" s="42">
        <v>60</v>
      </c>
      <c r="B72" s="43">
        <f t="shared" si="0"/>
        <v>23306.783737076032</v>
      </c>
      <c r="C72" s="43">
        <f t="shared" si="1"/>
        <v>7276.3073125792853</v>
      </c>
      <c r="D72" s="43">
        <f t="shared" si="2"/>
        <v>16030.476424496745</v>
      </c>
      <c r="E72" s="43">
        <f t="shared" si="7"/>
        <v>4129620.8344930299</v>
      </c>
      <c r="F72" s="55"/>
      <c r="G72" s="42">
        <v>60</v>
      </c>
      <c r="H72" s="38">
        <f t="shared" si="3"/>
        <v>27200.041666666664</v>
      </c>
      <c r="I72" s="38">
        <f t="shared" si="4"/>
        <v>12555.555555555555</v>
      </c>
      <c r="J72" s="38">
        <f t="shared" si="5"/>
        <v>14644.486111111109</v>
      </c>
      <c r="K72" s="38">
        <f t="shared" si="6"/>
        <v>3766666.666666667</v>
      </c>
    </row>
    <row r="73" spans="1:11">
      <c r="A73" s="42">
        <v>61</v>
      </c>
      <c r="B73" s="43">
        <f t="shared" si="0"/>
        <v>23306.783737076032</v>
      </c>
      <c r="C73" s="43">
        <f t="shared" si="1"/>
        <v>7304.5030034155307</v>
      </c>
      <c r="D73" s="43">
        <f t="shared" si="2"/>
        <v>16002.280733660502</v>
      </c>
      <c r="E73" s="43">
        <f t="shared" si="7"/>
        <v>4122316.3314896142</v>
      </c>
      <c r="F73" s="55"/>
      <c r="G73" s="42">
        <v>61</v>
      </c>
      <c r="H73" s="38">
        <f t="shared" si="3"/>
        <v>27151.388888888891</v>
      </c>
      <c r="I73" s="38">
        <f t="shared" si="4"/>
        <v>12555.555555555555</v>
      </c>
      <c r="J73" s="38">
        <f t="shared" si="5"/>
        <v>14595.833333333334</v>
      </c>
      <c r="K73" s="38">
        <f t="shared" si="6"/>
        <v>3754111.111111111</v>
      </c>
    </row>
    <row r="74" spans="1:11">
      <c r="A74" s="42">
        <v>62</v>
      </c>
      <c r="B74" s="43">
        <f t="shared" si="0"/>
        <v>23306.783737076032</v>
      </c>
      <c r="C74" s="43">
        <f t="shared" si="1"/>
        <v>7332.807952553766</v>
      </c>
      <c r="D74" s="43">
        <f t="shared" si="2"/>
        <v>15973.975784522267</v>
      </c>
      <c r="E74" s="43">
        <f t="shared" si="7"/>
        <v>4114983.5235370602</v>
      </c>
      <c r="F74" s="55"/>
      <c r="G74" s="42">
        <v>62</v>
      </c>
      <c r="H74" s="38">
        <f t="shared" si="3"/>
        <v>27102.736111111109</v>
      </c>
      <c r="I74" s="38">
        <f t="shared" si="4"/>
        <v>12555.555555555555</v>
      </c>
      <c r="J74" s="38">
        <f t="shared" si="5"/>
        <v>14547.180555555555</v>
      </c>
      <c r="K74" s="38">
        <f t="shared" si="6"/>
        <v>3741555.5555555555</v>
      </c>
    </row>
    <row r="75" spans="1:11">
      <c r="A75" s="42">
        <v>63</v>
      </c>
      <c r="B75" s="43">
        <f t="shared" si="0"/>
        <v>23306.783737076032</v>
      </c>
      <c r="C75" s="43">
        <f t="shared" si="1"/>
        <v>7361.2225833699104</v>
      </c>
      <c r="D75" s="43">
        <f t="shared" si="2"/>
        <v>15945.56115370612</v>
      </c>
      <c r="E75" s="43">
        <f t="shared" si="7"/>
        <v>4107622.3009536904</v>
      </c>
      <c r="F75" s="55"/>
      <c r="G75" s="42">
        <v>63</v>
      </c>
      <c r="H75" s="38">
        <f t="shared" si="3"/>
        <v>27054.083333333336</v>
      </c>
      <c r="I75" s="38">
        <f t="shared" si="4"/>
        <v>12555.555555555555</v>
      </c>
      <c r="J75" s="38">
        <f t="shared" si="5"/>
        <v>14498.527777777779</v>
      </c>
      <c r="K75" s="38">
        <f t="shared" si="6"/>
        <v>3729000</v>
      </c>
    </row>
    <row r="76" spans="1:11">
      <c r="A76" s="42">
        <v>64</v>
      </c>
      <c r="B76" s="43">
        <f t="shared" si="0"/>
        <v>23306.783737076032</v>
      </c>
      <c r="C76" s="43">
        <f t="shared" si="1"/>
        <v>7389.7473208804695</v>
      </c>
      <c r="D76" s="43">
        <f t="shared" si="2"/>
        <v>15917.03641619556</v>
      </c>
      <c r="E76" s="43">
        <f t="shared" si="7"/>
        <v>4100232.5536328098</v>
      </c>
      <c r="F76" s="55"/>
      <c r="G76" s="42">
        <v>64</v>
      </c>
      <c r="H76" s="38">
        <f t="shared" si="3"/>
        <v>27005.430555555555</v>
      </c>
      <c r="I76" s="38">
        <f t="shared" si="4"/>
        <v>12555.555555555555</v>
      </c>
      <c r="J76" s="38">
        <f t="shared" si="5"/>
        <v>14449.875</v>
      </c>
      <c r="K76" s="38">
        <f t="shared" si="6"/>
        <v>3716444.4444444445</v>
      </c>
    </row>
    <row r="77" spans="1:11">
      <c r="A77" s="42">
        <v>65</v>
      </c>
      <c r="B77" s="43">
        <f t="shared" si="0"/>
        <v>23306.783737076032</v>
      </c>
      <c r="C77" s="43">
        <f t="shared" si="1"/>
        <v>7418.3825917488821</v>
      </c>
      <c r="D77" s="43">
        <f t="shared" si="2"/>
        <v>15888.401145327147</v>
      </c>
      <c r="E77" s="43">
        <f t="shared" si="7"/>
        <v>4092814.1710410607</v>
      </c>
      <c r="F77" s="55"/>
      <c r="G77" s="42">
        <v>65</v>
      </c>
      <c r="H77" s="38">
        <f t="shared" si="3"/>
        <v>26956.777777777774</v>
      </c>
      <c r="I77" s="38">
        <f t="shared" si="4"/>
        <v>12555.555555555555</v>
      </c>
      <c r="J77" s="38">
        <f t="shared" si="5"/>
        <v>14401.222222222221</v>
      </c>
      <c r="K77" s="38">
        <f t="shared" si="6"/>
        <v>3703888.888888889</v>
      </c>
    </row>
    <row r="78" spans="1:11">
      <c r="A78" s="42">
        <v>66</v>
      </c>
      <c r="B78" s="43">
        <f t="shared" ref="B78:B141" si="8">IF(A78&gt;$B$4,"",$B$8)</f>
        <v>23306.783737076032</v>
      </c>
      <c r="C78" s="43">
        <f t="shared" ref="C78:C141" si="9">IF(A78&gt;$B$4,"",PPMT($B$5/12,A78,$B$4,-$B$3))</f>
        <v>7447.1288242919081</v>
      </c>
      <c r="D78" s="43">
        <f t="shared" ref="D78:D141" si="10">IF(A78&gt;$B$4,"",IPMT($B$5/12,A78,$B$4,-$B$3))</f>
        <v>15859.654912784124</v>
      </c>
      <c r="E78" s="43">
        <f t="shared" si="7"/>
        <v>4085367.042216769</v>
      </c>
      <c r="F78" s="55"/>
      <c r="G78" s="42">
        <v>66</v>
      </c>
      <c r="H78" s="38">
        <f t="shared" ref="H78:H141" si="11">IF(K78="","",I78+J78)</f>
        <v>26908.125</v>
      </c>
      <c r="I78" s="38">
        <f t="shared" ref="I78:I141" si="12">IF(A78&gt;$B$4,"",$B$3/$B$4)</f>
        <v>12555.555555555555</v>
      </c>
      <c r="J78" s="38">
        <f t="shared" ref="J78:J141" si="13">IF(A78&gt;$B$4,"",($B$3-I78*(G78-1))*$B$5/12)</f>
        <v>14352.569444444445</v>
      </c>
      <c r="K78" s="38">
        <f t="shared" ref="K78:K141" si="14">IF(A78&gt;$B$4,"",$B$3-I78*G78)</f>
        <v>3691333.3333333335</v>
      </c>
    </row>
    <row r="79" spans="1:11">
      <c r="A79" s="42">
        <v>67</v>
      </c>
      <c r="B79" s="43">
        <f t="shared" si="8"/>
        <v>23306.783737076032</v>
      </c>
      <c r="C79" s="43">
        <f t="shared" si="9"/>
        <v>7475.98644848604</v>
      </c>
      <c r="D79" s="43">
        <f t="shared" si="10"/>
        <v>15830.797288589991</v>
      </c>
      <c r="E79" s="43">
        <f t="shared" ref="E79:E142" si="15">IF(B79="","",E78-C79)</f>
        <v>4077891.0557682831</v>
      </c>
      <c r="F79" s="55"/>
      <c r="G79" s="42">
        <v>67</v>
      </c>
      <c r="H79" s="38">
        <f t="shared" si="11"/>
        <v>26859.472222222219</v>
      </c>
      <c r="I79" s="38">
        <f t="shared" si="12"/>
        <v>12555.555555555555</v>
      </c>
      <c r="J79" s="38">
        <f t="shared" si="13"/>
        <v>14303.916666666666</v>
      </c>
      <c r="K79" s="38">
        <f t="shared" si="14"/>
        <v>3678777.777777778</v>
      </c>
    </row>
    <row r="80" spans="1:11">
      <c r="A80" s="42">
        <v>68</v>
      </c>
      <c r="B80" s="43">
        <f t="shared" si="8"/>
        <v>23306.783737076032</v>
      </c>
      <c r="C80" s="43">
        <f t="shared" si="9"/>
        <v>7504.9558959739215</v>
      </c>
      <c r="D80" s="43">
        <f t="shared" si="10"/>
        <v>15801.827841102109</v>
      </c>
      <c r="E80" s="43">
        <f t="shared" si="15"/>
        <v>4070386.0998723092</v>
      </c>
      <c r="F80" s="55"/>
      <c r="G80" s="42">
        <v>68</v>
      </c>
      <c r="H80" s="38">
        <f t="shared" si="11"/>
        <v>26810.819444444445</v>
      </c>
      <c r="I80" s="38">
        <f t="shared" si="12"/>
        <v>12555.555555555555</v>
      </c>
      <c r="J80" s="38">
        <f t="shared" si="13"/>
        <v>14255.263888888891</v>
      </c>
      <c r="K80" s="38">
        <f t="shared" si="14"/>
        <v>3666222.222222222</v>
      </c>
    </row>
    <row r="81" spans="1:11">
      <c r="A81" s="42">
        <v>69</v>
      </c>
      <c r="B81" s="43">
        <f t="shared" si="8"/>
        <v>23306.783737076032</v>
      </c>
      <c r="C81" s="43">
        <f t="shared" si="9"/>
        <v>7534.0376000708202</v>
      </c>
      <c r="D81" s="43">
        <f t="shared" si="10"/>
        <v>15772.74613700521</v>
      </c>
      <c r="E81" s="43">
        <f t="shared" si="15"/>
        <v>4062852.0622722385</v>
      </c>
      <c r="F81" s="55"/>
      <c r="G81" s="42">
        <v>69</v>
      </c>
      <c r="H81" s="38">
        <f t="shared" si="11"/>
        <v>26762.166666666664</v>
      </c>
      <c r="I81" s="38">
        <f t="shared" si="12"/>
        <v>12555.555555555555</v>
      </c>
      <c r="J81" s="38">
        <f t="shared" si="13"/>
        <v>14206.611111111109</v>
      </c>
      <c r="K81" s="38">
        <f t="shared" si="14"/>
        <v>3653666.666666667</v>
      </c>
    </row>
    <row r="82" spans="1:11">
      <c r="A82" s="42">
        <v>70</v>
      </c>
      <c r="B82" s="43">
        <f t="shared" si="8"/>
        <v>23306.783737076032</v>
      </c>
      <c r="C82" s="43">
        <f t="shared" si="9"/>
        <v>7563.2319957710961</v>
      </c>
      <c r="D82" s="43">
        <f t="shared" si="10"/>
        <v>15743.551741304935</v>
      </c>
      <c r="E82" s="43">
        <f t="shared" si="15"/>
        <v>4055288.8302764674</v>
      </c>
      <c r="F82" s="55"/>
      <c r="G82" s="42">
        <v>70</v>
      </c>
      <c r="H82" s="38">
        <f t="shared" si="11"/>
        <v>26713.513888888891</v>
      </c>
      <c r="I82" s="38">
        <f t="shared" si="12"/>
        <v>12555.555555555555</v>
      </c>
      <c r="J82" s="38">
        <f t="shared" si="13"/>
        <v>14157.958333333334</v>
      </c>
      <c r="K82" s="38">
        <f t="shared" si="14"/>
        <v>3641111.111111111</v>
      </c>
    </row>
    <row r="83" spans="1:11">
      <c r="A83" s="42">
        <v>71</v>
      </c>
      <c r="B83" s="43">
        <f t="shared" si="8"/>
        <v>23306.783737076032</v>
      </c>
      <c r="C83" s="43">
        <f t="shared" si="9"/>
        <v>7592.5395197547077</v>
      </c>
      <c r="D83" s="43">
        <f t="shared" si="10"/>
        <v>15714.244217321322</v>
      </c>
      <c r="E83" s="43">
        <f t="shared" si="15"/>
        <v>4047696.2907567127</v>
      </c>
      <c r="F83" s="55"/>
      <c r="G83" s="42">
        <v>71</v>
      </c>
      <c r="H83" s="38">
        <f t="shared" si="11"/>
        <v>26664.861111111109</v>
      </c>
      <c r="I83" s="38">
        <f t="shared" si="12"/>
        <v>12555.555555555555</v>
      </c>
      <c r="J83" s="38">
        <f t="shared" si="13"/>
        <v>14109.305555555555</v>
      </c>
      <c r="K83" s="38">
        <f t="shared" si="14"/>
        <v>3628555.5555555555</v>
      </c>
    </row>
    <row r="84" spans="1:11">
      <c r="A84" s="42">
        <v>72</v>
      </c>
      <c r="B84" s="43">
        <f t="shared" si="8"/>
        <v>23306.783737076032</v>
      </c>
      <c r="C84" s="43">
        <f t="shared" si="9"/>
        <v>7621.9606103937585</v>
      </c>
      <c r="D84" s="43">
        <f t="shared" si="10"/>
        <v>15684.823126682275</v>
      </c>
      <c r="E84" s="43">
        <f t="shared" si="15"/>
        <v>4040074.3301463188</v>
      </c>
      <c r="F84" s="55"/>
      <c r="G84" s="42">
        <v>72</v>
      </c>
      <c r="H84" s="38">
        <f t="shared" si="11"/>
        <v>26616.208333333336</v>
      </c>
      <c r="I84" s="38">
        <f t="shared" si="12"/>
        <v>12555.555555555555</v>
      </c>
      <c r="J84" s="38">
        <f t="shared" si="13"/>
        <v>14060.652777777779</v>
      </c>
      <c r="K84" s="38">
        <f t="shared" si="14"/>
        <v>3616000</v>
      </c>
    </row>
    <row r="85" spans="1:11">
      <c r="A85" s="42">
        <v>73</v>
      </c>
      <c r="B85" s="43">
        <f t="shared" si="8"/>
        <v>23306.783737076032</v>
      </c>
      <c r="C85" s="43">
        <f t="shared" si="9"/>
        <v>7651.4957077590334</v>
      </c>
      <c r="D85" s="43">
        <f t="shared" si="10"/>
        <v>15655.288029316996</v>
      </c>
      <c r="E85" s="43">
        <f t="shared" si="15"/>
        <v>4032422.8344385596</v>
      </c>
      <c r="F85" s="55"/>
      <c r="G85" s="42">
        <v>73</v>
      </c>
      <c r="H85" s="38">
        <f t="shared" si="11"/>
        <v>26567.555555555555</v>
      </c>
      <c r="I85" s="38">
        <f t="shared" si="12"/>
        <v>12555.555555555555</v>
      </c>
      <c r="J85" s="38">
        <f t="shared" si="13"/>
        <v>14012</v>
      </c>
      <c r="K85" s="38">
        <f t="shared" si="14"/>
        <v>3603444.4444444445</v>
      </c>
    </row>
    <row r="86" spans="1:11">
      <c r="A86" s="42">
        <v>74</v>
      </c>
      <c r="B86" s="43">
        <f t="shared" si="8"/>
        <v>23306.783737076032</v>
      </c>
      <c r="C86" s="43">
        <f t="shared" si="9"/>
        <v>7681.1452536265997</v>
      </c>
      <c r="D86" s="43">
        <f t="shared" si="10"/>
        <v>15625.638483449431</v>
      </c>
      <c r="E86" s="43">
        <f t="shared" si="15"/>
        <v>4024741.689184933</v>
      </c>
      <c r="F86" s="55"/>
      <c r="G86" s="42">
        <v>74</v>
      </c>
      <c r="H86" s="38">
        <f t="shared" si="11"/>
        <v>26518.902777777774</v>
      </c>
      <c r="I86" s="38">
        <f t="shared" si="12"/>
        <v>12555.555555555555</v>
      </c>
      <c r="J86" s="38">
        <f t="shared" si="13"/>
        <v>13963.347222222221</v>
      </c>
      <c r="K86" s="38">
        <f t="shared" si="14"/>
        <v>3590888.888888889</v>
      </c>
    </row>
    <row r="87" spans="1:11">
      <c r="A87" s="42">
        <v>75</v>
      </c>
      <c r="B87" s="43">
        <f t="shared" si="8"/>
        <v>23306.783737076032</v>
      </c>
      <c r="C87" s="43">
        <f t="shared" si="9"/>
        <v>7710.909691484404</v>
      </c>
      <c r="D87" s="43">
        <f t="shared" si="10"/>
        <v>15595.874045591629</v>
      </c>
      <c r="E87" s="43">
        <f t="shared" si="15"/>
        <v>4017030.7794934488</v>
      </c>
      <c r="F87" s="55"/>
      <c r="G87" s="42">
        <v>75</v>
      </c>
      <c r="H87" s="38">
        <f t="shared" si="11"/>
        <v>26470.25</v>
      </c>
      <c r="I87" s="38">
        <f t="shared" si="12"/>
        <v>12555.555555555555</v>
      </c>
      <c r="J87" s="38">
        <f t="shared" si="13"/>
        <v>13914.694444444445</v>
      </c>
      <c r="K87" s="38">
        <f t="shared" si="14"/>
        <v>3578333.3333333335</v>
      </c>
    </row>
    <row r="88" spans="1:11">
      <c r="A88" s="42">
        <v>76</v>
      </c>
      <c r="B88" s="43">
        <f t="shared" si="8"/>
        <v>23306.783737076032</v>
      </c>
      <c r="C88" s="43">
        <f t="shared" si="9"/>
        <v>7740.7894665389049</v>
      </c>
      <c r="D88" s="43">
        <f t="shared" si="10"/>
        <v>15565.994270537125</v>
      </c>
      <c r="E88" s="43">
        <f t="shared" si="15"/>
        <v>4009289.9900269099</v>
      </c>
      <c r="F88" s="55"/>
      <c r="G88" s="42">
        <v>76</v>
      </c>
      <c r="H88" s="38">
        <f t="shared" si="11"/>
        <v>26421.597222222219</v>
      </c>
      <c r="I88" s="38">
        <f t="shared" si="12"/>
        <v>12555.555555555555</v>
      </c>
      <c r="J88" s="38">
        <f t="shared" si="13"/>
        <v>13866.041666666666</v>
      </c>
      <c r="K88" s="38">
        <f t="shared" si="14"/>
        <v>3565777.777777778</v>
      </c>
    </row>
    <row r="89" spans="1:11">
      <c r="A89" s="42">
        <v>77</v>
      </c>
      <c r="B89" s="43">
        <f t="shared" si="8"/>
        <v>23306.783737076032</v>
      </c>
      <c r="C89" s="43">
        <f t="shared" si="9"/>
        <v>7770.7850257217442</v>
      </c>
      <c r="D89" s="43">
        <f t="shared" si="10"/>
        <v>15535.998711354288</v>
      </c>
      <c r="E89" s="43">
        <f t="shared" si="15"/>
        <v>4001519.205001188</v>
      </c>
      <c r="F89" s="55"/>
      <c r="G89" s="42">
        <v>77</v>
      </c>
      <c r="H89" s="38">
        <f t="shared" si="11"/>
        <v>26372.944444444445</v>
      </c>
      <c r="I89" s="38">
        <f t="shared" si="12"/>
        <v>12555.555555555555</v>
      </c>
      <c r="J89" s="38">
        <f t="shared" si="13"/>
        <v>13817.388888888891</v>
      </c>
      <c r="K89" s="38">
        <f t="shared" si="14"/>
        <v>3553222.222222222</v>
      </c>
    </row>
    <row r="90" spans="1:11">
      <c r="A90" s="42">
        <v>78</v>
      </c>
      <c r="B90" s="43">
        <f t="shared" si="8"/>
        <v>23306.783737076032</v>
      </c>
      <c r="C90" s="43">
        <f t="shared" si="9"/>
        <v>7800.8968176964154</v>
      </c>
      <c r="D90" s="43">
        <f t="shared" si="10"/>
        <v>15505.886919379614</v>
      </c>
      <c r="E90" s="43">
        <f t="shared" si="15"/>
        <v>3993718.3081834917</v>
      </c>
      <c r="F90" s="55"/>
      <c r="G90" s="42">
        <v>78</v>
      </c>
      <c r="H90" s="38">
        <f t="shared" si="11"/>
        <v>26324.291666666664</v>
      </c>
      <c r="I90" s="38">
        <f t="shared" si="12"/>
        <v>12555.555555555555</v>
      </c>
      <c r="J90" s="38">
        <f t="shared" si="13"/>
        <v>13768.736111111109</v>
      </c>
      <c r="K90" s="38">
        <f t="shared" si="14"/>
        <v>3540666.666666667</v>
      </c>
    </row>
    <row r="91" spans="1:11">
      <c r="A91" s="42">
        <v>79</v>
      </c>
      <c r="B91" s="43">
        <f t="shared" si="8"/>
        <v>23306.783737076032</v>
      </c>
      <c r="C91" s="43">
        <f t="shared" si="9"/>
        <v>7831.1252928649901</v>
      </c>
      <c r="D91" s="43">
        <f t="shared" si="10"/>
        <v>15475.658444211043</v>
      </c>
      <c r="E91" s="43">
        <f t="shared" si="15"/>
        <v>3985887.1828906266</v>
      </c>
      <c r="F91" s="55"/>
      <c r="G91" s="42">
        <v>79</v>
      </c>
      <c r="H91" s="38">
        <f t="shared" si="11"/>
        <v>26275.638888888891</v>
      </c>
      <c r="I91" s="38">
        <f t="shared" si="12"/>
        <v>12555.555555555555</v>
      </c>
      <c r="J91" s="38">
        <f t="shared" si="13"/>
        <v>13720.083333333334</v>
      </c>
      <c r="K91" s="38">
        <f t="shared" si="14"/>
        <v>3528111.111111111</v>
      </c>
    </row>
    <row r="92" spans="1:11">
      <c r="A92" s="42">
        <v>80</v>
      </c>
      <c r="B92" s="43">
        <f t="shared" si="8"/>
        <v>23306.783737076032</v>
      </c>
      <c r="C92" s="43">
        <f t="shared" si="9"/>
        <v>7861.4709033748413</v>
      </c>
      <c r="D92" s="43">
        <f t="shared" si="10"/>
        <v>15445.312833701191</v>
      </c>
      <c r="E92" s="43">
        <f t="shared" si="15"/>
        <v>3978025.7119872519</v>
      </c>
      <c r="F92" s="55"/>
      <c r="G92" s="42">
        <v>80</v>
      </c>
      <c r="H92" s="38">
        <f t="shared" si="11"/>
        <v>26226.986111111109</v>
      </c>
      <c r="I92" s="38">
        <f t="shared" si="12"/>
        <v>12555.555555555555</v>
      </c>
      <c r="J92" s="38">
        <f t="shared" si="13"/>
        <v>13671.430555555555</v>
      </c>
      <c r="K92" s="38">
        <f t="shared" si="14"/>
        <v>3515555.5555555555</v>
      </c>
    </row>
    <row r="93" spans="1:11">
      <c r="A93" s="42">
        <v>81</v>
      </c>
      <c r="B93" s="43">
        <f t="shared" si="8"/>
        <v>23306.783737076032</v>
      </c>
      <c r="C93" s="43">
        <f t="shared" si="9"/>
        <v>7891.9341031254189</v>
      </c>
      <c r="D93" s="43">
        <f t="shared" si="10"/>
        <v>15414.849633950611</v>
      </c>
      <c r="E93" s="43">
        <f t="shared" si="15"/>
        <v>3970133.7778841266</v>
      </c>
      <c r="F93" s="55"/>
      <c r="G93" s="42">
        <v>81</v>
      </c>
      <c r="H93" s="38">
        <f t="shared" si="11"/>
        <v>26178.333333333336</v>
      </c>
      <c r="I93" s="38">
        <f t="shared" si="12"/>
        <v>12555.555555555555</v>
      </c>
      <c r="J93" s="38">
        <f t="shared" si="13"/>
        <v>13622.777777777779</v>
      </c>
      <c r="K93" s="38">
        <f t="shared" si="14"/>
        <v>3503000</v>
      </c>
    </row>
    <row r="94" spans="1:11">
      <c r="A94" s="42">
        <v>82</v>
      </c>
      <c r="B94" s="43">
        <f t="shared" si="8"/>
        <v>23306.783737076032</v>
      </c>
      <c r="C94" s="43">
        <f t="shared" si="9"/>
        <v>7922.51534777503</v>
      </c>
      <c r="D94" s="43">
        <f t="shared" si="10"/>
        <v>15384.268389301</v>
      </c>
      <c r="E94" s="43">
        <f t="shared" si="15"/>
        <v>3962211.2625363516</v>
      </c>
      <c r="F94" s="55"/>
      <c r="G94" s="42">
        <v>82</v>
      </c>
      <c r="H94" s="38">
        <f t="shared" si="11"/>
        <v>26129.680555555555</v>
      </c>
      <c r="I94" s="38">
        <f t="shared" si="12"/>
        <v>12555.555555555555</v>
      </c>
      <c r="J94" s="38">
        <f t="shared" si="13"/>
        <v>13574.125</v>
      </c>
      <c r="K94" s="38">
        <f t="shared" si="14"/>
        <v>3490444.4444444445</v>
      </c>
    </row>
    <row r="95" spans="1:11">
      <c r="A95" s="42">
        <v>83</v>
      </c>
      <c r="B95" s="43">
        <f t="shared" si="8"/>
        <v>23306.783737076032</v>
      </c>
      <c r="C95" s="43">
        <f t="shared" si="9"/>
        <v>7953.2150947476575</v>
      </c>
      <c r="D95" s="43">
        <f t="shared" si="10"/>
        <v>15353.568642328373</v>
      </c>
      <c r="E95" s="43">
        <f t="shared" si="15"/>
        <v>3954258.0474416041</v>
      </c>
      <c r="F95" s="55"/>
      <c r="G95" s="42">
        <v>83</v>
      </c>
      <c r="H95" s="38">
        <f t="shared" si="11"/>
        <v>26081.027777777774</v>
      </c>
      <c r="I95" s="38">
        <f t="shared" si="12"/>
        <v>12555.555555555555</v>
      </c>
      <c r="J95" s="38">
        <f t="shared" si="13"/>
        <v>13525.472222222221</v>
      </c>
      <c r="K95" s="38">
        <f t="shared" si="14"/>
        <v>3477888.888888889</v>
      </c>
    </row>
    <row r="96" spans="1:11">
      <c r="A96" s="42">
        <v>84</v>
      </c>
      <c r="B96" s="43">
        <f t="shared" si="8"/>
        <v>23306.783737076032</v>
      </c>
      <c r="C96" s="43">
        <f t="shared" si="9"/>
        <v>7984.0338032398049</v>
      </c>
      <c r="D96" s="43">
        <f t="shared" si="10"/>
        <v>15322.749933836225</v>
      </c>
      <c r="E96" s="43">
        <f t="shared" si="15"/>
        <v>3946274.0136383642</v>
      </c>
      <c r="F96" s="55"/>
      <c r="G96" s="42">
        <v>84</v>
      </c>
      <c r="H96" s="38">
        <f t="shared" si="11"/>
        <v>26032.375</v>
      </c>
      <c r="I96" s="38">
        <f t="shared" si="12"/>
        <v>12555.555555555555</v>
      </c>
      <c r="J96" s="38">
        <f t="shared" si="13"/>
        <v>13476.819444444445</v>
      </c>
      <c r="K96" s="38">
        <f t="shared" si="14"/>
        <v>3465333.3333333335</v>
      </c>
    </row>
    <row r="97" spans="1:11">
      <c r="A97" s="42">
        <v>85</v>
      </c>
      <c r="B97" s="43">
        <f t="shared" si="8"/>
        <v>23306.783737076032</v>
      </c>
      <c r="C97" s="43">
        <f t="shared" si="9"/>
        <v>8014.9719342273602</v>
      </c>
      <c r="D97" s="43">
        <f t="shared" si="10"/>
        <v>15291.81180284867</v>
      </c>
      <c r="E97" s="43">
        <f t="shared" si="15"/>
        <v>3938259.0417041369</v>
      </c>
      <c r="F97" s="55"/>
      <c r="G97" s="42">
        <v>85</v>
      </c>
      <c r="H97" s="38">
        <f t="shared" si="11"/>
        <v>25983.722222222219</v>
      </c>
      <c r="I97" s="38">
        <f t="shared" si="12"/>
        <v>12555.555555555555</v>
      </c>
      <c r="J97" s="38">
        <f t="shared" si="13"/>
        <v>13428.166666666666</v>
      </c>
      <c r="K97" s="38">
        <f t="shared" si="14"/>
        <v>3452777.777777778</v>
      </c>
    </row>
    <row r="98" spans="1:11">
      <c r="A98" s="42">
        <v>86</v>
      </c>
      <c r="B98" s="43">
        <f t="shared" si="8"/>
        <v>23306.783737076032</v>
      </c>
      <c r="C98" s="43">
        <f t="shared" si="9"/>
        <v>8046.0299504724908</v>
      </c>
      <c r="D98" s="43">
        <f t="shared" si="10"/>
        <v>15260.75378660354</v>
      </c>
      <c r="E98" s="43">
        <f t="shared" si="15"/>
        <v>3930213.0117536644</v>
      </c>
      <c r="F98" s="55"/>
      <c r="G98" s="42">
        <v>86</v>
      </c>
      <c r="H98" s="38">
        <f t="shared" si="11"/>
        <v>25935.069444444445</v>
      </c>
      <c r="I98" s="38">
        <f t="shared" si="12"/>
        <v>12555.555555555555</v>
      </c>
      <c r="J98" s="38">
        <f t="shared" si="13"/>
        <v>13379.513888888891</v>
      </c>
      <c r="K98" s="38">
        <f t="shared" si="14"/>
        <v>3440222.222222222</v>
      </c>
    </row>
    <row r="99" spans="1:11">
      <c r="A99" s="42">
        <v>87</v>
      </c>
      <c r="B99" s="43">
        <f t="shared" si="8"/>
        <v>23306.783737076032</v>
      </c>
      <c r="C99" s="43">
        <f t="shared" si="9"/>
        <v>8077.2083165305694</v>
      </c>
      <c r="D99" s="43">
        <f t="shared" si="10"/>
        <v>15229.575420545461</v>
      </c>
      <c r="E99" s="43">
        <f t="shared" si="15"/>
        <v>3922135.8034371338</v>
      </c>
      <c r="F99" s="55"/>
      <c r="G99" s="42">
        <v>87</v>
      </c>
      <c r="H99" s="38">
        <f t="shared" si="11"/>
        <v>25886.416666666664</v>
      </c>
      <c r="I99" s="38">
        <f t="shared" si="12"/>
        <v>12555.555555555555</v>
      </c>
      <c r="J99" s="38">
        <f t="shared" si="13"/>
        <v>13330.861111111109</v>
      </c>
      <c r="K99" s="38">
        <f t="shared" si="14"/>
        <v>3427666.666666667</v>
      </c>
    </row>
    <row r="100" spans="1:11">
      <c r="A100" s="42">
        <v>88</v>
      </c>
      <c r="B100" s="43">
        <f t="shared" si="8"/>
        <v>23306.783737076032</v>
      </c>
      <c r="C100" s="43">
        <f t="shared" si="9"/>
        <v>8108.507498757127</v>
      </c>
      <c r="D100" s="43">
        <f t="shared" si="10"/>
        <v>15198.276238318906</v>
      </c>
      <c r="E100" s="43">
        <f t="shared" si="15"/>
        <v>3914027.2959383768</v>
      </c>
      <c r="F100" s="55"/>
      <c r="G100" s="42">
        <v>88</v>
      </c>
      <c r="H100" s="38">
        <f t="shared" si="11"/>
        <v>25837.763888888891</v>
      </c>
      <c r="I100" s="38">
        <f t="shared" si="12"/>
        <v>12555.555555555555</v>
      </c>
      <c r="J100" s="38">
        <f t="shared" si="13"/>
        <v>13282.208333333334</v>
      </c>
      <c r="K100" s="38">
        <f t="shared" si="14"/>
        <v>3415111.111111111</v>
      </c>
    </row>
    <row r="101" spans="1:11">
      <c r="A101" s="42">
        <v>89</v>
      </c>
      <c r="B101" s="43">
        <f t="shared" si="8"/>
        <v>23306.783737076032</v>
      </c>
      <c r="C101" s="43">
        <f t="shared" si="9"/>
        <v>8139.9279653148114</v>
      </c>
      <c r="D101" s="43">
        <f t="shared" si="10"/>
        <v>15166.855771761218</v>
      </c>
      <c r="E101" s="43">
        <f t="shared" si="15"/>
        <v>3905887.3679730622</v>
      </c>
      <c r="F101" s="55"/>
      <c r="G101" s="42">
        <v>89</v>
      </c>
      <c r="H101" s="38">
        <f t="shared" si="11"/>
        <v>25789.111111111109</v>
      </c>
      <c r="I101" s="38">
        <f t="shared" si="12"/>
        <v>12555.555555555555</v>
      </c>
      <c r="J101" s="38">
        <f t="shared" si="13"/>
        <v>13233.555555555555</v>
      </c>
      <c r="K101" s="38">
        <f t="shared" si="14"/>
        <v>3402555.555555556</v>
      </c>
    </row>
    <row r="102" spans="1:11">
      <c r="A102" s="42">
        <v>90</v>
      </c>
      <c r="B102" s="43">
        <f t="shared" si="8"/>
        <v>23306.783737076032</v>
      </c>
      <c r="C102" s="43">
        <f t="shared" si="9"/>
        <v>8171.470186180406</v>
      </c>
      <c r="D102" s="43">
        <f t="shared" si="10"/>
        <v>15135.313550895626</v>
      </c>
      <c r="E102" s="43">
        <f t="shared" si="15"/>
        <v>3897715.8977868818</v>
      </c>
      <c r="F102" s="55"/>
      <c r="G102" s="42">
        <v>90</v>
      </c>
      <c r="H102" s="38">
        <f t="shared" si="11"/>
        <v>25740.458333333336</v>
      </c>
      <c r="I102" s="38">
        <f t="shared" si="12"/>
        <v>12555.555555555555</v>
      </c>
      <c r="J102" s="38">
        <f t="shared" si="13"/>
        <v>13184.902777777779</v>
      </c>
      <c r="K102" s="38">
        <f t="shared" si="14"/>
        <v>3390000</v>
      </c>
    </row>
    <row r="103" spans="1:11">
      <c r="A103" s="42">
        <v>91</v>
      </c>
      <c r="B103" s="43">
        <f t="shared" si="8"/>
        <v>23306.783737076032</v>
      </c>
      <c r="C103" s="43">
        <f t="shared" si="9"/>
        <v>8203.1346331518544</v>
      </c>
      <c r="D103" s="43">
        <f t="shared" si="10"/>
        <v>15103.649103924176</v>
      </c>
      <c r="E103" s="43">
        <f t="shared" si="15"/>
        <v>3889512.76315373</v>
      </c>
      <c r="F103" s="55"/>
      <c r="G103" s="42">
        <v>91</v>
      </c>
      <c r="H103" s="38">
        <f t="shared" si="11"/>
        <v>25691.805555555555</v>
      </c>
      <c r="I103" s="38">
        <f t="shared" si="12"/>
        <v>12555.555555555555</v>
      </c>
      <c r="J103" s="38">
        <f t="shared" si="13"/>
        <v>13136.25</v>
      </c>
      <c r="K103" s="38">
        <f t="shared" si="14"/>
        <v>3377444.4444444445</v>
      </c>
    </row>
    <row r="104" spans="1:11">
      <c r="A104" s="42">
        <v>92</v>
      </c>
      <c r="B104" s="43">
        <f t="shared" si="8"/>
        <v>23306.783737076032</v>
      </c>
      <c r="C104" s="43">
        <f t="shared" si="9"/>
        <v>8234.9217798553182</v>
      </c>
      <c r="D104" s="43">
        <f t="shared" si="10"/>
        <v>15071.861957220714</v>
      </c>
      <c r="E104" s="43">
        <f t="shared" si="15"/>
        <v>3881277.8413738748</v>
      </c>
      <c r="F104" s="55"/>
      <c r="G104" s="42">
        <v>92</v>
      </c>
      <c r="H104" s="38">
        <f t="shared" si="11"/>
        <v>25643.152777777774</v>
      </c>
      <c r="I104" s="38">
        <f t="shared" si="12"/>
        <v>12555.555555555555</v>
      </c>
      <c r="J104" s="38">
        <f t="shared" si="13"/>
        <v>13087.597222222221</v>
      </c>
      <c r="K104" s="38">
        <f t="shared" si="14"/>
        <v>3364888.888888889</v>
      </c>
    </row>
    <row r="105" spans="1:11">
      <c r="A105" s="42">
        <v>93</v>
      </c>
      <c r="B105" s="43">
        <f t="shared" si="8"/>
        <v>23306.783737076032</v>
      </c>
      <c r="C105" s="43">
        <f t="shared" si="9"/>
        <v>8266.8321017522576</v>
      </c>
      <c r="D105" s="43">
        <f t="shared" si="10"/>
        <v>15039.951635323774</v>
      </c>
      <c r="E105" s="43">
        <f t="shared" si="15"/>
        <v>3873011.0092721228</v>
      </c>
      <c r="F105" s="55"/>
      <c r="G105" s="42">
        <v>93</v>
      </c>
      <c r="H105" s="38">
        <f t="shared" si="11"/>
        <v>25594.5</v>
      </c>
      <c r="I105" s="38">
        <f t="shared" si="12"/>
        <v>12555.555555555555</v>
      </c>
      <c r="J105" s="38">
        <f t="shared" si="13"/>
        <v>13038.944444444445</v>
      </c>
      <c r="K105" s="38">
        <f t="shared" si="14"/>
        <v>3352333.3333333335</v>
      </c>
    </row>
    <row r="106" spans="1:11">
      <c r="A106" s="42">
        <v>94</v>
      </c>
      <c r="B106" s="43">
        <f t="shared" si="8"/>
        <v>23306.783737076032</v>
      </c>
      <c r="C106" s="43">
        <f t="shared" si="9"/>
        <v>8298.8660761465471</v>
      </c>
      <c r="D106" s="43">
        <f t="shared" si="10"/>
        <v>15007.917660929483</v>
      </c>
      <c r="E106" s="43">
        <f t="shared" si="15"/>
        <v>3864712.143195976</v>
      </c>
      <c r="F106" s="55"/>
      <c r="G106" s="42">
        <v>94</v>
      </c>
      <c r="H106" s="38">
        <f t="shared" si="11"/>
        <v>25545.847222222219</v>
      </c>
      <c r="I106" s="38">
        <f t="shared" si="12"/>
        <v>12555.555555555555</v>
      </c>
      <c r="J106" s="38">
        <f t="shared" si="13"/>
        <v>12990.291666666666</v>
      </c>
      <c r="K106" s="38">
        <f t="shared" si="14"/>
        <v>3339777.777777778</v>
      </c>
    </row>
    <row r="107" spans="1:11">
      <c r="A107" s="42">
        <v>95</v>
      </c>
      <c r="B107" s="43">
        <f t="shared" si="8"/>
        <v>23306.783737076032</v>
      </c>
      <c r="C107" s="43">
        <f t="shared" si="9"/>
        <v>8331.024182191617</v>
      </c>
      <c r="D107" s="43">
        <f t="shared" si="10"/>
        <v>14975.759554884415</v>
      </c>
      <c r="E107" s="43">
        <f t="shared" si="15"/>
        <v>3856381.1190137845</v>
      </c>
      <c r="F107" s="55"/>
      <c r="G107" s="42">
        <v>95</v>
      </c>
      <c r="H107" s="38">
        <f t="shared" si="11"/>
        <v>25497.194444444445</v>
      </c>
      <c r="I107" s="38">
        <f t="shared" si="12"/>
        <v>12555.555555555555</v>
      </c>
      <c r="J107" s="38">
        <f t="shared" si="13"/>
        <v>12941.638888888891</v>
      </c>
      <c r="K107" s="38">
        <f t="shared" si="14"/>
        <v>3327222.222222222</v>
      </c>
    </row>
    <row r="108" spans="1:11">
      <c r="A108" s="42">
        <v>96</v>
      </c>
      <c r="B108" s="43">
        <f t="shared" si="8"/>
        <v>23306.783737076032</v>
      </c>
      <c r="C108" s="43">
        <f t="shared" si="9"/>
        <v>8363.306900897609</v>
      </c>
      <c r="D108" s="43">
        <f t="shared" si="10"/>
        <v>14943.476836178423</v>
      </c>
      <c r="E108" s="43">
        <f t="shared" si="15"/>
        <v>3848017.8121128869</v>
      </c>
      <c r="F108" s="55"/>
      <c r="G108" s="42">
        <v>96</v>
      </c>
      <c r="H108" s="38">
        <f t="shared" si="11"/>
        <v>25448.541666666664</v>
      </c>
      <c r="I108" s="38">
        <f t="shared" si="12"/>
        <v>12555.555555555555</v>
      </c>
      <c r="J108" s="38">
        <f t="shared" si="13"/>
        <v>12892.986111111109</v>
      </c>
      <c r="K108" s="38">
        <f t="shared" si="14"/>
        <v>3314666.666666667</v>
      </c>
    </row>
    <row r="109" spans="1:11">
      <c r="A109" s="42">
        <v>97</v>
      </c>
      <c r="B109" s="43">
        <f t="shared" si="8"/>
        <v>23306.783737076032</v>
      </c>
      <c r="C109" s="43">
        <f t="shared" si="9"/>
        <v>8395.7147151385871</v>
      </c>
      <c r="D109" s="43">
        <f t="shared" si="10"/>
        <v>14911.069021937446</v>
      </c>
      <c r="E109" s="43">
        <f t="shared" si="15"/>
        <v>3839622.0973977484</v>
      </c>
      <c r="F109" s="55"/>
      <c r="G109" s="42">
        <v>97</v>
      </c>
      <c r="H109" s="38">
        <f t="shared" si="11"/>
        <v>25399.888888888891</v>
      </c>
      <c r="I109" s="38">
        <f t="shared" si="12"/>
        <v>12555.555555555555</v>
      </c>
      <c r="J109" s="38">
        <f t="shared" si="13"/>
        <v>12844.333333333334</v>
      </c>
      <c r="K109" s="38">
        <f t="shared" si="14"/>
        <v>3302111.111111111</v>
      </c>
    </row>
    <row r="110" spans="1:11">
      <c r="A110" s="42">
        <v>98</v>
      </c>
      <c r="B110" s="43">
        <f t="shared" si="8"/>
        <v>23306.783737076032</v>
      </c>
      <c r="C110" s="43">
        <f t="shared" si="9"/>
        <v>8428.2481096597494</v>
      </c>
      <c r="D110" s="43">
        <f t="shared" si="10"/>
        <v>14878.535627416282</v>
      </c>
      <c r="E110" s="43">
        <f t="shared" si="15"/>
        <v>3831193.8492880887</v>
      </c>
      <c r="F110" s="55"/>
      <c r="G110" s="42">
        <v>98</v>
      </c>
      <c r="H110" s="38">
        <f t="shared" si="11"/>
        <v>25351.236111111109</v>
      </c>
      <c r="I110" s="38">
        <f t="shared" si="12"/>
        <v>12555.555555555555</v>
      </c>
      <c r="J110" s="38">
        <f t="shared" si="13"/>
        <v>12795.680555555555</v>
      </c>
      <c r="K110" s="38">
        <f t="shared" si="14"/>
        <v>3289555.555555556</v>
      </c>
    </row>
    <row r="111" spans="1:11">
      <c r="A111" s="42">
        <v>99</v>
      </c>
      <c r="B111" s="43">
        <f t="shared" si="8"/>
        <v>23306.783737076032</v>
      </c>
      <c r="C111" s="43">
        <f t="shared" si="9"/>
        <v>8460.9075710846791</v>
      </c>
      <c r="D111" s="43">
        <f t="shared" si="10"/>
        <v>14845.876165991349</v>
      </c>
      <c r="E111" s="43">
        <f t="shared" si="15"/>
        <v>3822732.9417170039</v>
      </c>
      <c r="F111" s="55"/>
      <c r="G111" s="42">
        <v>99</v>
      </c>
      <c r="H111" s="38">
        <f t="shared" si="11"/>
        <v>25302.583333333336</v>
      </c>
      <c r="I111" s="38">
        <f t="shared" si="12"/>
        <v>12555.555555555555</v>
      </c>
      <c r="J111" s="38">
        <f t="shared" si="13"/>
        <v>12747.027777777779</v>
      </c>
      <c r="K111" s="38">
        <f t="shared" si="14"/>
        <v>3277000</v>
      </c>
    </row>
    <row r="112" spans="1:11">
      <c r="A112" s="42">
        <v>100</v>
      </c>
      <c r="B112" s="43">
        <f t="shared" si="8"/>
        <v>23306.783737076032</v>
      </c>
      <c r="C112" s="43">
        <f t="shared" si="9"/>
        <v>8493.693587922633</v>
      </c>
      <c r="D112" s="43">
        <f t="shared" si="10"/>
        <v>14813.090149153395</v>
      </c>
      <c r="E112" s="43">
        <f t="shared" si="15"/>
        <v>3814239.2481290814</v>
      </c>
      <c r="F112" s="55"/>
      <c r="G112" s="42">
        <v>100</v>
      </c>
      <c r="H112" s="38">
        <f t="shared" si="11"/>
        <v>25253.930555555555</v>
      </c>
      <c r="I112" s="38">
        <f t="shared" si="12"/>
        <v>12555.555555555555</v>
      </c>
      <c r="J112" s="38">
        <f t="shared" si="13"/>
        <v>12698.375</v>
      </c>
      <c r="K112" s="38">
        <f t="shared" si="14"/>
        <v>3264444.4444444445</v>
      </c>
    </row>
    <row r="113" spans="1:11">
      <c r="A113" s="42">
        <v>101</v>
      </c>
      <c r="B113" s="43">
        <f t="shared" si="8"/>
        <v>23306.783737076032</v>
      </c>
      <c r="C113" s="43">
        <f t="shared" si="9"/>
        <v>8526.6066505758354</v>
      </c>
      <c r="D113" s="43">
        <f t="shared" si="10"/>
        <v>14780.177086500196</v>
      </c>
      <c r="E113" s="43">
        <f t="shared" si="15"/>
        <v>3805712.6414785055</v>
      </c>
      <c r="F113" s="55"/>
      <c r="G113" s="42">
        <v>101</v>
      </c>
      <c r="H113" s="38">
        <f t="shared" si="11"/>
        <v>25205.277777777774</v>
      </c>
      <c r="I113" s="38">
        <f t="shared" si="12"/>
        <v>12555.555555555555</v>
      </c>
      <c r="J113" s="38">
        <f t="shared" si="13"/>
        <v>12649.722222222221</v>
      </c>
      <c r="K113" s="38">
        <f t="shared" si="14"/>
        <v>3251888.888888889</v>
      </c>
    </row>
    <row r="114" spans="1:11">
      <c r="A114" s="42">
        <v>102</v>
      </c>
      <c r="B114" s="43">
        <f t="shared" si="8"/>
        <v>23306.783737076032</v>
      </c>
      <c r="C114" s="43">
        <f t="shared" si="9"/>
        <v>8559.6472513468143</v>
      </c>
      <c r="D114" s="43">
        <f t="shared" si="10"/>
        <v>14747.136485729214</v>
      </c>
      <c r="E114" s="43">
        <f t="shared" si="15"/>
        <v>3797152.9942271588</v>
      </c>
      <c r="F114" s="55"/>
      <c r="G114" s="42">
        <v>102</v>
      </c>
      <c r="H114" s="38">
        <f t="shared" si="11"/>
        <v>25156.625</v>
      </c>
      <c r="I114" s="38">
        <f t="shared" si="12"/>
        <v>12555.555555555555</v>
      </c>
      <c r="J114" s="38">
        <f t="shared" si="13"/>
        <v>12601.069444444445</v>
      </c>
      <c r="K114" s="38">
        <f t="shared" si="14"/>
        <v>3239333.3333333335</v>
      </c>
    </row>
    <row r="115" spans="1:11">
      <c r="A115" s="42">
        <v>103</v>
      </c>
      <c r="B115" s="43">
        <f t="shared" si="8"/>
        <v>23306.783737076032</v>
      </c>
      <c r="C115" s="43">
        <f t="shared" si="9"/>
        <v>8592.815884445783</v>
      </c>
      <c r="D115" s="43">
        <f t="shared" si="10"/>
        <v>14713.967852630247</v>
      </c>
      <c r="E115" s="43">
        <f t="shared" si="15"/>
        <v>3788560.178342713</v>
      </c>
      <c r="F115" s="55"/>
      <c r="G115" s="42">
        <v>103</v>
      </c>
      <c r="H115" s="38">
        <f t="shared" si="11"/>
        <v>25107.972222222219</v>
      </c>
      <c r="I115" s="38">
        <f t="shared" si="12"/>
        <v>12555.555555555555</v>
      </c>
      <c r="J115" s="38">
        <f t="shared" si="13"/>
        <v>12552.416666666666</v>
      </c>
      <c r="K115" s="38">
        <f t="shared" si="14"/>
        <v>3226777.777777778</v>
      </c>
    </row>
    <row r="116" spans="1:11">
      <c r="A116" s="42">
        <v>104</v>
      </c>
      <c r="B116" s="43">
        <f t="shared" si="8"/>
        <v>23306.783737076032</v>
      </c>
      <c r="C116" s="43">
        <f t="shared" si="9"/>
        <v>8626.1130459980104</v>
      </c>
      <c r="D116" s="43">
        <f t="shared" si="10"/>
        <v>14680.670691078021</v>
      </c>
      <c r="E116" s="43">
        <f t="shared" si="15"/>
        <v>3779934.0652967151</v>
      </c>
      <c r="F116" s="55"/>
      <c r="G116" s="42">
        <v>104</v>
      </c>
      <c r="H116" s="38">
        <f t="shared" si="11"/>
        <v>25059.319444444445</v>
      </c>
      <c r="I116" s="38">
        <f t="shared" si="12"/>
        <v>12555.555555555555</v>
      </c>
      <c r="J116" s="38">
        <f t="shared" si="13"/>
        <v>12503.763888888891</v>
      </c>
      <c r="K116" s="38">
        <f t="shared" si="14"/>
        <v>3214222.222222222</v>
      </c>
    </row>
    <row r="117" spans="1:11">
      <c r="A117" s="42">
        <v>105</v>
      </c>
      <c r="B117" s="43">
        <f t="shared" si="8"/>
        <v>23306.783737076032</v>
      </c>
      <c r="C117" s="43">
        <f t="shared" si="9"/>
        <v>8659.5392340512535</v>
      </c>
      <c r="D117" s="43">
        <f t="shared" si="10"/>
        <v>14647.244503024776</v>
      </c>
      <c r="E117" s="43">
        <f t="shared" si="15"/>
        <v>3771274.5260626636</v>
      </c>
      <c r="F117" s="55"/>
      <c r="G117" s="42">
        <v>105</v>
      </c>
      <c r="H117" s="38">
        <f t="shared" si="11"/>
        <v>25010.666666666664</v>
      </c>
      <c r="I117" s="38">
        <f t="shared" si="12"/>
        <v>12555.555555555555</v>
      </c>
      <c r="J117" s="38">
        <f t="shared" si="13"/>
        <v>12455.111111111109</v>
      </c>
      <c r="K117" s="38">
        <f t="shared" si="14"/>
        <v>3201666.666666667</v>
      </c>
    </row>
    <row r="118" spans="1:11">
      <c r="A118" s="42">
        <v>106</v>
      </c>
      <c r="B118" s="43">
        <f t="shared" si="8"/>
        <v>23306.783737076032</v>
      </c>
      <c r="C118" s="43">
        <f t="shared" si="9"/>
        <v>8693.0949485832025</v>
      </c>
      <c r="D118" s="43">
        <f t="shared" si="10"/>
        <v>14613.688788492827</v>
      </c>
      <c r="E118" s="43">
        <f t="shared" si="15"/>
        <v>3762581.4311140804</v>
      </c>
      <c r="F118" s="55"/>
      <c r="G118" s="42">
        <v>106</v>
      </c>
      <c r="H118" s="38">
        <f t="shared" si="11"/>
        <v>24962.013888888891</v>
      </c>
      <c r="I118" s="38">
        <f t="shared" si="12"/>
        <v>12555.555555555555</v>
      </c>
      <c r="J118" s="38">
        <f t="shared" si="13"/>
        <v>12406.458333333334</v>
      </c>
      <c r="K118" s="38">
        <f t="shared" si="14"/>
        <v>3189111.111111111</v>
      </c>
    </row>
    <row r="119" spans="1:11">
      <c r="A119" s="42">
        <v>107</v>
      </c>
      <c r="B119" s="43">
        <f t="shared" si="8"/>
        <v>23306.783737076032</v>
      </c>
      <c r="C119" s="43">
        <f t="shared" si="9"/>
        <v>8726.7806915089623</v>
      </c>
      <c r="D119" s="43">
        <f t="shared" si="10"/>
        <v>14580.003045567069</v>
      </c>
      <c r="E119" s="43">
        <f t="shared" si="15"/>
        <v>3753854.6504225712</v>
      </c>
      <c r="F119" s="55"/>
      <c r="G119" s="42">
        <v>107</v>
      </c>
      <c r="H119" s="38">
        <f t="shared" si="11"/>
        <v>24913.361111111109</v>
      </c>
      <c r="I119" s="38">
        <f t="shared" si="12"/>
        <v>12555.555555555555</v>
      </c>
      <c r="J119" s="38">
        <f t="shared" si="13"/>
        <v>12357.805555555555</v>
      </c>
      <c r="K119" s="38">
        <f t="shared" si="14"/>
        <v>3176555.555555556</v>
      </c>
    </row>
    <row r="120" spans="1:11">
      <c r="A120" s="42">
        <v>108</v>
      </c>
      <c r="B120" s="43">
        <f t="shared" si="8"/>
        <v>23306.783737076032</v>
      </c>
      <c r="C120" s="43">
        <f t="shared" si="9"/>
        <v>8760.5969666885594</v>
      </c>
      <c r="D120" s="43">
        <f t="shared" si="10"/>
        <v>14546.186770387472</v>
      </c>
      <c r="E120" s="43">
        <f t="shared" si="15"/>
        <v>3745094.0534558827</v>
      </c>
      <c r="F120" s="55"/>
      <c r="G120" s="42">
        <v>108</v>
      </c>
      <c r="H120" s="38">
        <f t="shared" si="11"/>
        <v>24864.708333333336</v>
      </c>
      <c r="I120" s="38">
        <f t="shared" si="12"/>
        <v>12555.555555555555</v>
      </c>
      <c r="J120" s="38">
        <f t="shared" si="13"/>
        <v>12309.152777777779</v>
      </c>
      <c r="K120" s="38">
        <f t="shared" si="14"/>
        <v>3164000</v>
      </c>
    </row>
    <row r="121" spans="1:11">
      <c r="A121" s="42">
        <v>109</v>
      </c>
      <c r="B121" s="43">
        <f t="shared" si="8"/>
        <v>23306.783737076032</v>
      </c>
      <c r="C121" s="43">
        <f t="shared" si="9"/>
        <v>8794.5442799344783</v>
      </c>
      <c r="D121" s="43">
        <f t="shared" si="10"/>
        <v>14512.239457141553</v>
      </c>
      <c r="E121" s="43">
        <f t="shared" si="15"/>
        <v>3736299.5091759483</v>
      </c>
      <c r="F121" s="55"/>
      <c r="G121" s="42">
        <v>109</v>
      </c>
      <c r="H121" s="38">
        <f t="shared" si="11"/>
        <v>24816.055555555555</v>
      </c>
      <c r="I121" s="38">
        <f t="shared" si="12"/>
        <v>12555.555555555555</v>
      </c>
      <c r="J121" s="38">
        <f t="shared" si="13"/>
        <v>12260.5</v>
      </c>
      <c r="K121" s="38">
        <f t="shared" si="14"/>
        <v>3151444.4444444445</v>
      </c>
    </row>
    <row r="122" spans="1:11">
      <c r="A122" s="42">
        <v>110</v>
      </c>
      <c r="B122" s="43">
        <f t="shared" si="8"/>
        <v>23306.783737076032</v>
      </c>
      <c r="C122" s="43">
        <f t="shared" si="9"/>
        <v>8828.6231390192224</v>
      </c>
      <c r="D122" s="43">
        <f t="shared" si="10"/>
        <v>14478.160598056809</v>
      </c>
      <c r="E122" s="43">
        <f t="shared" si="15"/>
        <v>3727470.8860369292</v>
      </c>
      <c r="F122" s="55"/>
      <c r="G122" s="42">
        <v>110</v>
      </c>
      <c r="H122" s="38">
        <f t="shared" si="11"/>
        <v>24767.402777777774</v>
      </c>
      <c r="I122" s="38">
        <f t="shared" si="12"/>
        <v>12555.555555555555</v>
      </c>
      <c r="J122" s="38">
        <f t="shared" si="13"/>
        <v>12211.847222222221</v>
      </c>
      <c r="K122" s="38">
        <f t="shared" si="14"/>
        <v>3138888.888888889</v>
      </c>
    </row>
    <row r="123" spans="1:11">
      <c r="A123" s="42">
        <v>111</v>
      </c>
      <c r="B123" s="43">
        <f t="shared" si="8"/>
        <v>23306.783737076032</v>
      </c>
      <c r="C123" s="43">
        <f t="shared" si="9"/>
        <v>8862.8340536829237</v>
      </c>
      <c r="D123" s="43">
        <f t="shared" si="10"/>
        <v>14443.94968339311</v>
      </c>
      <c r="E123" s="43">
        <f t="shared" si="15"/>
        <v>3718608.0519832461</v>
      </c>
      <c r="F123" s="55"/>
      <c r="G123" s="42">
        <v>111</v>
      </c>
      <c r="H123" s="38">
        <f t="shared" si="11"/>
        <v>24718.75</v>
      </c>
      <c r="I123" s="38">
        <f t="shared" si="12"/>
        <v>12555.555555555555</v>
      </c>
      <c r="J123" s="38">
        <f t="shared" si="13"/>
        <v>12163.194444444445</v>
      </c>
      <c r="K123" s="38">
        <f t="shared" si="14"/>
        <v>3126333.3333333335</v>
      </c>
    </row>
    <row r="124" spans="1:11">
      <c r="A124" s="42">
        <v>112</v>
      </c>
      <c r="B124" s="43">
        <f t="shared" si="8"/>
        <v>23306.783737076032</v>
      </c>
      <c r="C124" s="43">
        <f t="shared" si="9"/>
        <v>8897.1775356409435</v>
      </c>
      <c r="D124" s="43">
        <f t="shared" si="10"/>
        <v>14409.606201435088</v>
      </c>
      <c r="E124" s="43">
        <f t="shared" si="15"/>
        <v>3709710.8744476051</v>
      </c>
      <c r="F124" s="55"/>
      <c r="G124" s="42">
        <v>112</v>
      </c>
      <c r="H124" s="38">
        <f t="shared" si="11"/>
        <v>24670.097222222219</v>
      </c>
      <c r="I124" s="38">
        <f t="shared" si="12"/>
        <v>12555.555555555555</v>
      </c>
      <c r="J124" s="38">
        <f t="shared" si="13"/>
        <v>12114.541666666666</v>
      </c>
      <c r="K124" s="38">
        <f t="shared" si="14"/>
        <v>3113777.777777778</v>
      </c>
    </row>
    <row r="125" spans="1:11">
      <c r="A125" s="42">
        <v>113</v>
      </c>
      <c r="B125" s="43">
        <f t="shared" si="8"/>
        <v>23306.783737076032</v>
      </c>
      <c r="C125" s="43">
        <f t="shared" si="9"/>
        <v>8931.6540985915526</v>
      </c>
      <c r="D125" s="43">
        <f t="shared" si="10"/>
        <v>14375.129638484477</v>
      </c>
      <c r="E125" s="43">
        <f t="shared" si="15"/>
        <v>3700779.2203490133</v>
      </c>
      <c r="F125" s="55"/>
      <c r="G125" s="42">
        <v>113</v>
      </c>
      <c r="H125" s="38">
        <f t="shared" si="11"/>
        <v>24621.444444444445</v>
      </c>
      <c r="I125" s="38">
        <f t="shared" si="12"/>
        <v>12555.555555555555</v>
      </c>
      <c r="J125" s="38">
        <f t="shared" si="13"/>
        <v>12065.888888888891</v>
      </c>
      <c r="K125" s="38">
        <f t="shared" si="14"/>
        <v>3101222.222222222</v>
      </c>
    </row>
    <row r="126" spans="1:11">
      <c r="A126" s="42">
        <v>114</v>
      </c>
      <c r="B126" s="43">
        <f t="shared" si="8"/>
        <v>23306.783737076032</v>
      </c>
      <c r="C126" s="43">
        <f t="shared" si="9"/>
        <v>8966.2642582235949</v>
      </c>
      <c r="D126" s="43">
        <f t="shared" si="10"/>
        <v>14340.519478852435</v>
      </c>
      <c r="E126" s="43">
        <f t="shared" si="15"/>
        <v>3691812.9560907898</v>
      </c>
      <c r="F126" s="55"/>
      <c r="G126" s="42">
        <v>114</v>
      </c>
      <c r="H126" s="38">
        <f t="shared" si="11"/>
        <v>24572.791666666664</v>
      </c>
      <c r="I126" s="38">
        <f t="shared" si="12"/>
        <v>12555.555555555555</v>
      </c>
      <c r="J126" s="38">
        <f t="shared" si="13"/>
        <v>12017.236111111109</v>
      </c>
      <c r="K126" s="38">
        <f t="shared" si="14"/>
        <v>3088666.666666667</v>
      </c>
    </row>
    <row r="127" spans="1:11">
      <c r="A127" s="42">
        <v>115</v>
      </c>
      <c r="B127" s="43">
        <f t="shared" si="8"/>
        <v>23306.783737076032</v>
      </c>
      <c r="C127" s="43">
        <f t="shared" si="9"/>
        <v>9001.0085322242121</v>
      </c>
      <c r="D127" s="43">
        <f t="shared" si="10"/>
        <v>14305.77520485182</v>
      </c>
      <c r="E127" s="43">
        <f t="shared" si="15"/>
        <v>3682811.9475585655</v>
      </c>
      <c r="F127" s="55"/>
      <c r="G127" s="42">
        <v>115</v>
      </c>
      <c r="H127" s="38">
        <f t="shared" si="11"/>
        <v>24524.138888888891</v>
      </c>
      <c r="I127" s="38">
        <f t="shared" si="12"/>
        <v>12555.555555555555</v>
      </c>
      <c r="J127" s="38">
        <f t="shared" si="13"/>
        <v>11968.583333333334</v>
      </c>
      <c r="K127" s="38">
        <f t="shared" si="14"/>
        <v>3076111.111111111</v>
      </c>
    </row>
    <row r="128" spans="1:11">
      <c r="A128" s="42">
        <v>116</v>
      </c>
      <c r="B128" s="43">
        <f t="shared" si="8"/>
        <v>23306.783737076032</v>
      </c>
      <c r="C128" s="43">
        <f t="shared" si="9"/>
        <v>9035.8874402865804</v>
      </c>
      <c r="D128" s="43">
        <f t="shared" si="10"/>
        <v>14270.896296789448</v>
      </c>
      <c r="E128" s="43">
        <f t="shared" si="15"/>
        <v>3673776.060118279</v>
      </c>
      <c r="F128" s="55"/>
      <c r="G128" s="42">
        <v>116</v>
      </c>
      <c r="H128" s="38">
        <f t="shared" si="11"/>
        <v>24475.486111111109</v>
      </c>
      <c r="I128" s="38">
        <f t="shared" si="12"/>
        <v>12555.555555555555</v>
      </c>
      <c r="J128" s="38">
        <f t="shared" si="13"/>
        <v>11919.930555555555</v>
      </c>
      <c r="K128" s="38">
        <f t="shared" si="14"/>
        <v>3063555.555555556</v>
      </c>
    </row>
    <row r="129" spans="1:11">
      <c r="A129" s="42">
        <v>117</v>
      </c>
      <c r="B129" s="43">
        <f t="shared" si="8"/>
        <v>23306.783737076032</v>
      </c>
      <c r="C129" s="43">
        <f t="shared" si="9"/>
        <v>9070.9015041176917</v>
      </c>
      <c r="D129" s="43">
        <f t="shared" si="10"/>
        <v>14235.88223295834</v>
      </c>
      <c r="E129" s="43">
        <f t="shared" si="15"/>
        <v>3664705.1586141614</v>
      </c>
      <c r="F129" s="55"/>
      <c r="G129" s="42">
        <v>117</v>
      </c>
      <c r="H129" s="38">
        <f t="shared" si="11"/>
        <v>24426.833333333336</v>
      </c>
      <c r="I129" s="38">
        <f t="shared" si="12"/>
        <v>12555.555555555555</v>
      </c>
      <c r="J129" s="38">
        <f t="shared" si="13"/>
        <v>11871.277777777779</v>
      </c>
      <c r="K129" s="38">
        <f t="shared" si="14"/>
        <v>3051000</v>
      </c>
    </row>
    <row r="130" spans="1:11">
      <c r="A130" s="42">
        <v>118</v>
      </c>
      <c r="B130" s="43">
        <f t="shared" si="8"/>
        <v>23306.783737076032</v>
      </c>
      <c r="C130" s="43">
        <f t="shared" si="9"/>
        <v>9106.0512474461466</v>
      </c>
      <c r="D130" s="43">
        <f t="shared" si="10"/>
        <v>14200.732489629885</v>
      </c>
      <c r="E130" s="43">
        <f t="shared" si="15"/>
        <v>3655599.1073667151</v>
      </c>
      <c r="F130" s="55"/>
      <c r="G130" s="42">
        <v>118</v>
      </c>
      <c r="H130" s="38">
        <f t="shared" si="11"/>
        <v>24378.180555555555</v>
      </c>
      <c r="I130" s="38">
        <f t="shared" si="12"/>
        <v>12555.555555555555</v>
      </c>
      <c r="J130" s="38">
        <f t="shared" si="13"/>
        <v>11822.625</v>
      </c>
      <c r="K130" s="38">
        <f t="shared" si="14"/>
        <v>3038444.4444444445</v>
      </c>
    </row>
    <row r="131" spans="1:11">
      <c r="A131" s="42">
        <v>119</v>
      </c>
      <c r="B131" s="43">
        <f t="shared" si="8"/>
        <v>23306.783737076032</v>
      </c>
      <c r="C131" s="43">
        <f t="shared" si="9"/>
        <v>9141.337196030001</v>
      </c>
      <c r="D131" s="43">
        <f t="shared" si="10"/>
        <v>14165.446541046031</v>
      </c>
      <c r="E131" s="43">
        <f t="shared" si="15"/>
        <v>3646457.7701706849</v>
      </c>
      <c r="F131" s="55"/>
      <c r="G131" s="42">
        <v>119</v>
      </c>
      <c r="H131" s="38">
        <f t="shared" si="11"/>
        <v>24329.527777777774</v>
      </c>
      <c r="I131" s="38">
        <f t="shared" si="12"/>
        <v>12555.555555555555</v>
      </c>
      <c r="J131" s="38">
        <f t="shared" si="13"/>
        <v>11773.972222222221</v>
      </c>
      <c r="K131" s="38">
        <f t="shared" si="14"/>
        <v>3025888.888888889</v>
      </c>
    </row>
    <row r="132" spans="1:11">
      <c r="A132" s="42">
        <v>120</v>
      </c>
      <c r="B132" s="43">
        <f t="shared" si="8"/>
        <v>23306.783737076032</v>
      </c>
      <c r="C132" s="43">
        <f t="shared" si="9"/>
        <v>9176.7598776646155</v>
      </c>
      <c r="D132" s="43">
        <f t="shared" si="10"/>
        <v>14130.023859411414</v>
      </c>
      <c r="E132" s="43">
        <f t="shared" si="15"/>
        <v>3637281.0102930204</v>
      </c>
      <c r="F132" s="55"/>
      <c r="G132" s="42">
        <v>120</v>
      </c>
      <c r="H132" s="38">
        <f t="shared" si="11"/>
        <v>24280.875</v>
      </c>
      <c r="I132" s="38">
        <f t="shared" si="12"/>
        <v>12555.555555555555</v>
      </c>
      <c r="J132" s="38">
        <f t="shared" si="13"/>
        <v>11725.319444444445</v>
      </c>
      <c r="K132" s="38">
        <f t="shared" si="14"/>
        <v>3013333.3333333335</v>
      </c>
    </row>
    <row r="133" spans="1:11">
      <c r="A133" s="42">
        <v>121</v>
      </c>
      <c r="B133" s="43">
        <f t="shared" si="8"/>
        <v>23306.783737076032</v>
      </c>
      <c r="C133" s="43">
        <f t="shared" si="9"/>
        <v>9212.3198221905677</v>
      </c>
      <c r="D133" s="43">
        <f t="shared" si="10"/>
        <v>14094.46391488546</v>
      </c>
      <c r="E133" s="43">
        <f t="shared" si="15"/>
        <v>3628068.6904708296</v>
      </c>
      <c r="F133" s="55"/>
      <c r="G133" s="42">
        <v>121</v>
      </c>
      <c r="H133" s="38">
        <f t="shared" si="11"/>
        <v>24232.222222222219</v>
      </c>
      <c r="I133" s="38">
        <f t="shared" si="12"/>
        <v>12555.555555555555</v>
      </c>
      <c r="J133" s="38">
        <f t="shared" si="13"/>
        <v>11676.666666666666</v>
      </c>
      <c r="K133" s="38">
        <f t="shared" si="14"/>
        <v>3000777.777777778</v>
      </c>
    </row>
    <row r="134" spans="1:11">
      <c r="A134" s="42">
        <v>122</v>
      </c>
      <c r="B134" s="43">
        <f t="shared" si="8"/>
        <v>23306.783737076032</v>
      </c>
      <c r="C134" s="43">
        <f t="shared" si="9"/>
        <v>9248.017561501556</v>
      </c>
      <c r="D134" s="43">
        <f t="shared" si="10"/>
        <v>14058.766175574476</v>
      </c>
      <c r="E134" s="43">
        <f t="shared" si="15"/>
        <v>3618820.6729093282</v>
      </c>
      <c r="F134" s="55"/>
      <c r="G134" s="42">
        <v>122</v>
      </c>
      <c r="H134" s="38">
        <f t="shared" si="11"/>
        <v>24183.569444444445</v>
      </c>
      <c r="I134" s="38">
        <f t="shared" si="12"/>
        <v>12555.555555555555</v>
      </c>
      <c r="J134" s="38">
        <f t="shared" si="13"/>
        <v>11628.013888888891</v>
      </c>
      <c r="K134" s="38">
        <f t="shared" si="14"/>
        <v>2988222.222222222</v>
      </c>
    </row>
    <row r="135" spans="1:11">
      <c r="A135" s="42">
        <v>123</v>
      </c>
      <c r="B135" s="43">
        <f t="shared" si="8"/>
        <v>23306.783737076032</v>
      </c>
      <c r="C135" s="43">
        <f t="shared" si="9"/>
        <v>9283.8536295523754</v>
      </c>
      <c r="D135" s="43">
        <f t="shared" si="10"/>
        <v>14022.930107523658</v>
      </c>
      <c r="E135" s="43">
        <f t="shared" si="15"/>
        <v>3609536.819279776</v>
      </c>
      <c r="F135" s="55"/>
      <c r="G135" s="42">
        <v>123</v>
      </c>
      <c r="H135" s="38">
        <f t="shared" si="11"/>
        <v>24134.916666666664</v>
      </c>
      <c r="I135" s="38">
        <f t="shared" si="12"/>
        <v>12555.555555555555</v>
      </c>
      <c r="J135" s="38">
        <f t="shared" si="13"/>
        <v>11579.361111111109</v>
      </c>
      <c r="K135" s="38">
        <f t="shared" si="14"/>
        <v>2975666.666666667</v>
      </c>
    </row>
    <row r="136" spans="1:11">
      <c r="A136" s="42">
        <v>124</v>
      </c>
      <c r="B136" s="43">
        <f t="shared" si="8"/>
        <v>23306.783737076032</v>
      </c>
      <c r="C136" s="43">
        <f t="shared" si="9"/>
        <v>9319.8285623668908</v>
      </c>
      <c r="D136" s="43">
        <f t="shared" si="10"/>
        <v>13986.955174709143</v>
      </c>
      <c r="E136" s="43">
        <f t="shared" si="15"/>
        <v>3600216.9907174092</v>
      </c>
      <c r="F136" s="55"/>
      <c r="G136" s="42">
        <v>124</v>
      </c>
      <c r="H136" s="38">
        <f t="shared" si="11"/>
        <v>24086.263888888891</v>
      </c>
      <c r="I136" s="38">
        <f t="shared" si="12"/>
        <v>12555.555555555555</v>
      </c>
      <c r="J136" s="38">
        <f t="shared" si="13"/>
        <v>11530.708333333334</v>
      </c>
      <c r="K136" s="38">
        <f t="shared" si="14"/>
        <v>2963111.111111111</v>
      </c>
    </row>
    <row r="137" spans="1:11">
      <c r="A137" s="42">
        <v>125</v>
      </c>
      <c r="B137" s="43">
        <f t="shared" si="8"/>
        <v>23306.783737076032</v>
      </c>
      <c r="C137" s="43">
        <f t="shared" si="9"/>
        <v>9355.9428980460616</v>
      </c>
      <c r="D137" s="43">
        <f t="shared" si="10"/>
        <v>13950.840839029968</v>
      </c>
      <c r="E137" s="43">
        <f t="shared" si="15"/>
        <v>3590861.047819363</v>
      </c>
      <c r="F137" s="55"/>
      <c r="G137" s="42">
        <v>125</v>
      </c>
      <c r="H137" s="38">
        <f t="shared" si="11"/>
        <v>24037.611111111109</v>
      </c>
      <c r="I137" s="38">
        <f t="shared" si="12"/>
        <v>12555.555555555555</v>
      </c>
      <c r="J137" s="38">
        <f t="shared" si="13"/>
        <v>11482.055555555555</v>
      </c>
      <c r="K137" s="38">
        <f t="shared" si="14"/>
        <v>2950555.555555556</v>
      </c>
    </row>
    <row r="138" spans="1:11">
      <c r="A138" s="42">
        <v>126</v>
      </c>
      <c r="B138" s="43">
        <f t="shared" si="8"/>
        <v>23306.783737076032</v>
      </c>
      <c r="C138" s="43">
        <f t="shared" si="9"/>
        <v>9392.1971767759896</v>
      </c>
      <c r="D138" s="43">
        <f t="shared" si="10"/>
        <v>13914.586560300042</v>
      </c>
      <c r="E138" s="43">
        <f t="shared" si="15"/>
        <v>3581468.8506425871</v>
      </c>
      <c r="F138" s="55"/>
      <c r="G138" s="42">
        <v>126</v>
      </c>
      <c r="H138" s="38">
        <f t="shared" si="11"/>
        <v>23988.958333333336</v>
      </c>
      <c r="I138" s="38">
        <f t="shared" si="12"/>
        <v>12555.555555555555</v>
      </c>
      <c r="J138" s="38">
        <f t="shared" si="13"/>
        <v>11433.402777777779</v>
      </c>
      <c r="K138" s="38">
        <f t="shared" si="14"/>
        <v>2938000</v>
      </c>
    </row>
    <row r="139" spans="1:11">
      <c r="A139" s="42">
        <v>127</v>
      </c>
      <c r="B139" s="43">
        <f t="shared" si="8"/>
        <v>23306.783737076032</v>
      </c>
      <c r="C139" s="43">
        <f t="shared" si="9"/>
        <v>9428.5919408359969</v>
      </c>
      <c r="D139" s="43">
        <f t="shared" si="10"/>
        <v>13878.191796240035</v>
      </c>
      <c r="E139" s="43">
        <f t="shared" si="15"/>
        <v>3572040.258701751</v>
      </c>
      <c r="F139" s="55"/>
      <c r="G139" s="42">
        <v>127</v>
      </c>
      <c r="H139" s="38">
        <f t="shared" si="11"/>
        <v>23940.305555555555</v>
      </c>
      <c r="I139" s="38">
        <f t="shared" si="12"/>
        <v>12555.555555555555</v>
      </c>
      <c r="J139" s="38">
        <f t="shared" si="13"/>
        <v>11384.75</v>
      </c>
      <c r="K139" s="38">
        <f t="shared" si="14"/>
        <v>2925444.4444444445</v>
      </c>
    </row>
    <row r="140" spans="1:11">
      <c r="A140" s="42">
        <v>128</v>
      </c>
      <c r="B140" s="43">
        <f t="shared" si="8"/>
        <v>23306.783737076032</v>
      </c>
      <c r="C140" s="43">
        <f t="shared" si="9"/>
        <v>9465.1277346067363</v>
      </c>
      <c r="D140" s="43">
        <f t="shared" si="10"/>
        <v>13841.656002469292</v>
      </c>
      <c r="E140" s="43">
        <f t="shared" si="15"/>
        <v>3562575.1309671444</v>
      </c>
      <c r="F140" s="55"/>
      <c r="G140" s="42">
        <v>128</v>
      </c>
      <c r="H140" s="38">
        <f t="shared" si="11"/>
        <v>23891.652777777774</v>
      </c>
      <c r="I140" s="38">
        <f t="shared" si="12"/>
        <v>12555.555555555555</v>
      </c>
      <c r="J140" s="38">
        <f t="shared" si="13"/>
        <v>11336.097222222221</v>
      </c>
      <c r="K140" s="38">
        <f t="shared" si="14"/>
        <v>2912888.888888889</v>
      </c>
    </row>
    <row r="141" spans="1:11">
      <c r="A141" s="42">
        <v>129</v>
      </c>
      <c r="B141" s="43">
        <f t="shared" si="8"/>
        <v>23306.783737076032</v>
      </c>
      <c r="C141" s="43">
        <f t="shared" si="9"/>
        <v>9501.8051045783377</v>
      </c>
      <c r="D141" s="43">
        <f t="shared" si="10"/>
        <v>13804.978632497696</v>
      </c>
      <c r="E141" s="43">
        <f t="shared" si="15"/>
        <v>3553073.325862566</v>
      </c>
      <c r="F141" s="55"/>
      <c r="G141" s="42">
        <v>129</v>
      </c>
      <c r="H141" s="38">
        <f t="shared" si="11"/>
        <v>23843</v>
      </c>
      <c r="I141" s="38">
        <f t="shared" si="12"/>
        <v>12555.555555555555</v>
      </c>
      <c r="J141" s="38">
        <f t="shared" si="13"/>
        <v>11287.444444444445</v>
      </c>
      <c r="K141" s="38">
        <f t="shared" si="14"/>
        <v>2900333.3333333335</v>
      </c>
    </row>
    <row r="142" spans="1:11">
      <c r="A142" s="42">
        <v>130</v>
      </c>
      <c r="B142" s="43">
        <f t="shared" ref="B142:B205" si="16">IF(A142&gt;$B$4,"",$B$8)</f>
        <v>23306.783737076032</v>
      </c>
      <c r="C142" s="43">
        <f t="shared" ref="C142:C205" si="17">IF(A142&gt;$B$4,"",PPMT($B$5/12,A142,$B$4,-$B$3))</f>
        <v>9538.6245993585781</v>
      </c>
      <c r="D142" s="43">
        <f t="shared" ref="D142:D205" si="18">IF(A142&gt;$B$4,"",IPMT($B$5/12,A142,$B$4,-$B$3))</f>
        <v>13768.159137717452</v>
      </c>
      <c r="E142" s="43">
        <f t="shared" si="15"/>
        <v>3543534.7012632075</v>
      </c>
      <c r="F142" s="55"/>
      <c r="G142" s="42">
        <v>130</v>
      </c>
      <c r="H142" s="38">
        <f t="shared" ref="H142:H205" si="19">IF(K142="","",I142+J142)</f>
        <v>23794.347222222219</v>
      </c>
      <c r="I142" s="38">
        <f t="shared" ref="I142:I205" si="20">IF(A142&gt;$B$4,"",$B$3/$B$4)</f>
        <v>12555.555555555555</v>
      </c>
      <c r="J142" s="38">
        <f t="shared" ref="J142:J205" si="21">IF(A142&gt;$B$4,"",($B$3-I142*(G142-1))*$B$5/12)</f>
        <v>11238.791666666666</v>
      </c>
      <c r="K142" s="38">
        <f t="shared" ref="K142:K205" si="22">IF(A142&gt;$B$4,"",$B$3-I142*G142)</f>
        <v>2887777.777777778</v>
      </c>
    </row>
    <row r="143" spans="1:11">
      <c r="A143" s="42">
        <v>131</v>
      </c>
      <c r="B143" s="43">
        <f t="shared" si="16"/>
        <v>23306.783737076032</v>
      </c>
      <c r="C143" s="43">
        <f t="shared" si="17"/>
        <v>9575.5867696810928</v>
      </c>
      <c r="D143" s="43">
        <f t="shared" si="18"/>
        <v>13731.196967394935</v>
      </c>
      <c r="E143" s="43">
        <f t="shared" ref="E143:E206" si="23">IF(B143="","",E142-C143)</f>
        <v>3533959.1144935265</v>
      </c>
      <c r="F143" s="55"/>
      <c r="G143" s="42">
        <v>131</v>
      </c>
      <c r="H143" s="38">
        <f t="shared" si="19"/>
        <v>23745.694444444445</v>
      </c>
      <c r="I143" s="38">
        <f t="shared" si="20"/>
        <v>12555.555555555555</v>
      </c>
      <c r="J143" s="38">
        <f t="shared" si="21"/>
        <v>11190.138888888891</v>
      </c>
      <c r="K143" s="38">
        <f t="shared" si="22"/>
        <v>2875222.222222222</v>
      </c>
    </row>
    <row r="144" spans="1:11">
      <c r="A144" s="42">
        <v>132</v>
      </c>
      <c r="B144" s="43">
        <f t="shared" si="16"/>
        <v>23306.783737076032</v>
      </c>
      <c r="C144" s="43">
        <f t="shared" si="17"/>
        <v>9612.6921684136069</v>
      </c>
      <c r="D144" s="43">
        <f t="shared" si="18"/>
        <v>13694.091568662423</v>
      </c>
      <c r="E144" s="43">
        <f t="shared" si="23"/>
        <v>3524346.4223251129</v>
      </c>
      <c r="F144" s="55"/>
      <c r="G144" s="42">
        <v>132</v>
      </c>
      <c r="H144" s="38">
        <f t="shared" si="19"/>
        <v>23697.041666666664</v>
      </c>
      <c r="I144" s="38">
        <f t="shared" si="20"/>
        <v>12555.555555555555</v>
      </c>
      <c r="J144" s="38">
        <f t="shared" si="21"/>
        <v>11141.486111111109</v>
      </c>
      <c r="K144" s="38">
        <f t="shared" si="22"/>
        <v>2862666.666666667</v>
      </c>
    </row>
    <row r="145" spans="1:11">
      <c r="A145" s="42">
        <v>133</v>
      </c>
      <c r="B145" s="43">
        <f t="shared" si="16"/>
        <v>23306.783737076032</v>
      </c>
      <c r="C145" s="43">
        <f t="shared" si="17"/>
        <v>9649.9413505662105</v>
      </c>
      <c r="D145" s="43">
        <f t="shared" si="18"/>
        <v>13656.842386509819</v>
      </c>
      <c r="E145" s="43">
        <f t="shared" si="23"/>
        <v>3514696.4809745466</v>
      </c>
      <c r="F145" s="55"/>
      <c r="G145" s="42">
        <v>133</v>
      </c>
      <c r="H145" s="38">
        <f t="shared" si="19"/>
        <v>23648.388888888891</v>
      </c>
      <c r="I145" s="38">
        <f t="shared" si="20"/>
        <v>12555.555555555555</v>
      </c>
      <c r="J145" s="38">
        <f t="shared" si="21"/>
        <v>11092.833333333334</v>
      </c>
      <c r="K145" s="38">
        <f t="shared" si="22"/>
        <v>2850111.111111111</v>
      </c>
    </row>
    <row r="146" spans="1:11">
      <c r="A146" s="42">
        <v>134</v>
      </c>
      <c r="B146" s="43">
        <f t="shared" si="16"/>
        <v>23306.783737076032</v>
      </c>
      <c r="C146" s="43">
        <f t="shared" si="17"/>
        <v>9687.3348732996546</v>
      </c>
      <c r="D146" s="43">
        <f t="shared" si="18"/>
        <v>13619.448863776375</v>
      </c>
      <c r="E146" s="43">
        <f t="shared" si="23"/>
        <v>3505009.1461012471</v>
      </c>
      <c r="F146" s="55"/>
      <c r="G146" s="42">
        <v>134</v>
      </c>
      <c r="H146" s="38">
        <f t="shared" si="19"/>
        <v>23599.736111111109</v>
      </c>
      <c r="I146" s="38">
        <f t="shared" si="20"/>
        <v>12555.555555555555</v>
      </c>
      <c r="J146" s="38">
        <f t="shared" si="21"/>
        <v>11044.180555555555</v>
      </c>
      <c r="K146" s="38">
        <f t="shared" si="22"/>
        <v>2837555.555555556</v>
      </c>
    </row>
    <row r="147" spans="1:11">
      <c r="A147" s="42">
        <v>135</v>
      </c>
      <c r="B147" s="43">
        <f t="shared" si="16"/>
        <v>23306.783737076032</v>
      </c>
      <c r="C147" s="43">
        <f t="shared" si="17"/>
        <v>9724.8732959336903</v>
      </c>
      <c r="D147" s="43">
        <f t="shared" si="18"/>
        <v>13581.910441142341</v>
      </c>
      <c r="E147" s="43">
        <f t="shared" si="23"/>
        <v>3495284.2728053136</v>
      </c>
      <c r="F147" s="55"/>
      <c r="G147" s="42">
        <v>135</v>
      </c>
      <c r="H147" s="38">
        <f t="shared" si="19"/>
        <v>23551.083333333336</v>
      </c>
      <c r="I147" s="38">
        <f t="shared" si="20"/>
        <v>12555.555555555555</v>
      </c>
      <c r="J147" s="38">
        <f t="shared" si="21"/>
        <v>10995.527777777779</v>
      </c>
      <c r="K147" s="38">
        <f t="shared" si="22"/>
        <v>2825000</v>
      </c>
    </row>
    <row r="148" spans="1:11">
      <c r="A148" s="42">
        <v>136</v>
      </c>
      <c r="B148" s="43">
        <f t="shared" si="16"/>
        <v>23306.783737076032</v>
      </c>
      <c r="C148" s="43">
        <f t="shared" si="17"/>
        <v>9762.5571799554327</v>
      </c>
      <c r="D148" s="43">
        <f t="shared" si="18"/>
        <v>13544.226557120597</v>
      </c>
      <c r="E148" s="43">
        <f t="shared" si="23"/>
        <v>3485521.7156253583</v>
      </c>
      <c r="F148" s="55"/>
      <c r="G148" s="42">
        <v>136</v>
      </c>
      <c r="H148" s="38">
        <f t="shared" si="19"/>
        <v>23502.430555555555</v>
      </c>
      <c r="I148" s="38">
        <f t="shared" si="20"/>
        <v>12555.555555555555</v>
      </c>
      <c r="J148" s="38">
        <f t="shared" si="21"/>
        <v>10946.875</v>
      </c>
      <c r="K148" s="38">
        <f t="shared" si="22"/>
        <v>2812444.4444444445</v>
      </c>
    </row>
    <row r="149" spans="1:11">
      <c r="A149" s="42">
        <v>137</v>
      </c>
      <c r="B149" s="43">
        <f t="shared" si="16"/>
        <v>23306.783737076032</v>
      </c>
      <c r="C149" s="43">
        <f t="shared" si="17"/>
        <v>9800.3870890277612</v>
      </c>
      <c r="D149" s="43">
        <f t="shared" si="18"/>
        <v>13506.396648048269</v>
      </c>
      <c r="E149" s="43">
        <f t="shared" si="23"/>
        <v>3475721.3285363307</v>
      </c>
      <c r="F149" s="55"/>
      <c r="G149" s="42">
        <v>137</v>
      </c>
      <c r="H149" s="38">
        <f t="shared" si="19"/>
        <v>23453.777777777777</v>
      </c>
      <c r="I149" s="38">
        <f t="shared" si="20"/>
        <v>12555.555555555555</v>
      </c>
      <c r="J149" s="38">
        <f t="shared" si="21"/>
        <v>10898.222222222223</v>
      </c>
      <c r="K149" s="38">
        <f t="shared" si="22"/>
        <v>2799888.888888889</v>
      </c>
    </row>
    <row r="150" spans="1:11">
      <c r="A150" s="42">
        <v>138</v>
      </c>
      <c r="B150" s="43">
        <f t="shared" si="16"/>
        <v>23306.783737076032</v>
      </c>
      <c r="C150" s="43">
        <f t="shared" si="17"/>
        <v>9838.3635889977431</v>
      </c>
      <c r="D150" s="43">
        <f t="shared" si="18"/>
        <v>13468.420148078285</v>
      </c>
      <c r="E150" s="43">
        <f t="shared" si="23"/>
        <v>3465882.9649473331</v>
      </c>
      <c r="F150" s="55"/>
      <c r="G150" s="42">
        <v>138</v>
      </c>
      <c r="H150" s="38">
        <f t="shared" si="19"/>
        <v>23405.125</v>
      </c>
      <c r="I150" s="38">
        <f t="shared" si="20"/>
        <v>12555.555555555555</v>
      </c>
      <c r="J150" s="38">
        <f t="shared" si="21"/>
        <v>10849.569444444445</v>
      </c>
      <c r="K150" s="38">
        <f t="shared" si="22"/>
        <v>2787333.3333333335</v>
      </c>
    </row>
    <row r="151" spans="1:11">
      <c r="A151" s="42">
        <v>139</v>
      </c>
      <c r="B151" s="43">
        <f t="shared" si="16"/>
        <v>23306.783737076032</v>
      </c>
      <c r="C151" s="43">
        <f t="shared" si="17"/>
        <v>9876.4872479051082</v>
      </c>
      <c r="D151" s="43">
        <f t="shared" si="18"/>
        <v>13430.296489170923</v>
      </c>
      <c r="E151" s="43">
        <f t="shared" si="23"/>
        <v>3456006.4776994279</v>
      </c>
      <c r="F151" s="55"/>
      <c r="G151" s="42">
        <v>139</v>
      </c>
      <c r="H151" s="38">
        <f t="shared" si="19"/>
        <v>23356.472222222219</v>
      </c>
      <c r="I151" s="38">
        <f t="shared" si="20"/>
        <v>12555.555555555555</v>
      </c>
      <c r="J151" s="38">
        <f t="shared" si="21"/>
        <v>10800.916666666666</v>
      </c>
      <c r="K151" s="38">
        <f t="shared" si="22"/>
        <v>2774777.777777778</v>
      </c>
    </row>
    <row r="152" spans="1:11">
      <c r="A152" s="42">
        <v>140</v>
      </c>
      <c r="B152" s="43">
        <f t="shared" si="16"/>
        <v>23306.783737076032</v>
      </c>
      <c r="C152" s="43">
        <f t="shared" si="17"/>
        <v>9914.75863599074</v>
      </c>
      <c r="D152" s="43">
        <f t="shared" si="18"/>
        <v>13392.02510108529</v>
      </c>
      <c r="E152" s="43">
        <f t="shared" si="23"/>
        <v>3446091.7190634371</v>
      </c>
      <c r="F152" s="55"/>
      <c r="G152" s="42">
        <v>140</v>
      </c>
      <c r="H152" s="38">
        <f t="shared" si="19"/>
        <v>23307.819444444445</v>
      </c>
      <c r="I152" s="38">
        <f t="shared" si="20"/>
        <v>12555.555555555555</v>
      </c>
      <c r="J152" s="38">
        <f t="shared" si="21"/>
        <v>10752.263888888889</v>
      </c>
      <c r="K152" s="38">
        <f t="shared" si="22"/>
        <v>2762222.222222222</v>
      </c>
    </row>
    <row r="153" spans="1:11">
      <c r="A153" s="42">
        <v>141</v>
      </c>
      <c r="B153" s="43">
        <f t="shared" si="16"/>
        <v>23306.783737076032</v>
      </c>
      <c r="C153" s="43">
        <f t="shared" si="17"/>
        <v>9953.1783257052048</v>
      </c>
      <c r="D153" s="43">
        <f t="shared" si="18"/>
        <v>13353.605411370825</v>
      </c>
      <c r="E153" s="43">
        <f t="shared" si="23"/>
        <v>3436138.5407377318</v>
      </c>
      <c r="F153" s="55"/>
      <c r="G153" s="42">
        <v>141</v>
      </c>
      <c r="H153" s="38">
        <f t="shared" si="19"/>
        <v>23259.166666666664</v>
      </c>
      <c r="I153" s="38">
        <f t="shared" si="20"/>
        <v>12555.555555555555</v>
      </c>
      <c r="J153" s="38">
        <f t="shared" si="21"/>
        <v>10703.611111111111</v>
      </c>
      <c r="K153" s="38">
        <f t="shared" si="22"/>
        <v>2749666.666666667</v>
      </c>
    </row>
    <row r="154" spans="1:11">
      <c r="A154" s="42">
        <v>142</v>
      </c>
      <c r="B154" s="43">
        <f t="shared" si="16"/>
        <v>23306.783737076032</v>
      </c>
      <c r="C154" s="43">
        <f t="shared" si="17"/>
        <v>9991.7468917173119</v>
      </c>
      <c r="D154" s="43">
        <f t="shared" si="18"/>
        <v>13315.036845358716</v>
      </c>
      <c r="E154" s="43">
        <f t="shared" si="23"/>
        <v>3426146.7938460144</v>
      </c>
      <c r="F154" s="55"/>
      <c r="G154" s="42">
        <v>142</v>
      </c>
      <c r="H154" s="38">
        <f t="shared" si="19"/>
        <v>23210.513888888891</v>
      </c>
      <c r="I154" s="38">
        <f t="shared" si="20"/>
        <v>12555.555555555555</v>
      </c>
      <c r="J154" s="38">
        <f t="shared" si="21"/>
        <v>10654.958333333334</v>
      </c>
      <c r="K154" s="38">
        <f t="shared" si="22"/>
        <v>2737111.111111111</v>
      </c>
    </row>
    <row r="155" spans="1:11">
      <c r="A155" s="42">
        <v>143</v>
      </c>
      <c r="B155" s="43">
        <f t="shared" si="16"/>
        <v>23306.783737076032</v>
      </c>
      <c r="C155" s="43">
        <f t="shared" si="17"/>
        <v>10030.464910922718</v>
      </c>
      <c r="D155" s="43">
        <f t="shared" si="18"/>
        <v>13276.318826153314</v>
      </c>
      <c r="E155" s="43">
        <f t="shared" si="23"/>
        <v>3416116.3289350918</v>
      </c>
      <c r="F155" s="55"/>
      <c r="G155" s="42">
        <v>143</v>
      </c>
      <c r="H155" s="38">
        <f t="shared" si="19"/>
        <v>23161.861111111109</v>
      </c>
      <c r="I155" s="38">
        <f t="shared" si="20"/>
        <v>12555.555555555555</v>
      </c>
      <c r="J155" s="38">
        <f t="shared" si="21"/>
        <v>10606.305555555555</v>
      </c>
      <c r="K155" s="38">
        <f t="shared" si="22"/>
        <v>2724555.555555556</v>
      </c>
    </row>
    <row r="156" spans="1:11">
      <c r="A156" s="42">
        <v>144</v>
      </c>
      <c r="B156" s="43">
        <f t="shared" si="16"/>
        <v>23306.783737076032</v>
      </c>
      <c r="C156" s="43">
        <f t="shared" si="17"/>
        <v>10069.332962452545</v>
      </c>
      <c r="D156" s="43">
        <f t="shared" si="18"/>
        <v>13237.450774623487</v>
      </c>
      <c r="E156" s="43">
        <f t="shared" si="23"/>
        <v>3406046.9959726394</v>
      </c>
      <c r="F156" s="55"/>
      <c r="G156" s="42">
        <v>144</v>
      </c>
      <c r="H156" s="38">
        <f t="shared" si="19"/>
        <v>23113.208333333336</v>
      </c>
      <c r="I156" s="38">
        <f t="shared" si="20"/>
        <v>12555.555555555555</v>
      </c>
      <c r="J156" s="38">
        <f t="shared" si="21"/>
        <v>10557.652777777779</v>
      </c>
      <c r="K156" s="38">
        <f t="shared" si="22"/>
        <v>2712000</v>
      </c>
    </row>
    <row r="157" spans="1:11">
      <c r="A157" s="42">
        <v>145</v>
      </c>
      <c r="B157" s="43">
        <f t="shared" si="16"/>
        <v>23306.783737076032</v>
      </c>
      <c r="C157" s="43">
        <f t="shared" si="17"/>
        <v>10108.351627682048</v>
      </c>
      <c r="D157" s="43">
        <f t="shared" si="18"/>
        <v>13198.432109393983</v>
      </c>
      <c r="E157" s="43">
        <f t="shared" si="23"/>
        <v>3395938.6443449575</v>
      </c>
      <c r="F157" s="55"/>
      <c r="G157" s="42">
        <v>145</v>
      </c>
      <c r="H157" s="38">
        <f t="shared" si="19"/>
        <v>23064.555555555555</v>
      </c>
      <c r="I157" s="38">
        <f t="shared" si="20"/>
        <v>12555.555555555555</v>
      </c>
      <c r="J157" s="38">
        <f t="shared" si="21"/>
        <v>10509</v>
      </c>
      <c r="K157" s="38">
        <f t="shared" si="22"/>
        <v>2699444.4444444445</v>
      </c>
    </row>
    <row r="158" spans="1:11">
      <c r="A158" s="42">
        <v>146</v>
      </c>
      <c r="B158" s="43">
        <f t="shared" si="16"/>
        <v>23306.783737076032</v>
      </c>
      <c r="C158" s="43">
        <f t="shared" si="17"/>
        <v>10147.521490239316</v>
      </c>
      <c r="D158" s="43">
        <f t="shared" si="18"/>
        <v>13159.262246836714</v>
      </c>
      <c r="E158" s="43">
        <f t="shared" si="23"/>
        <v>3385791.122854718</v>
      </c>
      <c r="F158" s="55"/>
      <c r="G158" s="42">
        <v>146</v>
      </c>
      <c r="H158" s="38">
        <f t="shared" si="19"/>
        <v>23015.902777777777</v>
      </c>
      <c r="I158" s="38">
        <f t="shared" si="20"/>
        <v>12555.555555555555</v>
      </c>
      <c r="J158" s="38">
        <f t="shared" si="21"/>
        <v>10460.347222222223</v>
      </c>
      <c r="K158" s="38">
        <f t="shared" si="22"/>
        <v>2686888.888888889</v>
      </c>
    </row>
    <row r="159" spans="1:11">
      <c r="A159" s="42">
        <v>147</v>
      </c>
      <c r="B159" s="43">
        <f t="shared" si="16"/>
        <v>23306.783737076032</v>
      </c>
      <c r="C159" s="43">
        <f t="shared" si="17"/>
        <v>10186.843136013993</v>
      </c>
      <c r="D159" s="43">
        <f t="shared" si="18"/>
        <v>13119.940601062039</v>
      </c>
      <c r="E159" s="43">
        <f t="shared" si="23"/>
        <v>3375604.2797187041</v>
      </c>
      <c r="F159" s="55"/>
      <c r="G159" s="42">
        <v>147</v>
      </c>
      <c r="H159" s="38">
        <f t="shared" si="19"/>
        <v>22967.25</v>
      </c>
      <c r="I159" s="38">
        <f t="shared" si="20"/>
        <v>12555.555555555555</v>
      </c>
      <c r="J159" s="38">
        <f t="shared" si="21"/>
        <v>10411.694444444445</v>
      </c>
      <c r="K159" s="38">
        <f t="shared" si="22"/>
        <v>2674333.3333333335</v>
      </c>
    </row>
    <row r="160" spans="1:11">
      <c r="A160" s="42">
        <v>148</v>
      </c>
      <c r="B160" s="43">
        <f t="shared" si="16"/>
        <v>23306.783737076032</v>
      </c>
      <c r="C160" s="43">
        <f t="shared" si="17"/>
        <v>10226.317153166045</v>
      </c>
      <c r="D160" s="43">
        <f t="shared" si="18"/>
        <v>13080.466583909983</v>
      </c>
      <c r="E160" s="43">
        <f t="shared" si="23"/>
        <v>3365377.962565538</v>
      </c>
      <c r="F160" s="55"/>
      <c r="G160" s="42">
        <v>148</v>
      </c>
      <c r="H160" s="38">
        <f t="shared" si="19"/>
        <v>22918.597222222219</v>
      </c>
      <c r="I160" s="38">
        <f t="shared" si="20"/>
        <v>12555.555555555555</v>
      </c>
      <c r="J160" s="38">
        <f t="shared" si="21"/>
        <v>10363.041666666666</v>
      </c>
      <c r="K160" s="38">
        <f t="shared" si="22"/>
        <v>2661777.777777778</v>
      </c>
    </row>
    <row r="161" spans="1:11">
      <c r="A161" s="42">
        <v>149</v>
      </c>
      <c r="B161" s="43">
        <f t="shared" si="16"/>
        <v>23306.783737076032</v>
      </c>
      <c r="C161" s="43">
        <f t="shared" si="17"/>
        <v>10265.944132134566</v>
      </c>
      <c r="D161" s="43">
        <f t="shared" si="18"/>
        <v>13040.839604941466</v>
      </c>
      <c r="E161" s="43">
        <f t="shared" si="23"/>
        <v>3355112.0184334032</v>
      </c>
      <c r="F161" s="55"/>
      <c r="G161" s="42">
        <v>149</v>
      </c>
      <c r="H161" s="38">
        <f t="shared" si="19"/>
        <v>22869.944444444445</v>
      </c>
      <c r="I161" s="38">
        <f t="shared" si="20"/>
        <v>12555.555555555555</v>
      </c>
      <c r="J161" s="38">
        <f t="shared" si="21"/>
        <v>10314.388888888889</v>
      </c>
      <c r="K161" s="38">
        <f t="shared" si="22"/>
        <v>2649222.222222222</v>
      </c>
    </row>
    <row r="162" spans="1:11">
      <c r="A162" s="42">
        <v>150</v>
      </c>
      <c r="B162" s="43">
        <f t="shared" si="16"/>
        <v>23306.783737076032</v>
      </c>
      <c r="C162" s="43">
        <f t="shared" si="17"/>
        <v>10305.724665646587</v>
      </c>
      <c r="D162" s="43">
        <f t="shared" si="18"/>
        <v>13001.059071429445</v>
      </c>
      <c r="E162" s="43">
        <f t="shared" si="23"/>
        <v>3344806.2937677568</v>
      </c>
      <c r="F162" s="55"/>
      <c r="G162" s="42">
        <v>150</v>
      </c>
      <c r="H162" s="38">
        <f t="shared" si="19"/>
        <v>22821.291666666664</v>
      </c>
      <c r="I162" s="38">
        <f t="shared" si="20"/>
        <v>12555.555555555555</v>
      </c>
      <c r="J162" s="38">
        <f t="shared" si="21"/>
        <v>10265.736111111111</v>
      </c>
      <c r="K162" s="38">
        <f t="shared" si="22"/>
        <v>2636666.666666667</v>
      </c>
    </row>
    <row r="163" spans="1:11">
      <c r="A163" s="42">
        <v>151</v>
      </c>
      <c r="B163" s="43">
        <f t="shared" si="16"/>
        <v>23306.783737076032</v>
      </c>
      <c r="C163" s="43">
        <f t="shared" si="17"/>
        <v>10345.659348725967</v>
      </c>
      <c r="D163" s="43">
        <f t="shared" si="18"/>
        <v>12961.124388350061</v>
      </c>
      <c r="E163" s="43">
        <f t="shared" si="23"/>
        <v>3334460.634419031</v>
      </c>
      <c r="F163" s="55"/>
      <c r="G163" s="42">
        <v>151</v>
      </c>
      <c r="H163" s="38">
        <f t="shared" si="19"/>
        <v>22772.638888888891</v>
      </c>
      <c r="I163" s="38">
        <f t="shared" si="20"/>
        <v>12555.555555555555</v>
      </c>
      <c r="J163" s="38">
        <f t="shared" si="21"/>
        <v>10217.083333333334</v>
      </c>
      <c r="K163" s="38">
        <f t="shared" si="22"/>
        <v>2624111.111111111</v>
      </c>
    </row>
    <row r="164" spans="1:11">
      <c r="A164" s="42">
        <v>152</v>
      </c>
      <c r="B164" s="43">
        <f t="shared" si="16"/>
        <v>23306.783737076032</v>
      </c>
      <c r="C164" s="43">
        <f t="shared" si="17"/>
        <v>10385.74877870228</v>
      </c>
      <c r="D164" s="43">
        <f t="shared" si="18"/>
        <v>12921.03495837375</v>
      </c>
      <c r="E164" s="43">
        <f t="shared" si="23"/>
        <v>3324074.8856403288</v>
      </c>
      <c r="F164" s="55"/>
      <c r="G164" s="42">
        <v>152</v>
      </c>
      <c r="H164" s="38">
        <f t="shared" si="19"/>
        <v>22723.986111111109</v>
      </c>
      <c r="I164" s="38">
        <f t="shared" si="20"/>
        <v>12555.555555555555</v>
      </c>
      <c r="J164" s="38">
        <f t="shared" si="21"/>
        <v>10168.430555555555</v>
      </c>
      <c r="K164" s="38">
        <f t="shared" si="22"/>
        <v>2611555.555555556</v>
      </c>
    </row>
    <row r="165" spans="1:11">
      <c r="A165" s="42">
        <v>153</v>
      </c>
      <c r="B165" s="43">
        <f t="shared" si="16"/>
        <v>23306.783737076032</v>
      </c>
      <c r="C165" s="43">
        <f t="shared" si="17"/>
        <v>10425.993555219753</v>
      </c>
      <c r="D165" s="43">
        <f t="shared" si="18"/>
        <v>12880.790181856282</v>
      </c>
      <c r="E165" s="43">
        <f t="shared" si="23"/>
        <v>3313648.8920851089</v>
      </c>
      <c r="F165" s="55"/>
      <c r="G165" s="42">
        <v>153</v>
      </c>
      <c r="H165" s="38">
        <f t="shared" si="19"/>
        <v>22675.333333333336</v>
      </c>
      <c r="I165" s="38">
        <f t="shared" si="20"/>
        <v>12555.555555555555</v>
      </c>
      <c r="J165" s="38">
        <f t="shared" si="21"/>
        <v>10119.777777777779</v>
      </c>
      <c r="K165" s="38">
        <f t="shared" si="22"/>
        <v>2599000</v>
      </c>
    </row>
    <row r="166" spans="1:11">
      <c r="A166" s="42">
        <v>154</v>
      </c>
      <c r="B166" s="43">
        <f t="shared" si="16"/>
        <v>23306.783737076032</v>
      </c>
      <c r="C166" s="43">
        <f t="shared" si="17"/>
        <v>10466.394280246228</v>
      </c>
      <c r="D166" s="43">
        <f t="shared" si="18"/>
        <v>12840.389456829802</v>
      </c>
      <c r="E166" s="43">
        <f t="shared" si="23"/>
        <v>3303182.4978048624</v>
      </c>
      <c r="F166" s="55"/>
      <c r="G166" s="42">
        <v>154</v>
      </c>
      <c r="H166" s="38">
        <f t="shared" si="19"/>
        <v>22626.680555555555</v>
      </c>
      <c r="I166" s="38">
        <f t="shared" si="20"/>
        <v>12555.555555555555</v>
      </c>
      <c r="J166" s="38">
        <f t="shared" si="21"/>
        <v>10071.125</v>
      </c>
      <c r="K166" s="38">
        <f t="shared" si="22"/>
        <v>2586444.4444444445</v>
      </c>
    </row>
    <row r="167" spans="1:11">
      <c r="A167" s="42">
        <v>155</v>
      </c>
      <c r="B167" s="43">
        <f t="shared" si="16"/>
        <v>23306.783737076032</v>
      </c>
      <c r="C167" s="43">
        <f t="shared" si="17"/>
        <v>10506.951558082183</v>
      </c>
      <c r="D167" s="43">
        <f t="shared" si="18"/>
        <v>12799.832178993847</v>
      </c>
      <c r="E167" s="43">
        <f t="shared" si="23"/>
        <v>3292675.5462467801</v>
      </c>
      <c r="F167" s="55"/>
      <c r="G167" s="42">
        <v>155</v>
      </c>
      <c r="H167" s="38">
        <f t="shared" si="19"/>
        <v>22578.027777777777</v>
      </c>
      <c r="I167" s="38">
        <f t="shared" si="20"/>
        <v>12555.555555555555</v>
      </c>
      <c r="J167" s="38">
        <f t="shared" si="21"/>
        <v>10022.472222222223</v>
      </c>
      <c r="K167" s="38">
        <f t="shared" si="22"/>
        <v>2573888.888888889</v>
      </c>
    </row>
    <row r="168" spans="1:11">
      <c r="A168" s="42">
        <v>156</v>
      </c>
      <c r="B168" s="43">
        <f t="shared" si="16"/>
        <v>23306.783737076032</v>
      </c>
      <c r="C168" s="43">
        <f t="shared" si="17"/>
        <v>10547.665995369753</v>
      </c>
      <c r="D168" s="43">
        <f t="shared" si="18"/>
        <v>12759.117741706279</v>
      </c>
      <c r="E168" s="43">
        <f t="shared" si="23"/>
        <v>3282127.8802514104</v>
      </c>
      <c r="F168" s="55"/>
      <c r="G168" s="42">
        <v>156</v>
      </c>
      <c r="H168" s="38">
        <f t="shared" si="19"/>
        <v>22529.375</v>
      </c>
      <c r="I168" s="38">
        <f t="shared" si="20"/>
        <v>12555.555555555555</v>
      </c>
      <c r="J168" s="38">
        <f t="shared" si="21"/>
        <v>9973.8194444444453</v>
      </c>
      <c r="K168" s="38">
        <f t="shared" si="22"/>
        <v>2561333.3333333335</v>
      </c>
    </row>
    <row r="169" spans="1:11">
      <c r="A169" s="42">
        <v>157</v>
      </c>
      <c r="B169" s="43">
        <f t="shared" si="16"/>
        <v>23306.783737076032</v>
      </c>
      <c r="C169" s="43">
        <f t="shared" si="17"/>
        <v>10588.53820110181</v>
      </c>
      <c r="D169" s="43">
        <f t="shared" si="18"/>
        <v>12718.24553597422</v>
      </c>
      <c r="E169" s="43">
        <f t="shared" si="23"/>
        <v>3271539.3420503088</v>
      </c>
      <c r="F169" s="55"/>
      <c r="G169" s="42">
        <v>157</v>
      </c>
      <c r="H169" s="38">
        <f t="shared" si="19"/>
        <v>22480.722222222219</v>
      </c>
      <c r="I169" s="38">
        <f t="shared" si="20"/>
        <v>12555.555555555555</v>
      </c>
      <c r="J169" s="38">
        <f t="shared" si="21"/>
        <v>9925.1666666666661</v>
      </c>
      <c r="K169" s="38">
        <f t="shared" si="22"/>
        <v>2548777.777777778</v>
      </c>
    </row>
    <row r="170" spans="1:11">
      <c r="A170" s="42">
        <v>158</v>
      </c>
      <c r="B170" s="43">
        <f t="shared" si="16"/>
        <v>23306.783737076032</v>
      </c>
      <c r="C170" s="43">
        <f t="shared" si="17"/>
        <v>10629.568786631078</v>
      </c>
      <c r="D170" s="43">
        <f t="shared" si="18"/>
        <v>12677.214950444954</v>
      </c>
      <c r="E170" s="43">
        <f t="shared" si="23"/>
        <v>3260909.773263678</v>
      </c>
      <c r="F170" s="55"/>
      <c r="G170" s="42">
        <v>158</v>
      </c>
      <c r="H170" s="38">
        <f t="shared" si="19"/>
        <v>22432.069444444445</v>
      </c>
      <c r="I170" s="38">
        <f t="shared" si="20"/>
        <v>12555.555555555555</v>
      </c>
      <c r="J170" s="38">
        <f t="shared" si="21"/>
        <v>9876.5138888888887</v>
      </c>
      <c r="K170" s="38">
        <f t="shared" si="22"/>
        <v>2536222.222222222</v>
      </c>
    </row>
    <row r="171" spans="1:11">
      <c r="A171" s="42">
        <v>159</v>
      </c>
      <c r="B171" s="43">
        <f t="shared" si="16"/>
        <v>23306.783737076032</v>
      </c>
      <c r="C171" s="43">
        <f t="shared" si="17"/>
        <v>10670.758365679274</v>
      </c>
      <c r="D171" s="43">
        <f t="shared" si="18"/>
        <v>12636.025371396758</v>
      </c>
      <c r="E171" s="43">
        <f t="shared" si="23"/>
        <v>3250239.0148979989</v>
      </c>
      <c r="F171" s="55"/>
      <c r="G171" s="42">
        <v>159</v>
      </c>
      <c r="H171" s="38">
        <f t="shared" si="19"/>
        <v>22383.416666666664</v>
      </c>
      <c r="I171" s="38">
        <f t="shared" si="20"/>
        <v>12555.555555555555</v>
      </c>
      <c r="J171" s="38">
        <f t="shared" si="21"/>
        <v>9827.8611111111113</v>
      </c>
      <c r="K171" s="38">
        <f t="shared" si="22"/>
        <v>2523666.666666667</v>
      </c>
    </row>
    <row r="172" spans="1:11">
      <c r="A172" s="42">
        <v>160</v>
      </c>
      <c r="B172" s="43">
        <f t="shared" si="16"/>
        <v>23306.783737076032</v>
      </c>
      <c r="C172" s="43">
        <f t="shared" si="17"/>
        <v>10712.107554346279</v>
      </c>
      <c r="D172" s="43">
        <f t="shared" si="18"/>
        <v>12594.676182729751</v>
      </c>
      <c r="E172" s="43">
        <f t="shared" si="23"/>
        <v>3239526.9073436526</v>
      </c>
      <c r="F172" s="55"/>
      <c r="G172" s="42">
        <v>160</v>
      </c>
      <c r="H172" s="38">
        <f t="shared" si="19"/>
        <v>22334.763888888891</v>
      </c>
      <c r="I172" s="38">
        <f t="shared" si="20"/>
        <v>12555.555555555555</v>
      </c>
      <c r="J172" s="38">
        <f t="shared" si="21"/>
        <v>9779.2083333333339</v>
      </c>
      <c r="K172" s="38">
        <f t="shared" si="22"/>
        <v>2511111.111111111</v>
      </c>
    </row>
    <row r="173" spans="1:11">
      <c r="A173" s="42">
        <v>161</v>
      </c>
      <c r="B173" s="43">
        <f t="shared" si="16"/>
        <v>23306.783737076032</v>
      </c>
      <c r="C173" s="43">
        <f t="shared" si="17"/>
        <v>10753.616971119372</v>
      </c>
      <c r="D173" s="43">
        <f t="shared" si="18"/>
        <v>12553.166765956659</v>
      </c>
      <c r="E173" s="43">
        <f t="shared" si="23"/>
        <v>3228773.2903725333</v>
      </c>
      <c r="F173" s="55"/>
      <c r="G173" s="42">
        <v>161</v>
      </c>
      <c r="H173" s="38">
        <f t="shared" si="19"/>
        <v>22286.111111111109</v>
      </c>
      <c r="I173" s="38">
        <f t="shared" si="20"/>
        <v>12555.555555555555</v>
      </c>
      <c r="J173" s="38">
        <f t="shared" si="21"/>
        <v>9730.5555555555547</v>
      </c>
      <c r="K173" s="38">
        <f t="shared" si="22"/>
        <v>2498555.555555556</v>
      </c>
    </row>
    <row r="174" spans="1:11">
      <c r="A174" s="42">
        <v>162</v>
      </c>
      <c r="B174" s="43">
        <f t="shared" si="16"/>
        <v>23306.783737076032</v>
      </c>
      <c r="C174" s="43">
        <f t="shared" si="17"/>
        <v>10795.287236882459</v>
      </c>
      <c r="D174" s="43">
        <f t="shared" si="18"/>
        <v>12511.496500193573</v>
      </c>
      <c r="E174" s="43">
        <f t="shared" si="23"/>
        <v>3217978.0031356509</v>
      </c>
      <c r="F174" s="55"/>
      <c r="G174" s="42">
        <v>162</v>
      </c>
      <c r="H174" s="38">
        <f t="shared" si="19"/>
        <v>22237.458333333336</v>
      </c>
      <c r="I174" s="38">
        <f t="shared" si="20"/>
        <v>12555.555555555555</v>
      </c>
      <c r="J174" s="38">
        <f t="shared" si="21"/>
        <v>9681.9027777777792</v>
      </c>
      <c r="K174" s="38">
        <f t="shared" si="22"/>
        <v>2486000</v>
      </c>
    </row>
    <row r="175" spans="1:11">
      <c r="A175" s="42">
        <v>163</v>
      </c>
      <c r="B175" s="43">
        <f t="shared" si="16"/>
        <v>23306.783737076032</v>
      </c>
      <c r="C175" s="43">
        <f t="shared" si="17"/>
        <v>10837.118974925381</v>
      </c>
      <c r="D175" s="43">
        <f t="shared" si="18"/>
        <v>12469.664762150651</v>
      </c>
      <c r="E175" s="43">
        <f t="shared" si="23"/>
        <v>3207140.8841607254</v>
      </c>
      <c r="F175" s="55"/>
      <c r="G175" s="42">
        <v>163</v>
      </c>
      <c r="H175" s="38">
        <f t="shared" si="19"/>
        <v>22188.805555555555</v>
      </c>
      <c r="I175" s="38">
        <f t="shared" si="20"/>
        <v>12555.555555555555</v>
      </c>
      <c r="J175" s="38">
        <f t="shared" si="21"/>
        <v>9633.25</v>
      </c>
      <c r="K175" s="38">
        <f t="shared" si="22"/>
        <v>2473444.4444444445</v>
      </c>
    </row>
    <row r="176" spans="1:11">
      <c r="A176" s="42">
        <v>164</v>
      </c>
      <c r="B176" s="43">
        <f t="shared" si="16"/>
        <v>23306.783737076032</v>
      </c>
      <c r="C176" s="43">
        <f t="shared" si="17"/>
        <v>10879.112810953216</v>
      </c>
      <c r="D176" s="43">
        <f t="shared" si="18"/>
        <v>12427.670926122815</v>
      </c>
      <c r="E176" s="43">
        <f t="shared" si="23"/>
        <v>3196261.7713497723</v>
      </c>
      <c r="F176" s="55"/>
      <c r="G176" s="42">
        <v>164</v>
      </c>
      <c r="H176" s="38">
        <f t="shared" si="19"/>
        <v>22140.152777777777</v>
      </c>
      <c r="I176" s="38">
        <f t="shared" si="20"/>
        <v>12555.555555555555</v>
      </c>
      <c r="J176" s="38">
        <f t="shared" si="21"/>
        <v>9584.5972222222226</v>
      </c>
      <c r="K176" s="38">
        <f t="shared" si="22"/>
        <v>2460888.888888889</v>
      </c>
    </row>
    <row r="177" spans="1:11">
      <c r="A177" s="42">
        <v>165</v>
      </c>
      <c r="B177" s="43">
        <f t="shared" si="16"/>
        <v>23306.783737076032</v>
      </c>
      <c r="C177" s="43">
        <f t="shared" si="17"/>
        <v>10921.269373095662</v>
      </c>
      <c r="D177" s="43">
        <f t="shared" si="18"/>
        <v>12385.51436398037</v>
      </c>
      <c r="E177" s="43">
        <f t="shared" si="23"/>
        <v>3185340.5019766768</v>
      </c>
      <c r="F177" s="55"/>
      <c r="G177" s="42">
        <v>165</v>
      </c>
      <c r="H177" s="38">
        <f t="shared" si="19"/>
        <v>22091.5</v>
      </c>
      <c r="I177" s="38">
        <f t="shared" si="20"/>
        <v>12555.555555555555</v>
      </c>
      <c r="J177" s="38">
        <f t="shared" si="21"/>
        <v>9535.9444444444453</v>
      </c>
      <c r="K177" s="38">
        <f t="shared" si="22"/>
        <v>2448333.3333333335</v>
      </c>
    </row>
    <row r="178" spans="1:11">
      <c r="A178" s="42">
        <v>166</v>
      </c>
      <c r="B178" s="43">
        <f t="shared" si="16"/>
        <v>23306.783737076032</v>
      </c>
      <c r="C178" s="43">
        <f t="shared" si="17"/>
        <v>10963.589291916405</v>
      </c>
      <c r="D178" s="43">
        <f t="shared" si="18"/>
        <v>12343.194445159625</v>
      </c>
      <c r="E178" s="43">
        <f t="shared" si="23"/>
        <v>3174376.9126847605</v>
      </c>
      <c r="F178" s="55"/>
      <c r="G178" s="42">
        <v>166</v>
      </c>
      <c r="H178" s="38">
        <f t="shared" si="19"/>
        <v>22042.847222222219</v>
      </c>
      <c r="I178" s="38">
        <f t="shared" si="20"/>
        <v>12555.555555555555</v>
      </c>
      <c r="J178" s="38">
        <f t="shared" si="21"/>
        <v>9487.2916666666661</v>
      </c>
      <c r="K178" s="38">
        <f t="shared" si="22"/>
        <v>2435777.777777778</v>
      </c>
    </row>
    <row r="179" spans="1:11">
      <c r="A179" s="42">
        <v>167</v>
      </c>
      <c r="B179" s="43">
        <f t="shared" si="16"/>
        <v>23306.783737076032</v>
      </c>
      <c r="C179" s="43">
        <f t="shared" si="17"/>
        <v>11006.073200422581</v>
      </c>
      <c r="D179" s="43">
        <f t="shared" si="18"/>
        <v>12300.710536653451</v>
      </c>
      <c r="E179" s="43">
        <f t="shared" si="23"/>
        <v>3163370.8394843377</v>
      </c>
      <c r="F179" s="55"/>
      <c r="G179" s="42">
        <v>167</v>
      </c>
      <c r="H179" s="38">
        <f t="shared" si="19"/>
        <v>21994.194444444445</v>
      </c>
      <c r="I179" s="38">
        <f t="shared" si="20"/>
        <v>12555.555555555555</v>
      </c>
      <c r="J179" s="38">
        <f t="shared" si="21"/>
        <v>9438.6388888888887</v>
      </c>
      <c r="K179" s="38">
        <f t="shared" si="22"/>
        <v>2423222.222222222</v>
      </c>
    </row>
    <row r="180" spans="1:11">
      <c r="A180" s="42">
        <v>168</v>
      </c>
      <c r="B180" s="43">
        <f t="shared" si="16"/>
        <v>23306.783737076032</v>
      </c>
      <c r="C180" s="43">
        <f t="shared" si="17"/>
        <v>11048.721734074219</v>
      </c>
      <c r="D180" s="43">
        <f t="shared" si="18"/>
        <v>12258.062003001813</v>
      </c>
      <c r="E180" s="43">
        <f t="shared" si="23"/>
        <v>3152322.1177502633</v>
      </c>
      <c r="F180" s="55"/>
      <c r="G180" s="42">
        <v>168</v>
      </c>
      <c r="H180" s="38">
        <f t="shared" si="19"/>
        <v>21945.541666666664</v>
      </c>
      <c r="I180" s="38">
        <f t="shared" si="20"/>
        <v>12555.555555555555</v>
      </c>
      <c r="J180" s="38">
        <f t="shared" si="21"/>
        <v>9389.9861111111113</v>
      </c>
      <c r="K180" s="38">
        <f t="shared" si="22"/>
        <v>2410666.666666667</v>
      </c>
    </row>
    <row r="181" spans="1:11">
      <c r="A181" s="42">
        <v>169</v>
      </c>
      <c r="B181" s="43">
        <f t="shared" si="16"/>
        <v>23306.783737076032</v>
      </c>
      <c r="C181" s="43">
        <f t="shared" si="17"/>
        <v>11091.535530793755</v>
      </c>
      <c r="D181" s="43">
        <f t="shared" si="18"/>
        <v>12215.248206282276</v>
      </c>
      <c r="E181" s="43">
        <f t="shared" si="23"/>
        <v>3141230.5822194694</v>
      </c>
      <c r="F181" s="55"/>
      <c r="G181" s="42">
        <v>169</v>
      </c>
      <c r="H181" s="38">
        <f t="shared" si="19"/>
        <v>21896.888888888891</v>
      </c>
      <c r="I181" s="38">
        <f t="shared" si="20"/>
        <v>12555.555555555555</v>
      </c>
      <c r="J181" s="38">
        <f t="shared" si="21"/>
        <v>9341.3333333333339</v>
      </c>
      <c r="K181" s="38">
        <f t="shared" si="22"/>
        <v>2398111.1111111115</v>
      </c>
    </row>
    <row r="182" spans="1:11">
      <c r="A182" s="42">
        <v>170</v>
      </c>
      <c r="B182" s="43">
        <f t="shared" si="16"/>
        <v>23306.783737076032</v>
      </c>
      <c r="C182" s="43">
        <f t="shared" si="17"/>
        <v>11134.515230975581</v>
      </c>
      <c r="D182" s="43">
        <f t="shared" si="18"/>
        <v>12172.268506100449</v>
      </c>
      <c r="E182" s="43">
        <f t="shared" si="23"/>
        <v>3130096.0669884938</v>
      </c>
      <c r="F182" s="55"/>
      <c r="G182" s="42">
        <v>170</v>
      </c>
      <c r="H182" s="38">
        <f t="shared" si="19"/>
        <v>21848.236111111109</v>
      </c>
      <c r="I182" s="38">
        <f t="shared" si="20"/>
        <v>12555.555555555555</v>
      </c>
      <c r="J182" s="38">
        <f t="shared" si="21"/>
        <v>9292.6805555555566</v>
      </c>
      <c r="K182" s="38">
        <f t="shared" si="22"/>
        <v>2385555.5555555555</v>
      </c>
    </row>
    <row r="183" spans="1:11">
      <c r="A183" s="42">
        <v>171</v>
      </c>
      <c r="B183" s="43">
        <f t="shared" si="16"/>
        <v>23306.783737076032</v>
      </c>
      <c r="C183" s="43">
        <f t="shared" si="17"/>
        <v>11177.661477495612</v>
      </c>
      <c r="D183" s="43">
        <f t="shared" si="18"/>
        <v>12129.122259580419</v>
      </c>
      <c r="E183" s="43">
        <f t="shared" si="23"/>
        <v>3118918.4055109983</v>
      </c>
      <c r="F183" s="55"/>
      <c r="G183" s="42">
        <v>171</v>
      </c>
      <c r="H183" s="38">
        <f t="shared" si="19"/>
        <v>21799.583333333332</v>
      </c>
      <c r="I183" s="38">
        <f t="shared" si="20"/>
        <v>12555.555555555555</v>
      </c>
      <c r="J183" s="38">
        <f t="shared" si="21"/>
        <v>9244.0277777777774</v>
      </c>
      <c r="K183" s="38">
        <f t="shared" si="22"/>
        <v>2373000</v>
      </c>
    </row>
    <row r="184" spans="1:11">
      <c r="A184" s="42">
        <v>172</v>
      </c>
      <c r="B184" s="43">
        <f t="shared" si="16"/>
        <v>23306.783737076032</v>
      </c>
      <c r="C184" s="43">
        <f t="shared" si="17"/>
        <v>11220.974915720908</v>
      </c>
      <c r="D184" s="43">
        <f t="shared" si="18"/>
        <v>12085.80882135512</v>
      </c>
      <c r="E184" s="43">
        <f t="shared" si="23"/>
        <v>3107697.4305952773</v>
      </c>
      <c r="F184" s="55"/>
      <c r="G184" s="42">
        <v>172</v>
      </c>
      <c r="H184" s="38">
        <f t="shared" si="19"/>
        <v>21750.930555555555</v>
      </c>
      <c r="I184" s="38">
        <f t="shared" si="20"/>
        <v>12555.555555555555</v>
      </c>
      <c r="J184" s="38">
        <f t="shared" si="21"/>
        <v>9195.375</v>
      </c>
      <c r="K184" s="38">
        <f t="shared" si="22"/>
        <v>2360444.4444444445</v>
      </c>
    </row>
    <row r="185" spans="1:11">
      <c r="A185" s="42">
        <v>173</v>
      </c>
      <c r="B185" s="43">
        <f t="shared" si="16"/>
        <v>23306.783737076032</v>
      </c>
      <c r="C185" s="43">
        <f t="shared" si="17"/>
        <v>11264.456193519327</v>
      </c>
      <c r="D185" s="43">
        <f t="shared" si="18"/>
        <v>12042.327543556703</v>
      </c>
      <c r="E185" s="43">
        <f t="shared" si="23"/>
        <v>3096432.9744017581</v>
      </c>
      <c r="F185" s="55"/>
      <c r="G185" s="42">
        <v>173</v>
      </c>
      <c r="H185" s="38">
        <f t="shared" si="19"/>
        <v>21702.277777777777</v>
      </c>
      <c r="I185" s="38">
        <f t="shared" si="20"/>
        <v>12555.555555555555</v>
      </c>
      <c r="J185" s="38">
        <f t="shared" si="21"/>
        <v>9146.7222222222226</v>
      </c>
      <c r="K185" s="38">
        <f t="shared" si="22"/>
        <v>2347888.888888889</v>
      </c>
    </row>
    <row r="186" spans="1:11">
      <c r="A186" s="42">
        <v>174</v>
      </c>
      <c r="B186" s="43">
        <f t="shared" si="16"/>
        <v>23306.783737076032</v>
      </c>
      <c r="C186" s="43">
        <f t="shared" si="17"/>
        <v>11308.105961269215</v>
      </c>
      <c r="D186" s="43">
        <f t="shared" si="18"/>
        <v>11998.677775806815</v>
      </c>
      <c r="E186" s="43">
        <f t="shared" si="23"/>
        <v>3085124.8684404888</v>
      </c>
      <c r="F186" s="55"/>
      <c r="G186" s="42">
        <v>174</v>
      </c>
      <c r="H186" s="38">
        <f t="shared" si="19"/>
        <v>21653.625</v>
      </c>
      <c r="I186" s="38">
        <f t="shared" si="20"/>
        <v>12555.555555555555</v>
      </c>
      <c r="J186" s="38">
        <f t="shared" si="21"/>
        <v>9098.0694444444453</v>
      </c>
      <c r="K186" s="38">
        <f t="shared" si="22"/>
        <v>2335333.3333333335</v>
      </c>
    </row>
    <row r="187" spans="1:11">
      <c r="A187" s="42">
        <v>175</v>
      </c>
      <c r="B187" s="43">
        <f t="shared" si="16"/>
        <v>23306.783737076032</v>
      </c>
      <c r="C187" s="43">
        <f t="shared" si="17"/>
        <v>11351.924871869131</v>
      </c>
      <c r="D187" s="43">
        <f t="shared" si="18"/>
        <v>11954.858865206899</v>
      </c>
      <c r="E187" s="43">
        <f t="shared" si="23"/>
        <v>3073772.9435686199</v>
      </c>
      <c r="F187" s="55"/>
      <c r="G187" s="42">
        <v>175</v>
      </c>
      <c r="H187" s="38">
        <f t="shared" si="19"/>
        <v>21604.972222222219</v>
      </c>
      <c r="I187" s="38">
        <f t="shared" si="20"/>
        <v>12555.555555555555</v>
      </c>
      <c r="J187" s="38">
        <f t="shared" si="21"/>
        <v>9049.4166666666661</v>
      </c>
      <c r="K187" s="38">
        <f t="shared" si="22"/>
        <v>2322777.777777778</v>
      </c>
    </row>
    <row r="188" spans="1:11">
      <c r="A188" s="42">
        <v>176</v>
      </c>
      <c r="B188" s="43">
        <f t="shared" si="16"/>
        <v>23306.783737076032</v>
      </c>
      <c r="C188" s="43">
        <f t="shared" si="17"/>
        <v>11395.913580747625</v>
      </c>
      <c r="D188" s="43">
        <f t="shared" si="18"/>
        <v>11910.870156328403</v>
      </c>
      <c r="E188" s="43">
        <f t="shared" si="23"/>
        <v>3062377.0299878721</v>
      </c>
      <c r="F188" s="55"/>
      <c r="G188" s="42">
        <v>176</v>
      </c>
      <c r="H188" s="38">
        <f t="shared" si="19"/>
        <v>21556.319444444445</v>
      </c>
      <c r="I188" s="38">
        <f t="shared" si="20"/>
        <v>12555.555555555555</v>
      </c>
      <c r="J188" s="38">
        <f t="shared" si="21"/>
        <v>9000.7638888888887</v>
      </c>
      <c r="K188" s="38">
        <f t="shared" si="22"/>
        <v>2310222.2222222225</v>
      </c>
    </row>
    <row r="189" spans="1:11">
      <c r="A189" s="42">
        <v>177</v>
      </c>
      <c r="B189" s="43">
        <f t="shared" si="16"/>
        <v>23306.783737076032</v>
      </c>
      <c r="C189" s="43">
        <f t="shared" si="17"/>
        <v>11440.072745873022</v>
      </c>
      <c r="D189" s="43">
        <f t="shared" si="18"/>
        <v>11866.710991203008</v>
      </c>
      <c r="E189" s="43">
        <f t="shared" si="23"/>
        <v>3050936.957241999</v>
      </c>
      <c r="F189" s="55"/>
      <c r="G189" s="42">
        <v>177</v>
      </c>
      <c r="H189" s="38">
        <f t="shared" si="19"/>
        <v>21507.666666666664</v>
      </c>
      <c r="I189" s="38">
        <f t="shared" si="20"/>
        <v>12555.555555555555</v>
      </c>
      <c r="J189" s="38">
        <f t="shared" si="21"/>
        <v>8952.1111111111113</v>
      </c>
      <c r="K189" s="38">
        <f t="shared" si="22"/>
        <v>2297666.666666667</v>
      </c>
    </row>
    <row r="190" spans="1:11">
      <c r="A190" s="42">
        <v>178</v>
      </c>
      <c r="B190" s="43">
        <f t="shared" si="16"/>
        <v>23306.783737076032</v>
      </c>
      <c r="C190" s="43">
        <f t="shared" si="17"/>
        <v>11484.403027763279</v>
      </c>
      <c r="D190" s="43">
        <f t="shared" si="18"/>
        <v>11822.380709312749</v>
      </c>
      <c r="E190" s="43">
        <f t="shared" si="23"/>
        <v>3039452.5542142359</v>
      </c>
      <c r="F190" s="55"/>
      <c r="G190" s="42">
        <v>178</v>
      </c>
      <c r="H190" s="38">
        <f t="shared" si="19"/>
        <v>21459.013888888891</v>
      </c>
      <c r="I190" s="38">
        <f t="shared" si="20"/>
        <v>12555.555555555555</v>
      </c>
      <c r="J190" s="38">
        <f t="shared" si="21"/>
        <v>8903.4583333333339</v>
      </c>
      <c r="K190" s="38">
        <f t="shared" si="22"/>
        <v>2285111.1111111115</v>
      </c>
    </row>
    <row r="191" spans="1:11">
      <c r="A191" s="42">
        <v>179</v>
      </c>
      <c r="B191" s="43">
        <f t="shared" si="16"/>
        <v>23306.783737076032</v>
      </c>
      <c r="C191" s="43">
        <f t="shared" si="17"/>
        <v>11528.905089495864</v>
      </c>
      <c r="D191" s="43">
        <f t="shared" si="18"/>
        <v>11777.878647580168</v>
      </c>
      <c r="E191" s="43">
        <f t="shared" si="23"/>
        <v>3027923.6491247402</v>
      </c>
      <c r="F191" s="55"/>
      <c r="G191" s="42">
        <v>179</v>
      </c>
      <c r="H191" s="38">
        <f t="shared" si="19"/>
        <v>21410.361111111109</v>
      </c>
      <c r="I191" s="38">
        <f t="shared" si="20"/>
        <v>12555.555555555555</v>
      </c>
      <c r="J191" s="38">
        <f t="shared" si="21"/>
        <v>8854.8055555555566</v>
      </c>
      <c r="K191" s="38">
        <f t="shared" si="22"/>
        <v>2272555.5555555555</v>
      </c>
    </row>
    <row r="192" spans="1:11">
      <c r="A192" s="42">
        <v>180</v>
      </c>
      <c r="B192" s="43">
        <f t="shared" si="16"/>
        <v>23306.783737076032</v>
      </c>
      <c r="C192" s="43">
        <f t="shared" si="17"/>
        <v>11573.57959671766</v>
      </c>
      <c r="D192" s="43">
        <f t="shared" si="18"/>
        <v>11733.20414035837</v>
      </c>
      <c r="E192" s="43">
        <f t="shared" si="23"/>
        <v>3016350.0695280223</v>
      </c>
      <c r="F192" s="55"/>
      <c r="G192" s="42">
        <v>180</v>
      </c>
      <c r="H192" s="38">
        <f t="shared" si="19"/>
        <v>21361.708333333332</v>
      </c>
      <c r="I192" s="38">
        <f t="shared" si="20"/>
        <v>12555.555555555555</v>
      </c>
      <c r="J192" s="38">
        <f t="shared" si="21"/>
        <v>8806.1527777777774</v>
      </c>
      <c r="K192" s="38">
        <f t="shared" si="22"/>
        <v>2260000</v>
      </c>
    </row>
    <row r="193" spans="1:11">
      <c r="A193" s="42">
        <v>181</v>
      </c>
      <c r="B193" s="43">
        <f t="shared" si="16"/>
        <v>23306.783737076032</v>
      </c>
      <c r="C193" s="43">
        <f t="shared" si="17"/>
        <v>11618.42721765494</v>
      </c>
      <c r="D193" s="43">
        <f t="shared" si="18"/>
        <v>11688.356519421091</v>
      </c>
      <c r="E193" s="43">
        <f t="shared" si="23"/>
        <v>3004731.6423103674</v>
      </c>
      <c r="F193" s="55"/>
      <c r="G193" s="42">
        <v>181</v>
      </c>
      <c r="H193" s="38">
        <f t="shared" si="19"/>
        <v>21313.055555555555</v>
      </c>
      <c r="I193" s="38">
        <f t="shared" si="20"/>
        <v>12555.555555555555</v>
      </c>
      <c r="J193" s="38">
        <f t="shared" si="21"/>
        <v>8757.5</v>
      </c>
      <c r="K193" s="38">
        <f t="shared" si="22"/>
        <v>2247444.4444444445</v>
      </c>
    </row>
    <row r="194" spans="1:11">
      <c r="A194" s="42">
        <v>182</v>
      </c>
      <c r="B194" s="43">
        <f t="shared" si="16"/>
        <v>23306.783737076032</v>
      </c>
      <c r="C194" s="43">
        <f t="shared" si="17"/>
        <v>11663.448623123353</v>
      </c>
      <c r="D194" s="43">
        <f t="shared" si="18"/>
        <v>11643.335113952677</v>
      </c>
      <c r="E194" s="43">
        <f t="shared" si="23"/>
        <v>2993068.1936872439</v>
      </c>
      <c r="F194" s="55"/>
      <c r="G194" s="42">
        <v>182</v>
      </c>
      <c r="H194" s="38">
        <f t="shared" si="19"/>
        <v>21264.402777777777</v>
      </c>
      <c r="I194" s="38">
        <f t="shared" si="20"/>
        <v>12555.555555555555</v>
      </c>
      <c r="J194" s="38">
        <f t="shared" si="21"/>
        <v>8708.8472222222226</v>
      </c>
      <c r="K194" s="38">
        <f t="shared" si="22"/>
        <v>2234888.888888889</v>
      </c>
    </row>
    <row r="195" spans="1:11">
      <c r="A195" s="42">
        <v>183</v>
      </c>
      <c r="B195" s="43">
        <f t="shared" si="16"/>
        <v>23306.783737076032</v>
      </c>
      <c r="C195" s="43">
        <f t="shared" si="17"/>
        <v>11708.644486537956</v>
      </c>
      <c r="D195" s="43">
        <f t="shared" si="18"/>
        <v>11598.139250538074</v>
      </c>
      <c r="E195" s="43">
        <f t="shared" si="23"/>
        <v>2981359.5492007057</v>
      </c>
      <c r="F195" s="55"/>
      <c r="G195" s="42">
        <v>183</v>
      </c>
      <c r="H195" s="38">
        <f t="shared" si="19"/>
        <v>21215.75</v>
      </c>
      <c r="I195" s="38">
        <f t="shared" si="20"/>
        <v>12555.555555555555</v>
      </c>
      <c r="J195" s="38">
        <f t="shared" si="21"/>
        <v>8660.1944444444453</v>
      </c>
      <c r="K195" s="38">
        <f t="shared" si="22"/>
        <v>2222333.3333333335</v>
      </c>
    </row>
    <row r="196" spans="1:11">
      <c r="A196" s="42">
        <v>184</v>
      </c>
      <c r="B196" s="43">
        <f t="shared" si="16"/>
        <v>23306.783737076032</v>
      </c>
      <c r="C196" s="43">
        <f t="shared" si="17"/>
        <v>11754.015483923291</v>
      </c>
      <c r="D196" s="43">
        <f t="shared" si="18"/>
        <v>11552.768253152741</v>
      </c>
      <c r="E196" s="43">
        <f t="shared" si="23"/>
        <v>2969605.5337167825</v>
      </c>
      <c r="F196" s="55"/>
      <c r="G196" s="42">
        <v>184</v>
      </c>
      <c r="H196" s="38">
        <f t="shared" si="19"/>
        <v>21167.097222222219</v>
      </c>
      <c r="I196" s="38">
        <f t="shared" si="20"/>
        <v>12555.555555555555</v>
      </c>
      <c r="J196" s="38">
        <f t="shared" si="21"/>
        <v>8611.5416666666661</v>
      </c>
      <c r="K196" s="38">
        <f t="shared" si="22"/>
        <v>2209777.777777778</v>
      </c>
    </row>
    <row r="197" spans="1:11">
      <c r="A197" s="42">
        <v>185</v>
      </c>
      <c r="B197" s="43">
        <f t="shared" si="16"/>
        <v>23306.783737076032</v>
      </c>
      <c r="C197" s="43">
        <f t="shared" si="17"/>
        <v>11799.562293923493</v>
      </c>
      <c r="D197" s="43">
        <f t="shared" si="18"/>
        <v>11507.221443152535</v>
      </c>
      <c r="E197" s="43">
        <f t="shared" si="23"/>
        <v>2957805.971422859</v>
      </c>
      <c r="F197" s="55"/>
      <c r="G197" s="42">
        <v>185</v>
      </c>
      <c r="H197" s="38">
        <f t="shared" si="19"/>
        <v>21118.444444444445</v>
      </c>
      <c r="I197" s="38">
        <f t="shared" si="20"/>
        <v>12555.555555555555</v>
      </c>
      <c r="J197" s="38">
        <f t="shared" si="21"/>
        <v>8562.8888888888887</v>
      </c>
      <c r="K197" s="38">
        <f t="shared" si="22"/>
        <v>2197222.2222222225</v>
      </c>
    </row>
    <row r="198" spans="1:11">
      <c r="A198" s="42">
        <v>186</v>
      </c>
      <c r="B198" s="43">
        <f t="shared" si="16"/>
        <v>23306.783737076032</v>
      </c>
      <c r="C198" s="43">
        <f t="shared" si="17"/>
        <v>11845.285597812446</v>
      </c>
      <c r="D198" s="43">
        <f t="shared" si="18"/>
        <v>11461.498139263585</v>
      </c>
      <c r="E198" s="43">
        <f t="shared" si="23"/>
        <v>2945960.6858250466</v>
      </c>
      <c r="F198" s="55"/>
      <c r="G198" s="42">
        <v>186</v>
      </c>
      <c r="H198" s="38">
        <f t="shared" si="19"/>
        <v>21069.791666666664</v>
      </c>
      <c r="I198" s="38">
        <f t="shared" si="20"/>
        <v>12555.555555555555</v>
      </c>
      <c r="J198" s="38">
        <f t="shared" si="21"/>
        <v>8514.2361111111113</v>
      </c>
      <c r="K198" s="38">
        <f t="shared" si="22"/>
        <v>2184666.666666667</v>
      </c>
    </row>
    <row r="199" spans="1:11">
      <c r="A199" s="42">
        <v>187</v>
      </c>
      <c r="B199" s="43">
        <f t="shared" si="16"/>
        <v>23306.783737076032</v>
      </c>
      <c r="C199" s="43">
        <f t="shared" si="17"/>
        <v>11891.18607950397</v>
      </c>
      <c r="D199" s="43">
        <f t="shared" si="18"/>
        <v>11415.597657572062</v>
      </c>
      <c r="E199" s="43">
        <f t="shared" si="23"/>
        <v>2934069.4997455426</v>
      </c>
      <c r="F199" s="55"/>
      <c r="G199" s="42">
        <v>187</v>
      </c>
      <c r="H199" s="38">
        <f t="shared" si="19"/>
        <v>21021.138888888891</v>
      </c>
      <c r="I199" s="38">
        <f t="shared" si="20"/>
        <v>12555.555555555555</v>
      </c>
      <c r="J199" s="38">
        <f t="shared" si="21"/>
        <v>8465.5833333333339</v>
      </c>
      <c r="K199" s="38">
        <f t="shared" si="22"/>
        <v>2172111.1111111115</v>
      </c>
    </row>
    <row r="200" spans="1:11">
      <c r="A200" s="42">
        <v>188</v>
      </c>
      <c r="B200" s="43">
        <f t="shared" si="16"/>
        <v>23306.783737076032</v>
      </c>
      <c r="C200" s="43">
        <f t="shared" si="17"/>
        <v>11937.264425562045</v>
      </c>
      <c r="D200" s="43">
        <f t="shared" si="18"/>
        <v>11369.519311513983</v>
      </c>
      <c r="E200" s="43">
        <f t="shared" si="23"/>
        <v>2922132.2353199804</v>
      </c>
      <c r="F200" s="55"/>
      <c r="G200" s="42">
        <v>188</v>
      </c>
      <c r="H200" s="38">
        <f t="shared" si="19"/>
        <v>20972.486111111109</v>
      </c>
      <c r="I200" s="38">
        <f t="shared" si="20"/>
        <v>12555.555555555555</v>
      </c>
      <c r="J200" s="38">
        <f t="shared" si="21"/>
        <v>8416.9305555555566</v>
      </c>
      <c r="K200" s="38">
        <f t="shared" si="22"/>
        <v>2159555.5555555555</v>
      </c>
    </row>
    <row r="201" spans="1:11">
      <c r="A201" s="42">
        <v>189</v>
      </c>
      <c r="B201" s="43">
        <f t="shared" si="16"/>
        <v>23306.783737076032</v>
      </c>
      <c r="C201" s="43">
        <f t="shared" si="17"/>
        <v>11983.521325211099</v>
      </c>
      <c r="D201" s="43">
        <f t="shared" si="18"/>
        <v>11323.262411864931</v>
      </c>
      <c r="E201" s="43">
        <f t="shared" si="23"/>
        <v>2910148.7139947694</v>
      </c>
      <c r="F201" s="55"/>
      <c r="G201" s="42">
        <v>189</v>
      </c>
      <c r="H201" s="38">
        <f t="shared" si="19"/>
        <v>20923.833333333332</v>
      </c>
      <c r="I201" s="38">
        <f t="shared" si="20"/>
        <v>12555.555555555555</v>
      </c>
      <c r="J201" s="38">
        <f t="shared" si="21"/>
        <v>8368.2777777777774</v>
      </c>
      <c r="K201" s="38">
        <f t="shared" si="22"/>
        <v>2147000</v>
      </c>
    </row>
    <row r="202" spans="1:11">
      <c r="A202" s="42">
        <v>190</v>
      </c>
      <c r="B202" s="43">
        <f t="shared" si="16"/>
        <v>23306.783737076032</v>
      </c>
      <c r="C202" s="43">
        <f t="shared" si="17"/>
        <v>12029.957470346293</v>
      </c>
      <c r="D202" s="43">
        <f t="shared" si="18"/>
        <v>11276.826266729737</v>
      </c>
      <c r="E202" s="43">
        <f t="shared" si="23"/>
        <v>2898118.7565244231</v>
      </c>
      <c r="F202" s="55"/>
      <c r="G202" s="42">
        <v>190</v>
      </c>
      <c r="H202" s="38">
        <f t="shared" si="19"/>
        <v>20875.180555555555</v>
      </c>
      <c r="I202" s="38">
        <f t="shared" si="20"/>
        <v>12555.555555555555</v>
      </c>
      <c r="J202" s="38">
        <f t="shared" si="21"/>
        <v>8319.625</v>
      </c>
      <c r="K202" s="38">
        <f t="shared" si="22"/>
        <v>2134444.4444444445</v>
      </c>
    </row>
    <row r="203" spans="1:11">
      <c r="A203" s="42">
        <v>191</v>
      </c>
      <c r="B203" s="43">
        <f t="shared" si="16"/>
        <v>23306.783737076032</v>
      </c>
      <c r="C203" s="43">
        <f t="shared" si="17"/>
        <v>12076.573555543888</v>
      </c>
      <c r="D203" s="43">
        <f t="shared" si="18"/>
        <v>11230.210181532148</v>
      </c>
      <c r="E203" s="43">
        <f t="shared" si="23"/>
        <v>2886042.1829688791</v>
      </c>
      <c r="F203" s="55"/>
      <c r="G203" s="42">
        <v>191</v>
      </c>
      <c r="H203" s="38">
        <f t="shared" si="19"/>
        <v>20826.527777777777</v>
      </c>
      <c r="I203" s="38">
        <f t="shared" si="20"/>
        <v>12555.555555555555</v>
      </c>
      <c r="J203" s="38">
        <f t="shared" si="21"/>
        <v>8270.9722222222226</v>
      </c>
      <c r="K203" s="38">
        <f t="shared" si="22"/>
        <v>2121888.888888889</v>
      </c>
    </row>
    <row r="204" spans="1:11">
      <c r="A204" s="42">
        <v>192</v>
      </c>
      <c r="B204" s="43">
        <f t="shared" si="16"/>
        <v>23306.783737076032</v>
      </c>
      <c r="C204" s="43">
        <f t="shared" si="17"/>
        <v>12123.370278071619</v>
      </c>
      <c r="D204" s="43">
        <f t="shared" si="18"/>
        <v>11183.413459004414</v>
      </c>
      <c r="E204" s="43">
        <f t="shared" si="23"/>
        <v>2873918.8126908075</v>
      </c>
      <c r="F204" s="55"/>
      <c r="G204" s="42">
        <v>192</v>
      </c>
      <c r="H204" s="38">
        <f t="shared" si="19"/>
        <v>20777.875</v>
      </c>
      <c r="I204" s="38">
        <f t="shared" si="20"/>
        <v>12555.555555555555</v>
      </c>
      <c r="J204" s="38">
        <f t="shared" si="21"/>
        <v>8222.3194444444453</v>
      </c>
      <c r="K204" s="38">
        <f t="shared" si="22"/>
        <v>2109333.3333333335</v>
      </c>
    </row>
    <row r="205" spans="1:11">
      <c r="A205" s="42">
        <v>193</v>
      </c>
      <c r="B205" s="43">
        <f t="shared" si="16"/>
        <v>23306.783737076032</v>
      </c>
      <c r="C205" s="43">
        <f t="shared" si="17"/>
        <v>12170.348337899144</v>
      </c>
      <c r="D205" s="43">
        <f t="shared" si="18"/>
        <v>11136.435399176884</v>
      </c>
      <c r="E205" s="43">
        <f t="shared" si="23"/>
        <v>2861748.4643529085</v>
      </c>
      <c r="F205" s="55"/>
      <c r="G205" s="42">
        <v>193</v>
      </c>
      <c r="H205" s="38">
        <f t="shared" si="19"/>
        <v>20729.222222222223</v>
      </c>
      <c r="I205" s="38">
        <f t="shared" si="20"/>
        <v>12555.555555555555</v>
      </c>
      <c r="J205" s="38">
        <f t="shared" si="21"/>
        <v>8173.666666666667</v>
      </c>
      <c r="K205" s="38">
        <f t="shared" si="22"/>
        <v>2096777.777777778</v>
      </c>
    </row>
    <row r="206" spans="1:11">
      <c r="A206" s="42">
        <v>194</v>
      </c>
      <c r="B206" s="43">
        <f t="shared" ref="B206:B269" si="24">IF(A206&gt;$B$4,"",$B$8)</f>
        <v>23306.783737076032</v>
      </c>
      <c r="C206" s="43">
        <f t="shared" ref="C206:C269" si="25">IF(A206&gt;$B$4,"",PPMT($B$5/12,A206,$B$4,-$B$3))</f>
        <v>12217.508437708504</v>
      </c>
      <c r="D206" s="43">
        <f t="shared" ref="D206:D269" si="26">IF(A206&gt;$B$4,"",IPMT($B$5/12,A206,$B$4,-$B$3))</f>
        <v>11089.275299367526</v>
      </c>
      <c r="E206" s="43">
        <f t="shared" si="23"/>
        <v>2849530.9559152001</v>
      </c>
      <c r="F206" s="55"/>
      <c r="G206" s="42">
        <v>194</v>
      </c>
      <c r="H206" s="38">
        <f t="shared" ref="H206:H269" si="27">IF(K206="","",I206+J206)</f>
        <v>20680.569444444445</v>
      </c>
      <c r="I206" s="38">
        <f t="shared" ref="I206:I269" si="28">IF(A206&gt;$B$4,"",$B$3/$B$4)</f>
        <v>12555.555555555555</v>
      </c>
      <c r="J206" s="38">
        <f t="shared" ref="J206:J269" si="29">IF(A206&gt;$B$4,"",($B$3-I206*(G206-1))*$B$5/12)</f>
        <v>8125.0138888888896</v>
      </c>
      <c r="K206" s="38">
        <f t="shared" ref="K206:K269" si="30">IF(A206&gt;$B$4,"",$B$3-I206*G206)</f>
        <v>2084222.2222222225</v>
      </c>
    </row>
    <row r="207" spans="1:11">
      <c r="A207" s="42">
        <v>195</v>
      </c>
      <c r="B207" s="43">
        <f t="shared" si="24"/>
        <v>23306.783737076032</v>
      </c>
      <c r="C207" s="43">
        <f t="shared" si="25"/>
        <v>12264.851282904625</v>
      </c>
      <c r="D207" s="43">
        <f t="shared" si="26"/>
        <v>11041.932454171403</v>
      </c>
      <c r="E207" s="43">
        <f t="shared" ref="E207:E270" si="31">IF(B207="","",E206-C207)</f>
        <v>2837266.1046322952</v>
      </c>
      <c r="F207" s="55"/>
      <c r="G207" s="42">
        <v>195</v>
      </c>
      <c r="H207" s="38">
        <f t="shared" si="27"/>
        <v>20631.916666666668</v>
      </c>
      <c r="I207" s="38">
        <f t="shared" si="28"/>
        <v>12555.555555555555</v>
      </c>
      <c r="J207" s="38">
        <f t="shared" si="29"/>
        <v>8076.3611111111122</v>
      </c>
      <c r="K207" s="38">
        <f t="shared" si="30"/>
        <v>2071666.666666667</v>
      </c>
    </row>
    <row r="208" spans="1:11">
      <c r="A208" s="42">
        <v>196</v>
      </c>
      <c r="B208" s="43">
        <f t="shared" si="24"/>
        <v>23306.783737076032</v>
      </c>
      <c r="C208" s="43">
        <f t="shared" si="25"/>
        <v>12312.37758162588</v>
      </c>
      <c r="D208" s="43">
        <f t="shared" si="26"/>
        <v>10994.406155450151</v>
      </c>
      <c r="E208" s="43">
        <f t="shared" si="31"/>
        <v>2824953.7270506695</v>
      </c>
      <c r="F208" s="55"/>
      <c r="G208" s="42">
        <v>196</v>
      </c>
      <c r="H208" s="38">
        <f t="shared" si="27"/>
        <v>20583.263888888891</v>
      </c>
      <c r="I208" s="38">
        <f t="shared" si="28"/>
        <v>12555.555555555555</v>
      </c>
      <c r="J208" s="38">
        <f t="shared" si="29"/>
        <v>8027.7083333333348</v>
      </c>
      <c r="K208" s="38">
        <f t="shared" si="30"/>
        <v>2059111.1111111115</v>
      </c>
    </row>
    <row r="209" spans="1:11">
      <c r="A209" s="42">
        <v>197</v>
      </c>
      <c r="B209" s="43">
        <f t="shared" si="24"/>
        <v>23306.783737076032</v>
      </c>
      <c r="C209" s="43">
        <f t="shared" si="25"/>
        <v>12360.088044754681</v>
      </c>
      <c r="D209" s="43">
        <f t="shared" si="26"/>
        <v>10946.695692321349</v>
      </c>
      <c r="E209" s="43">
        <f t="shared" si="31"/>
        <v>2812593.6390059148</v>
      </c>
      <c r="F209" s="55"/>
      <c r="G209" s="42">
        <v>197</v>
      </c>
      <c r="H209" s="38">
        <f t="shared" si="27"/>
        <v>20534.611111111113</v>
      </c>
      <c r="I209" s="38">
        <f t="shared" si="28"/>
        <v>12555.555555555555</v>
      </c>
      <c r="J209" s="38">
        <f t="shared" si="29"/>
        <v>7979.0555555555575</v>
      </c>
      <c r="K209" s="38">
        <f t="shared" si="30"/>
        <v>2046555.5555555555</v>
      </c>
    </row>
    <row r="210" spans="1:11">
      <c r="A210" s="42">
        <v>198</v>
      </c>
      <c r="B210" s="43">
        <f t="shared" si="24"/>
        <v>23306.783737076032</v>
      </c>
      <c r="C210" s="43">
        <f t="shared" si="25"/>
        <v>12407.983385928106</v>
      </c>
      <c r="D210" s="43">
        <f t="shared" si="26"/>
        <v>10898.800351147926</v>
      </c>
      <c r="E210" s="43">
        <f t="shared" si="31"/>
        <v>2800185.6556199868</v>
      </c>
      <c r="F210" s="55"/>
      <c r="G210" s="42">
        <v>198</v>
      </c>
      <c r="H210" s="38">
        <f t="shared" si="27"/>
        <v>20485.958333333332</v>
      </c>
      <c r="I210" s="38">
        <f t="shared" si="28"/>
        <v>12555.555555555555</v>
      </c>
      <c r="J210" s="38">
        <f t="shared" si="29"/>
        <v>7930.4027777777774</v>
      </c>
      <c r="K210" s="38">
        <f t="shared" si="30"/>
        <v>2034000</v>
      </c>
    </row>
    <row r="211" spans="1:11">
      <c r="A211" s="42">
        <v>199</v>
      </c>
      <c r="B211" s="43">
        <f t="shared" si="24"/>
        <v>23306.783737076032</v>
      </c>
      <c r="C211" s="43">
        <f t="shared" si="25"/>
        <v>12456.064321548578</v>
      </c>
      <c r="D211" s="43">
        <f t="shared" si="26"/>
        <v>10850.719415527456</v>
      </c>
      <c r="E211" s="43">
        <f t="shared" si="31"/>
        <v>2787729.5912984381</v>
      </c>
      <c r="F211" s="55"/>
      <c r="G211" s="42">
        <v>199</v>
      </c>
      <c r="H211" s="38">
        <f t="shared" si="27"/>
        <v>20437.305555555555</v>
      </c>
      <c r="I211" s="38">
        <f t="shared" si="28"/>
        <v>12555.555555555555</v>
      </c>
      <c r="J211" s="38">
        <f t="shared" si="29"/>
        <v>7881.75</v>
      </c>
      <c r="K211" s="38">
        <f t="shared" si="30"/>
        <v>2021444.4444444445</v>
      </c>
    </row>
    <row r="212" spans="1:11">
      <c r="A212" s="42">
        <v>200</v>
      </c>
      <c r="B212" s="43">
        <f t="shared" si="24"/>
        <v>23306.783737076032</v>
      </c>
      <c r="C212" s="43">
        <f t="shared" si="25"/>
        <v>12504.33157079458</v>
      </c>
      <c r="D212" s="43">
        <f t="shared" si="26"/>
        <v>10802.452166281455</v>
      </c>
      <c r="E212" s="43">
        <f t="shared" si="31"/>
        <v>2775225.2597276433</v>
      </c>
      <c r="F212" s="55"/>
      <c r="G212" s="42">
        <v>200</v>
      </c>
      <c r="H212" s="38">
        <f t="shared" si="27"/>
        <v>20388.652777777777</v>
      </c>
      <c r="I212" s="38">
        <f t="shared" si="28"/>
        <v>12555.555555555555</v>
      </c>
      <c r="J212" s="38">
        <f t="shared" si="29"/>
        <v>7833.0972222222226</v>
      </c>
      <c r="K212" s="38">
        <f t="shared" si="30"/>
        <v>2008888.888888889</v>
      </c>
    </row>
    <row r="213" spans="1:11">
      <c r="A213" s="42">
        <v>201</v>
      </c>
      <c r="B213" s="43">
        <f t="shared" si="24"/>
        <v>23306.783737076032</v>
      </c>
      <c r="C213" s="43">
        <f t="shared" si="25"/>
        <v>12552.785855631408</v>
      </c>
      <c r="D213" s="43">
        <f t="shared" si="26"/>
        <v>10753.997881444626</v>
      </c>
      <c r="E213" s="43">
        <f t="shared" si="31"/>
        <v>2762672.473872012</v>
      </c>
      <c r="F213" s="55"/>
      <c r="G213" s="42">
        <v>201</v>
      </c>
      <c r="H213" s="38">
        <f t="shared" si="27"/>
        <v>20340</v>
      </c>
      <c r="I213" s="38">
        <f t="shared" si="28"/>
        <v>12555.555555555555</v>
      </c>
      <c r="J213" s="38">
        <f t="shared" si="29"/>
        <v>7784.4444444444453</v>
      </c>
      <c r="K213" s="38">
        <f t="shared" si="30"/>
        <v>1996333.3333333335</v>
      </c>
    </row>
    <row r="214" spans="1:11">
      <c r="A214" s="42">
        <v>202</v>
      </c>
      <c r="B214" s="43">
        <f t="shared" si="24"/>
        <v>23306.783737076032</v>
      </c>
      <c r="C214" s="43">
        <f t="shared" si="25"/>
        <v>12601.427900821976</v>
      </c>
      <c r="D214" s="43">
        <f t="shared" si="26"/>
        <v>10705.355836254052</v>
      </c>
      <c r="E214" s="43">
        <f t="shared" si="31"/>
        <v>2750071.0459711901</v>
      </c>
      <c r="F214" s="55"/>
      <c r="G214" s="42">
        <v>202</v>
      </c>
      <c r="H214" s="38">
        <f t="shared" si="27"/>
        <v>20291.347222222223</v>
      </c>
      <c r="I214" s="38">
        <f t="shared" si="28"/>
        <v>12555.555555555555</v>
      </c>
      <c r="J214" s="38">
        <f t="shared" si="29"/>
        <v>7735.791666666667</v>
      </c>
      <c r="K214" s="38">
        <f t="shared" si="30"/>
        <v>1983777.777777778</v>
      </c>
    </row>
    <row r="215" spans="1:11">
      <c r="A215" s="42">
        <v>203</v>
      </c>
      <c r="B215" s="43">
        <f t="shared" si="24"/>
        <v>23306.783737076032</v>
      </c>
      <c r="C215" s="43">
        <f t="shared" si="25"/>
        <v>12650.258433937666</v>
      </c>
      <c r="D215" s="43">
        <f t="shared" si="26"/>
        <v>10656.525303138367</v>
      </c>
      <c r="E215" s="43">
        <f t="shared" si="31"/>
        <v>2737420.7875372525</v>
      </c>
      <c r="F215" s="55"/>
      <c r="G215" s="42">
        <v>203</v>
      </c>
      <c r="H215" s="38">
        <f t="shared" si="27"/>
        <v>20242.694444444445</v>
      </c>
      <c r="I215" s="38">
        <f t="shared" si="28"/>
        <v>12555.555555555555</v>
      </c>
      <c r="J215" s="38">
        <f t="shared" si="29"/>
        <v>7687.1388888888896</v>
      </c>
      <c r="K215" s="38">
        <f t="shared" si="30"/>
        <v>1971222.2222222225</v>
      </c>
    </row>
    <row r="216" spans="1:11">
      <c r="A216" s="42">
        <v>204</v>
      </c>
      <c r="B216" s="43">
        <f t="shared" si="24"/>
        <v>23306.783737076032</v>
      </c>
      <c r="C216" s="43">
        <f t="shared" si="25"/>
        <v>12699.278185369172</v>
      </c>
      <c r="D216" s="43">
        <f t="shared" si="26"/>
        <v>10607.505551706859</v>
      </c>
      <c r="E216" s="43">
        <f t="shared" si="31"/>
        <v>2724721.5093518835</v>
      </c>
      <c r="F216" s="55"/>
      <c r="G216" s="42">
        <v>204</v>
      </c>
      <c r="H216" s="38">
        <f t="shared" si="27"/>
        <v>20194.041666666668</v>
      </c>
      <c r="I216" s="38">
        <f t="shared" si="28"/>
        <v>12555.555555555555</v>
      </c>
      <c r="J216" s="38">
        <f t="shared" si="29"/>
        <v>7638.4861111111122</v>
      </c>
      <c r="K216" s="38">
        <f t="shared" si="30"/>
        <v>1958666.666666667</v>
      </c>
    </row>
    <row r="217" spans="1:11">
      <c r="A217" s="42">
        <v>205</v>
      </c>
      <c r="B217" s="43">
        <f t="shared" si="24"/>
        <v>23306.783737076032</v>
      </c>
      <c r="C217" s="43">
        <f t="shared" si="25"/>
        <v>12748.487888337477</v>
      </c>
      <c r="D217" s="43">
        <f t="shared" si="26"/>
        <v>10558.295848738555</v>
      </c>
      <c r="E217" s="43">
        <f t="shared" si="31"/>
        <v>2711973.021463546</v>
      </c>
      <c r="F217" s="55"/>
      <c r="G217" s="42">
        <v>205</v>
      </c>
      <c r="H217" s="38">
        <f t="shared" si="27"/>
        <v>20145.388888888891</v>
      </c>
      <c r="I217" s="38">
        <f t="shared" si="28"/>
        <v>12555.555555555555</v>
      </c>
      <c r="J217" s="38">
        <f t="shared" si="29"/>
        <v>7589.8333333333348</v>
      </c>
      <c r="K217" s="38">
        <f t="shared" si="30"/>
        <v>1946111.1111111115</v>
      </c>
    </row>
    <row r="218" spans="1:11">
      <c r="A218" s="42">
        <v>206</v>
      </c>
      <c r="B218" s="43">
        <f t="shared" si="24"/>
        <v>23306.783737076032</v>
      </c>
      <c r="C218" s="43">
        <f t="shared" si="25"/>
        <v>12797.888278904786</v>
      </c>
      <c r="D218" s="43">
        <f t="shared" si="26"/>
        <v>10508.895458171248</v>
      </c>
      <c r="E218" s="43">
        <f t="shared" si="31"/>
        <v>2699175.1331846411</v>
      </c>
      <c r="F218" s="55"/>
      <c r="G218" s="42">
        <v>206</v>
      </c>
      <c r="H218" s="38">
        <f t="shared" si="27"/>
        <v>20096.736111111113</v>
      </c>
      <c r="I218" s="38">
        <f t="shared" si="28"/>
        <v>12555.555555555555</v>
      </c>
      <c r="J218" s="38">
        <f t="shared" si="29"/>
        <v>7541.1805555555575</v>
      </c>
      <c r="K218" s="38">
        <f t="shared" si="30"/>
        <v>1933555.5555555555</v>
      </c>
    </row>
    <row r="219" spans="1:11">
      <c r="A219" s="42">
        <v>207</v>
      </c>
      <c r="B219" s="43">
        <f t="shared" si="24"/>
        <v>23306.783737076032</v>
      </c>
      <c r="C219" s="43">
        <f t="shared" si="25"/>
        <v>12847.480095985538</v>
      </c>
      <c r="D219" s="43">
        <f t="shared" si="26"/>
        <v>10459.303641090488</v>
      </c>
      <c r="E219" s="43">
        <f t="shared" si="31"/>
        <v>2686327.6530886558</v>
      </c>
      <c r="F219" s="55"/>
      <c r="G219" s="42">
        <v>207</v>
      </c>
      <c r="H219" s="38">
        <f t="shared" si="27"/>
        <v>20048.083333333332</v>
      </c>
      <c r="I219" s="38">
        <f t="shared" si="28"/>
        <v>12555.555555555555</v>
      </c>
      <c r="J219" s="38">
        <f t="shared" si="29"/>
        <v>7492.5277777777774</v>
      </c>
      <c r="K219" s="38">
        <f t="shared" si="30"/>
        <v>1921000</v>
      </c>
    </row>
    <row r="220" spans="1:11">
      <c r="A220" s="42">
        <v>208</v>
      </c>
      <c r="B220" s="43">
        <f t="shared" si="24"/>
        <v>23306.783737076032</v>
      </c>
      <c r="C220" s="43">
        <f t="shared" si="25"/>
        <v>12897.264081357484</v>
      </c>
      <c r="D220" s="43">
        <f t="shared" si="26"/>
        <v>10409.519655718546</v>
      </c>
      <c r="E220" s="43">
        <f t="shared" si="31"/>
        <v>2673430.3890072983</v>
      </c>
      <c r="F220" s="55"/>
      <c r="G220" s="42">
        <v>208</v>
      </c>
      <c r="H220" s="38">
        <f t="shared" si="27"/>
        <v>19999.430555555555</v>
      </c>
      <c r="I220" s="38">
        <f t="shared" si="28"/>
        <v>12555.555555555555</v>
      </c>
      <c r="J220" s="38">
        <f t="shared" si="29"/>
        <v>7443.875</v>
      </c>
      <c r="K220" s="38">
        <f t="shared" si="30"/>
        <v>1908444.4444444445</v>
      </c>
    </row>
    <row r="221" spans="1:11">
      <c r="A221" s="42">
        <v>209</v>
      </c>
      <c r="B221" s="43">
        <f t="shared" si="24"/>
        <v>23306.783737076032</v>
      </c>
      <c r="C221" s="43">
        <f t="shared" si="25"/>
        <v>12947.240979672746</v>
      </c>
      <c r="D221" s="43">
        <f t="shared" si="26"/>
        <v>10359.542757403284</v>
      </c>
      <c r="E221" s="43">
        <f t="shared" si="31"/>
        <v>2660483.1480276254</v>
      </c>
      <c r="F221" s="55"/>
      <c r="G221" s="42">
        <v>209</v>
      </c>
      <c r="H221" s="38">
        <f t="shared" si="27"/>
        <v>19950.777777777777</v>
      </c>
      <c r="I221" s="38">
        <f t="shared" si="28"/>
        <v>12555.555555555555</v>
      </c>
      <c r="J221" s="38">
        <f t="shared" si="29"/>
        <v>7395.2222222222226</v>
      </c>
      <c r="K221" s="38">
        <f t="shared" si="30"/>
        <v>1895888.888888889</v>
      </c>
    </row>
    <row r="222" spans="1:11">
      <c r="A222" s="42">
        <v>210</v>
      </c>
      <c r="B222" s="43">
        <f t="shared" si="24"/>
        <v>23306.783737076032</v>
      </c>
      <c r="C222" s="43">
        <f t="shared" si="25"/>
        <v>12997.411538468978</v>
      </c>
      <c r="D222" s="43">
        <f t="shared" si="26"/>
        <v>10309.372198607054</v>
      </c>
      <c r="E222" s="43">
        <f t="shared" si="31"/>
        <v>2647485.7364891563</v>
      </c>
      <c r="F222" s="55"/>
      <c r="G222" s="42">
        <v>210</v>
      </c>
      <c r="H222" s="38">
        <f t="shared" si="27"/>
        <v>19902.125</v>
      </c>
      <c r="I222" s="38">
        <f t="shared" si="28"/>
        <v>12555.555555555555</v>
      </c>
      <c r="J222" s="38">
        <f t="shared" si="29"/>
        <v>7346.5694444444453</v>
      </c>
      <c r="K222" s="38">
        <f t="shared" si="30"/>
        <v>1883333.3333333335</v>
      </c>
    </row>
    <row r="223" spans="1:11">
      <c r="A223" s="42">
        <v>211</v>
      </c>
      <c r="B223" s="43">
        <f t="shared" si="24"/>
        <v>23306.783737076032</v>
      </c>
      <c r="C223" s="43">
        <f t="shared" si="25"/>
        <v>13047.776508180545</v>
      </c>
      <c r="D223" s="43">
        <f t="shared" si="26"/>
        <v>10259.007228895483</v>
      </c>
      <c r="E223" s="43">
        <f t="shared" si="31"/>
        <v>2634437.9599809758</v>
      </c>
      <c r="F223" s="55"/>
      <c r="G223" s="42">
        <v>211</v>
      </c>
      <c r="H223" s="38">
        <f t="shared" si="27"/>
        <v>19853.472222222223</v>
      </c>
      <c r="I223" s="38">
        <f t="shared" si="28"/>
        <v>12555.555555555555</v>
      </c>
      <c r="J223" s="38">
        <f t="shared" si="29"/>
        <v>7297.916666666667</v>
      </c>
      <c r="K223" s="38">
        <f t="shared" si="30"/>
        <v>1870777.777777778</v>
      </c>
    </row>
    <row r="224" spans="1:11">
      <c r="A224" s="42">
        <v>212</v>
      </c>
      <c r="B224" s="43">
        <f t="shared" si="24"/>
        <v>23306.783737076032</v>
      </c>
      <c r="C224" s="43">
        <f t="shared" si="25"/>
        <v>13098.336642149747</v>
      </c>
      <c r="D224" s="43">
        <f t="shared" si="26"/>
        <v>10208.447094926285</v>
      </c>
      <c r="E224" s="43">
        <f t="shared" si="31"/>
        <v>2621339.623338826</v>
      </c>
      <c r="F224" s="55"/>
      <c r="G224" s="42">
        <v>212</v>
      </c>
      <c r="H224" s="38">
        <f t="shared" si="27"/>
        <v>19804.819444444445</v>
      </c>
      <c r="I224" s="38">
        <f t="shared" si="28"/>
        <v>12555.555555555555</v>
      </c>
      <c r="J224" s="38">
        <f t="shared" si="29"/>
        <v>7249.2638888888896</v>
      </c>
      <c r="K224" s="38">
        <f t="shared" si="30"/>
        <v>1858222.2222222225</v>
      </c>
    </row>
    <row r="225" spans="1:11">
      <c r="A225" s="42">
        <v>213</v>
      </c>
      <c r="B225" s="43">
        <f t="shared" si="24"/>
        <v>23306.783737076032</v>
      </c>
      <c r="C225" s="43">
        <f t="shared" si="25"/>
        <v>13149.092696638074</v>
      </c>
      <c r="D225" s="43">
        <f t="shared" si="26"/>
        <v>10157.691040437956</v>
      </c>
      <c r="E225" s="43">
        <f t="shared" si="31"/>
        <v>2608190.5306421882</v>
      </c>
      <c r="F225" s="55"/>
      <c r="G225" s="42">
        <v>213</v>
      </c>
      <c r="H225" s="38">
        <f t="shared" si="27"/>
        <v>19756.166666666668</v>
      </c>
      <c r="I225" s="38">
        <f t="shared" si="28"/>
        <v>12555.555555555555</v>
      </c>
      <c r="J225" s="38">
        <f t="shared" si="29"/>
        <v>7200.6111111111122</v>
      </c>
      <c r="K225" s="38">
        <f t="shared" si="30"/>
        <v>1845666.666666667</v>
      </c>
    </row>
    <row r="226" spans="1:11">
      <c r="A226" s="42">
        <v>214</v>
      </c>
      <c r="B226" s="43">
        <f t="shared" si="24"/>
        <v>23306.783737076032</v>
      </c>
      <c r="C226" s="43">
        <f t="shared" si="25"/>
        <v>13200.045430837548</v>
      </c>
      <c r="D226" s="43">
        <f t="shared" si="26"/>
        <v>10106.738306238483</v>
      </c>
      <c r="E226" s="43">
        <f t="shared" si="31"/>
        <v>2594990.4852113505</v>
      </c>
      <c r="F226" s="55"/>
      <c r="G226" s="42">
        <v>214</v>
      </c>
      <c r="H226" s="38">
        <f t="shared" si="27"/>
        <v>19707.513888888891</v>
      </c>
      <c r="I226" s="38">
        <f t="shared" si="28"/>
        <v>12555.555555555555</v>
      </c>
      <c r="J226" s="38">
        <f t="shared" si="29"/>
        <v>7151.9583333333348</v>
      </c>
      <c r="K226" s="38">
        <f t="shared" si="30"/>
        <v>1833111.1111111115</v>
      </c>
    </row>
    <row r="227" spans="1:11">
      <c r="A227" s="42">
        <v>215</v>
      </c>
      <c r="B227" s="43">
        <f t="shared" si="24"/>
        <v>23306.783737076032</v>
      </c>
      <c r="C227" s="43">
        <f t="shared" si="25"/>
        <v>13251.19560688204</v>
      </c>
      <c r="D227" s="43">
        <f t="shared" si="26"/>
        <v>10055.588130193986</v>
      </c>
      <c r="E227" s="43">
        <f t="shared" si="31"/>
        <v>2581739.2896044683</v>
      </c>
      <c r="F227" s="55"/>
      <c r="G227" s="42">
        <v>215</v>
      </c>
      <c r="H227" s="38">
        <f t="shared" si="27"/>
        <v>19658.861111111113</v>
      </c>
      <c r="I227" s="38">
        <f t="shared" si="28"/>
        <v>12555.555555555555</v>
      </c>
      <c r="J227" s="38">
        <f t="shared" si="29"/>
        <v>7103.3055555555575</v>
      </c>
      <c r="K227" s="38">
        <f t="shared" si="30"/>
        <v>1820555.5555555555</v>
      </c>
    </row>
    <row r="228" spans="1:11">
      <c r="A228" s="42">
        <v>216</v>
      </c>
      <c r="B228" s="43">
        <f t="shared" si="24"/>
        <v>23306.783737076032</v>
      </c>
      <c r="C228" s="43">
        <f t="shared" si="25"/>
        <v>13302.543989858708</v>
      </c>
      <c r="D228" s="43">
        <f t="shared" si="26"/>
        <v>10004.239747217322</v>
      </c>
      <c r="E228" s="43">
        <f t="shared" si="31"/>
        <v>2568436.7456146097</v>
      </c>
      <c r="F228" s="55"/>
      <c r="G228" s="42">
        <v>216</v>
      </c>
      <c r="H228" s="38">
        <f t="shared" si="27"/>
        <v>19610.208333333332</v>
      </c>
      <c r="I228" s="38">
        <f t="shared" si="28"/>
        <v>12555.555555555555</v>
      </c>
      <c r="J228" s="38">
        <f t="shared" si="29"/>
        <v>7054.6527777777774</v>
      </c>
      <c r="K228" s="38">
        <f t="shared" si="30"/>
        <v>1808000</v>
      </c>
    </row>
    <row r="229" spans="1:11">
      <c r="A229" s="42">
        <v>217</v>
      </c>
      <c r="B229" s="43">
        <f t="shared" si="24"/>
        <v>23306.783737076032</v>
      </c>
      <c r="C229" s="43">
        <f t="shared" si="25"/>
        <v>13354.091347819412</v>
      </c>
      <c r="D229" s="43">
        <f t="shared" si="26"/>
        <v>9952.6923892566174</v>
      </c>
      <c r="E229" s="43">
        <f t="shared" si="31"/>
        <v>2555082.6542667905</v>
      </c>
      <c r="F229" s="55"/>
      <c r="G229" s="42">
        <v>217</v>
      </c>
      <c r="H229" s="38">
        <f t="shared" si="27"/>
        <v>19561.555555555555</v>
      </c>
      <c r="I229" s="38">
        <f t="shared" si="28"/>
        <v>12555.555555555555</v>
      </c>
      <c r="J229" s="38">
        <f t="shared" si="29"/>
        <v>7006</v>
      </c>
      <c r="K229" s="38">
        <f t="shared" si="30"/>
        <v>1795444.4444444445</v>
      </c>
    </row>
    <row r="230" spans="1:11">
      <c r="A230" s="42">
        <v>218</v>
      </c>
      <c r="B230" s="43">
        <f t="shared" si="24"/>
        <v>23306.783737076032</v>
      </c>
      <c r="C230" s="43">
        <f t="shared" si="25"/>
        <v>13405.838451792215</v>
      </c>
      <c r="D230" s="43">
        <f t="shared" si="26"/>
        <v>9900.9452852838185</v>
      </c>
      <c r="E230" s="43">
        <f t="shared" si="31"/>
        <v>2541676.8158149985</v>
      </c>
      <c r="F230" s="55"/>
      <c r="G230" s="42">
        <v>218</v>
      </c>
      <c r="H230" s="38">
        <f t="shared" si="27"/>
        <v>19512.902777777777</v>
      </c>
      <c r="I230" s="38">
        <f t="shared" si="28"/>
        <v>12555.555555555555</v>
      </c>
      <c r="J230" s="38">
        <f t="shared" si="29"/>
        <v>6957.3472222222226</v>
      </c>
      <c r="K230" s="38">
        <f t="shared" si="30"/>
        <v>1782888.888888889</v>
      </c>
    </row>
    <row r="231" spans="1:11">
      <c r="A231" s="42">
        <v>219</v>
      </c>
      <c r="B231" s="43">
        <f t="shared" si="24"/>
        <v>23306.783737076032</v>
      </c>
      <c r="C231" s="43">
        <f t="shared" si="25"/>
        <v>13457.786075792908</v>
      </c>
      <c r="D231" s="43">
        <f t="shared" si="26"/>
        <v>9848.9976612831215</v>
      </c>
      <c r="E231" s="43">
        <f t="shared" si="31"/>
        <v>2528219.0297392057</v>
      </c>
      <c r="F231" s="55"/>
      <c r="G231" s="42">
        <v>219</v>
      </c>
      <c r="H231" s="38">
        <f t="shared" si="27"/>
        <v>19464.25</v>
      </c>
      <c r="I231" s="38">
        <f t="shared" si="28"/>
        <v>12555.555555555555</v>
      </c>
      <c r="J231" s="38">
        <f t="shared" si="29"/>
        <v>6908.6944444444453</v>
      </c>
      <c r="K231" s="38">
        <f t="shared" si="30"/>
        <v>1770333.3333333335</v>
      </c>
    </row>
    <row r="232" spans="1:11">
      <c r="A232" s="42">
        <v>220</v>
      </c>
      <c r="B232" s="43">
        <f t="shared" si="24"/>
        <v>23306.783737076032</v>
      </c>
      <c r="C232" s="43">
        <f t="shared" si="25"/>
        <v>13509.934996836606</v>
      </c>
      <c r="D232" s="43">
        <f t="shared" si="26"/>
        <v>9796.8487402394239</v>
      </c>
      <c r="E232" s="43">
        <f t="shared" si="31"/>
        <v>2514709.0947423689</v>
      </c>
      <c r="F232" s="55"/>
      <c r="G232" s="42">
        <v>220</v>
      </c>
      <c r="H232" s="38">
        <f t="shared" si="27"/>
        <v>19415.597222222223</v>
      </c>
      <c r="I232" s="38">
        <f t="shared" si="28"/>
        <v>12555.555555555555</v>
      </c>
      <c r="J232" s="38">
        <f t="shared" si="29"/>
        <v>6860.041666666667</v>
      </c>
      <c r="K232" s="38">
        <f t="shared" si="30"/>
        <v>1757777.777777778</v>
      </c>
    </row>
    <row r="233" spans="1:11">
      <c r="A233" s="42">
        <v>221</v>
      </c>
      <c r="B233" s="43">
        <f t="shared" si="24"/>
        <v>23306.783737076032</v>
      </c>
      <c r="C233" s="43">
        <f t="shared" si="25"/>
        <v>13562.285994949349</v>
      </c>
      <c r="D233" s="43">
        <f t="shared" si="26"/>
        <v>9744.4977421266831</v>
      </c>
      <c r="E233" s="43">
        <f t="shared" si="31"/>
        <v>2501146.8087474196</v>
      </c>
      <c r="F233" s="55"/>
      <c r="G233" s="42">
        <v>221</v>
      </c>
      <c r="H233" s="38">
        <f t="shared" si="27"/>
        <v>19366.944444444445</v>
      </c>
      <c r="I233" s="38">
        <f t="shared" si="28"/>
        <v>12555.555555555555</v>
      </c>
      <c r="J233" s="38">
        <f t="shared" si="29"/>
        <v>6811.3888888888896</v>
      </c>
      <c r="K233" s="38">
        <f t="shared" si="30"/>
        <v>1745222.2222222225</v>
      </c>
    </row>
    <row r="234" spans="1:11">
      <c r="A234" s="42">
        <v>222</v>
      </c>
      <c r="B234" s="43">
        <f t="shared" si="24"/>
        <v>23306.783737076032</v>
      </c>
      <c r="C234" s="43">
        <f t="shared" si="25"/>
        <v>13614.839853179777</v>
      </c>
      <c r="D234" s="43">
        <f t="shared" si="26"/>
        <v>9691.9438838962524</v>
      </c>
      <c r="E234" s="43">
        <f t="shared" si="31"/>
        <v>2487531.96889424</v>
      </c>
      <c r="F234" s="55"/>
      <c r="G234" s="42">
        <v>222</v>
      </c>
      <c r="H234" s="38">
        <f t="shared" si="27"/>
        <v>19318.291666666668</v>
      </c>
      <c r="I234" s="38">
        <f t="shared" si="28"/>
        <v>12555.555555555555</v>
      </c>
      <c r="J234" s="38">
        <f t="shared" si="29"/>
        <v>6762.7361111111122</v>
      </c>
      <c r="K234" s="38">
        <f t="shared" si="30"/>
        <v>1732666.666666667</v>
      </c>
    </row>
    <row r="235" spans="1:11">
      <c r="A235" s="42">
        <v>223</v>
      </c>
      <c r="B235" s="43">
        <f t="shared" si="24"/>
        <v>23306.783737076032</v>
      </c>
      <c r="C235" s="43">
        <f t="shared" si="25"/>
        <v>13667.597357610848</v>
      </c>
      <c r="D235" s="43">
        <f t="shared" si="26"/>
        <v>9639.1863794651799</v>
      </c>
      <c r="E235" s="43">
        <f t="shared" si="31"/>
        <v>2473864.3715366293</v>
      </c>
      <c r="F235" s="55"/>
      <c r="G235" s="42">
        <v>223</v>
      </c>
      <c r="H235" s="38">
        <f t="shared" si="27"/>
        <v>19269.638888888891</v>
      </c>
      <c r="I235" s="38">
        <f t="shared" si="28"/>
        <v>12555.555555555555</v>
      </c>
      <c r="J235" s="38">
        <f t="shared" si="29"/>
        <v>6714.0833333333348</v>
      </c>
      <c r="K235" s="38">
        <f t="shared" si="30"/>
        <v>1720111.1111111115</v>
      </c>
    </row>
    <row r="236" spans="1:11">
      <c r="A236" s="42">
        <v>224</v>
      </c>
      <c r="B236" s="43">
        <f t="shared" si="24"/>
        <v>23306.783737076032</v>
      </c>
      <c r="C236" s="43">
        <f t="shared" si="25"/>
        <v>13720.55929737159</v>
      </c>
      <c r="D236" s="43">
        <f t="shared" si="26"/>
        <v>9586.2244397044415</v>
      </c>
      <c r="E236" s="43">
        <f t="shared" si="31"/>
        <v>2460143.8122392576</v>
      </c>
      <c r="F236" s="55"/>
      <c r="G236" s="42">
        <v>224</v>
      </c>
      <c r="H236" s="38">
        <f t="shared" si="27"/>
        <v>19220.986111111113</v>
      </c>
      <c r="I236" s="38">
        <f t="shared" si="28"/>
        <v>12555.555555555555</v>
      </c>
      <c r="J236" s="38">
        <f t="shared" si="29"/>
        <v>6665.4305555555575</v>
      </c>
      <c r="K236" s="38">
        <f t="shared" si="30"/>
        <v>1707555.555555556</v>
      </c>
    </row>
    <row r="237" spans="1:11">
      <c r="A237" s="42">
        <v>225</v>
      </c>
      <c r="B237" s="43">
        <f t="shared" si="24"/>
        <v>23306.783737076032</v>
      </c>
      <c r="C237" s="43">
        <f t="shared" si="25"/>
        <v>13773.726464648904</v>
      </c>
      <c r="D237" s="43">
        <f t="shared" si="26"/>
        <v>9533.057272427126</v>
      </c>
      <c r="E237" s="43">
        <f t="shared" si="31"/>
        <v>2446370.0857746089</v>
      </c>
      <c r="F237" s="55"/>
      <c r="G237" s="42">
        <v>225</v>
      </c>
      <c r="H237" s="38">
        <f t="shared" si="27"/>
        <v>19172.333333333336</v>
      </c>
      <c r="I237" s="38">
        <f t="shared" si="28"/>
        <v>12555.555555555555</v>
      </c>
      <c r="J237" s="38">
        <f t="shared" si="29"/>
        <v>6616.7777777777801</v>
      </c>
      <c r="K237" s="38">
        <f t="shared" si="30"/>
        <v>1695000</v>
      </c>
    </row>
    <row r="238" spans="1:11">
      <c r="A238" s="42">
        <v>226</v>
      </c>
      <c r="B238" s="43">
        <f t="shared" si="24"/>
        <v>23306.783737076032</v>
      </c>
      <c r="C238" s="43">
        <f t="shared" si="25"/>
        <v>13827.099654699419</v>
      </c>
      <c r="D238" s="43">
        <f t="shared" si="26"/>
        <v>9479.6840823766106</v>
      </c>
      <c r="E238" s="43">
        <f t="shared" si="31"/>
        <v>2432542.9861199097</v>
      </c>
      <c r="F238" s="55"/>
      <c r="G238" s="42">
        <v>226</v>
      </c>
      <c r="H238" s="38">
        <f t="shared" si="27"/>
        <v>19123.680555555555</v>
      </c>
      <c r="I238" s="38">
        <f t="shared" si="28"/>
        <v>12555.555555555555</v>
      </c>
      <c r="J238" s="38">
        <f t="shared" si="29"/>
        <v>6568.125</v>
      </c>
      <c r="K238" s="38">
        <f t="shared" si="30"/>
        <v>1682444.4444444445</v>
      </c>
    </row>
    <row r="239" spans="1:11">
      <c r="A239" s="42">
        <v>227</v>
      </c>
      <c r="B239" s="43">
        <f t="shared" si="24"/>
        <v>23306.783737076032</v>
      </c>
      <c r="C239" s="43">
        <f t="shared" si="25"/>
        <v>13880.67966586138</v>
      </c>
      <c r="D239" s="43">
        <f t="shared" si="26"/>
        <v>9426.1040712146514</v>
      </c>
      <c r="E239" s="43">
        <f t="shared" si="31"/>
        <v>2418662.3064540485</v>
      </c>
      <c r="F239" s="55"/>
      <c r="G239" s="42">
        <v>227</v>
      </c>
      <c r="H239" s="38">
        <f t="shared" si="27"/>
        <v>19075.027777777777</v>
      </c>
      <c r="I239" s="38">
        <f t="shared" si="28"/>
        <v>12555.555555555555</v>
      </c>
      <c r="J239" s="38">
        <f t="shared" si="29"/>
        <v>6519.4722222222226</v>
      </c>
      <c r="K239" s="38">
        <f t="shared" si="30"/>
        <v>1669888.888888889</v>
      </c>
    </row>
    <row r="240" spans="1:11">
      <c r="A240" s="42">
        <v>228</v>
      </c>
      <c r="B240" s="43">
        <f t="shared" si="24"/>
        <v>23306.783737076032</v>
      </c>
      <c r="C240" s="43">
        <f t="shared" si="25"/>
        <v>13934.467299566593</v>
      </c>
      <c r="D240" s="43">
        <f t="shared" si="26"/>
        <v>9372.3164375094384</v>
      </c>
      <c r="E240" s="43">
        <f t="shared" si="31"/>
        <v>2404727.8391544819</v>
      </c>
      <c r="F240" s="55"/>
      <c r="G240" s="42">
        <v>228</v>
      </c>
      <c r="H240" s="38">
        <f t="shared" si="27"/>
        <v>19026.375</v>
      </c>
      <c r="I240" s="38">
        <f t="shared" si="28"/>
        <v>12555.555555555555</v>
      </c>
      <c r="J240" s="38">
        <f t="shared" si="29"/>
        <v>6470.8194444444453</v>
      </c>
      <c r="K240" s="38">
        <f t="shared" si="30"/>
        <v>1657333.3333333335</v>
      </c>
    </row>
    <row r="241" spans="1:11">
      <c r="A241" s="42">
        <v>229</v>
      </c>
      <c r="B241" s="43">
        <f t="shared" si="24"/>
        <v>23306.783737076032</v>
      </c>
      <c r="C241" s="43">
        <f t="shared" si="25"/>
        <v>13988.463360352414</v>
      </c>
      <c r="D241" s="43">
        <f t="shared" si="26"/>
        <v>9318.3203767236173</v>
      </c>
      <c r="E241" s="43">
        <f t="shared" si="31"/>
        <v>2390739.3757941294</v>
      </c>
      <c r="F241" s="55"/>
      <c r="G241" s="42">
        <v>229</v>
      </c>
      <c r="H241" s="38">
        <f t="shared" si="27"/>
        <v>18977.722222222223</v>
      </c>
      <c r="I241" s="38">
        <f t="shared" si="28"/>
        <v>12555.555555555555</v>
      </c>
      <c r="J241" s="38">
        <f t="shared" si="29"/>
        <v>6422.166666666667</v>
      </c>
      <c r="K241" s="38">
        <f t="shared" si="30"/>
        <v>1644777.777777778</v>
      </c>
    </row>
    <row r="242" spans="1:11">
      <c r="A242" s="42">
        <v>230</v>
      </c>
      <c r="B242" s="43">
        <f t="shared" si="24"/>
        <v>23306.783737076032</v>
      </c>
      <c r="C242" s="43">
        <f t="shared" si="25"/>
        <v>14042.66865587378</v>
      </c>
      <c r="D242" s="43">
        <f t="shared" si="26"/>
        <v>9264.1150812022534</v>
      </c>
      <c r="E242" s="43">
        <f t="shared" si="31"/>
        <v>2376696.7071382557</v>
      </c>
      <c r="F242" s="55"/>
      <c r="G242" s="42">
        <v>230</v>
      </c>
      <c r="H242" s="38">
        <f t="shared" si="27"/>
        <v>18929.069444444445</v>
      </c>
      <c r="I242" s="38">
        <f t="shared" si="28"/>
        <v>12555.555555555555</v>
      </c>
      <c r="J242" s="38">
        <f t="shared" si="29"/>
        <v>6373.5138888888896</v>
      </c>
      <c r="K242" s="38">
        <f t="shared" si="30"/>
        <v>1632222.2222222225</v>
      </c>
    </row>
    <row r="243" spans="1:11">
      <c r="A243" s="42">
        <v>231</v>
      </c>
      <c r="B243" s="43">
        <f t="shared" si="24"/>
        <v>23306.783737076032</v>
      </c>
      <c r="C243" s="43">
        <f t="shared" si="25"/>
        <v>14097.083996915291</v>
      </c>
      <c r="D243" s="43">
        <f t="shared" si="26"/>
        <v>9209.6997401607423</v>
      </c>
      <c r="E243" s="43">
        <f t="shared" si="31"/>
        <v>2362599.6231413404</v>
      </c>
      <c r="F243" s="55"/>
      <c r="G243" s="42">
        <v>231</v>
      </c>
      <c r="H243" s="38">
        <f t="shared" si="27"/>
        <v>18880.416666666668</v>
      </c>
      <c r="I243" s="38">
        <f t="shared" si="28"/>
        <v>12555.555555555555</v>
      </c>
      <c r="J243" s="38">
        <f t="shared" si="29"/>
        <v>6324.8611111111122</v>
      </c>
      <c r="K243" s="38">
        <f t="shared" si="30"/>
        <v>1619666.666666667</v>
      </c>
    </row>
    <row r="244" spans="1:11">
      <c r="A244" s="42">
        <v>232</v>
      </c>
      <c r="B244" s="43">
        <f t="shared" si="24"/>
        <v>23306.783737076032</v>
      </c>
      <c r="C244" s="43">
        <f t="shared" si="25"/>
        <v>14151.710197403334</v>
      </c>
      <c r="D244" s="43">
        <f t="shared" si="26"/>
        <v>9155.0735396726959</v>
      </c>
      <c r="E244" s="43">
        <f t="shared" si="31"/>
        <v>2348447.9129439369</v>
      </c>
      <c r="F244" s="55"/>
      <c r="G244" s="42">
        <v>232</v>
      </c>
      <c r="H244" s="38">
        <f t="shared" si="27"/>
        <v>18831.763888888891</v>
      </c>
      <c r="I244" s="38">
        <f t="shared" si="28"/>
        <v>12555.555555555555</v>
      </c>
      <c r="J244" s="38">
        <f t="shared" si="29"/>
        <v>6276.2083333333348</v>
      </c>
      <c r="K244" s="38">
        <f t="shared" si="30"/>
        <v>1607111.1111111115</v>
      </c>
    </row>
    <row r="245" spans="1:11">
      <c r="A245" s="42">
        <v>233</v>
      </c>
      <c r="B245" s="43">
        <f t="shared" si="24"/>
        <v>23306.783737076032</v>
      </c>
      <c r="C245" s="43">
        <f t="shared" si="25"/>
        <v>14206.548074418273</v>
      </c>
      <c r="D245" s="43">
        <f t="shared" si="26"/>
        <v>9100.2356626577548</v>
      </c>
      <c r="E245" s="43">
        <f t="shared" si="31"/>
        <v>2334241.3648695187</v>
      </c>
      <c r="F245" s="55"/>
      <c r="G245" s="42">
        <v>233</v>
      </c>
      <c r="H245" s="38">
        <f t="shared" si="27"/>
        <v>18783.111111111113</v>
      </c>
      <c r="I245" s="38">
        <f t="shared" si="28"/>
        <v>12555.555555555555</v>
      </c>
      <c r="J245" s="38">
        <f t="shared" si="29"/>
        <v>6227.5555555555575</v>
      </c>
      <c r="K245" s="38">
        <f t="shared" si="30"/>
        <v>1594555.555555556</v>
      </c>
    </row>
    <row r="246" spans="1:11">
      <c r="A246" s="42">
        <v>234</v>
      </c>
      <c r="B246" s="43">
        <f t="shared" si="24"/>
        <v>23306.783737076032</v>
      </c>
      <c r="C246" s="43">
        <f t="shared" si="25"/>
        <v>14261.598448206645</v>
      </c>
      <c r="D246" s="43">
        <f t="shared" si="26"/>
        <v>9045.1852888693847</v>
      </c>
      <c r="E246" s="43">
        <f t="shared" si="31"/>
        <v>2319979.766421312</v>
      </c>
      <c r="F246" s="55"/>
      <c r="G246" s="42">
        <v>234</v>
      </c>
      <c r="H246" s="38">
        <f t="shared" si="27"/>
        <v>18734.458333333336</v>
      </c>
      <c r="I246" s="38">
        <f t="shared" si="28"/>
        <v>12555.555555555555</v>
      </c>
      <c r="J246" s="38">
        <f t="shared" si="29"/>
        <v>6178.9027777777801</v>
      </c>
      <c r="K246" s="38">
        <f t="shared" si="30"/>
        <v>1582000</v>
      </c>
    </row>
    <row r="247" spans="1:11">
      <c r="A247" s="42">
        <v>235</v>
      </c>
      <c r="B247" s="43">
        <f t="shared" si="24"/>
        <v>23306.783737076032</v>
      </c>
      <c r="C247" s="43">
        <f t="shared" si="25"/>
        <v>14316.862142193448</v>
      </c>
      <c r="D247" s="43">
        <f t="shared" si="26"/>
        <v>8989.9215948825859</v>
      </c>
      <c r="E247" s="43">
        <f t="shared" si="31"/>
        <v>2305662.9042791184</v>
      </c>
      <c r="F247" s="55"/>
      <c r="G247" s="42">
        <v>235</v>
      </c>
      <c r="H247" s="38">
        <f t="shared" si="27"/>
        <v>18685.805555555555</v>
      </c>
      <c r="I247" s="38">
        <f t="shared" si="28"/>
        <v>12555.555555555555</v>
      </c>
      <c r="J247" s="38">
        <f t="shared" si="29"/>
        <v>6130.25</v>
      </c>
      <c r="K247" s="38">
        <f t="shared" si="30"/>
        <v>1569444.4444444445</v>
      </c>
    </row>
    <row r="248" spans="1:11">
      <c r="A248" s="42">
        <v>236</v>
      </c>
      <c r="B248" s="43">
        <f t="shared" si="24"/>
        <v>23306.783737076032</v>
      </c>
      <c r="C248" s="43">
        <f t="shared" si="25"/>
        <v>14372.339982994445</v>
      </c>
      <c r="D248" s="43">
        <f t="shared" si="26"/>
        <v>8934.4437540815852</v>
      </c>
      <c r="E248" s="43">
        <f t="shared" si="31"/>
        <v>2291290.564296124</v>
      </c>
      <c r="F248" s="55"/>
      <c r="G248" s="42">
        <v>236</v>
      </c>
      <c r="H248" s="38">
        <f t="shared" si="27"/>
        <v>18637.152777777777</v>
      </c>
      <c r="I248" s="38">
        <f t="shared" si="28"/>
        <v>12555.555555555555</v>
      </c>
      <c r="J248" s="38">
        <f t="shared" si="29"/>
        <v>6081.5972222222226</v>
      </c>
      <c r="K248" s="38">
        <f t="shared" si="30"/>
        <v>1556888.888888889</v>
      </c>
    </row>
    <row r="249" spans="1:11">
      <c r="A249" s="42">
        <v>237</v>
      </c>
      <c r="B249" s="43">
        <f t="shared" si="24"/>
        <v>23306.783737076032</v>
      </c>
      <c r="C249" s="43">
        <f t="shared" si="25"/>
        <v>14428.032800428549</v>
      </c>
      <c r="D249" s="43">
        <f t="shared" si="26"/>
        <v>8878.7509366474824</v>
      </c>
      <c r="E249" s="43">
        <f t="shared" si="31"/>
        <v>2276862.5314956955</v>
      </c>
      <c r="F249" s="55"/>
      <c r="G249" s="42">
        <v>237</v>
      </c>
      <c r="H249" s="38">
        <f t="shared" si="27"/>
        <v>18588.5</v>
      </c>
      <c r="I249" s="38">
        <f t="shared" si="28"/>
        <v>12555.555555555555</v>
      </c>
      <c r="J249" s="38">
        <f t="shared" si="29"/>
        <v>6032.9444444444453</v>
      </c>
      <c r="K249" s="38">
        <f t="shared" si="30"/>
        <v>1544333.3333333335</v>
      </c>
    </row>
    <row r="250" spans="1:11">
      <c r="A250" s="42">
        <v>238</v>
      </c>
      <c r="B250" s="43">
        <f t="shared" si="24"/>
        <v>23306.783737076032</v>
      </c>
      <c r="C250" s="43">
        <f t="shared" si="25"/>
        <v>14483.941427530212</v>
      </c>
      <c r="D250" s="43">
        <f t="shared" si="26"/>
        <v>8822.842309545822</v>
      </c>
      <c r="E250" s="43">
        <f t="shared" si="31"/>
        <v>2262378.5900681652</v>
      </c>
      <c r="F250" s="55"/>
      <c r="G250" s="42">
        <v>238</v>
      </c>
      <c r="H250" s="38">
        <f t="shared" si="27"/>
        <v>18539.847222222223</v>
      </c>
      <c r="I250" s="38">
        <f t="shared" si="28"/>
        <v>12555.555555555555</v>
      </c>
      <c r="J250" s="38">
        <f t="shared" si="29"/>
        <v>5984.291666666667</v>
      </c>
      <c r="K250" s="38">
        <f t="shared" si="30"/>
        <v>1531777.777777778</v>
      </c>
    </row>
    <row r="251" spans="1:11">
      <c r="A251" s="42">
        <v>239</v>
      </c>
      <c r="B251" s="43">
        <f t="shared" si="24"/>
        <v>23306.783737076032</v>
      </c>
      <c r="C251" s="43">
        <f t="shared" si="25"/>
        <v>14540.066700561891</v>
      </c>
      <c r="D251" s="43">
        <f t="shared" si="26"/>
        <v>8766.7170365141428</v>
      </c>
      <c r="E251" s="43">
        <f t="shared" si="31"/>
        <v>2247838.5233676033</v>
      </c>
      <c r="F251" s="55"/>
      <c r="G251" s="42">
        <v>239</v>
      </c>
      <c r="H251" s="38">
        <f t="shared" si="27"/>
        <v>18491.194444444445</v>
      </c>
      <c r="I251" s="38">
        <f t="shared" si="28"/>
        <v>12555.555555555555</v>
      </c>
      <c r="J251" s="38">
        <f t="shared" si="29"/>
        <v>5935.6388888888896</v>
      </c>
      <c r="K251" s="38">
        <f t="shared" si="30"/>
        <v>1519222.2222222225</v>
      </c>
    </row>
    <row r="252" spans="1:11">
      <c r="A252" s="42">
        <v>240</v>
      </c>
      <c r="B252" s="43">
        <f t="shared" si="24"/>
        <v>23306.783737076032</v>
      </c>
      <c r="C252" s="43">
        <f t="shared" si="25"/>
        <v>14596.409459026567</v>
      </c>
      <c r="D252" s="43">
        <f t="shared" si="26"/>
        <v>8710.3742780494649</v>
      </c>
      <c r="E252" s="43">
        <f t="shared" si="31"/>
        <v>2233242.1139085768</v>
      </c>
      <c r="F252" s="55"/>
      <c r="G252" s="42">
        <v>240</v>
      </c>
      <c r="H252" s="38">
        <f t="shared" si="27"/>
        <v>18442.541666666668</v>
      </c>
      <c r="I252" s="38">
        <f t="shared" si="28"/>
        <v>12555.555555555555</v>
      </c>
      <c r="J252" s="38">
        <f t="shared" si="29"/>
        <v>5886.9861111111122</v>
      </c>
      <c r="K252" s="38">
        <f t="shared" si="30"/>
        <v>1506666.666666667</v>
      </c>
    </row>
    <row r="253" spans="1:11">
      <c r="A253" s="42">
        <v>241</v>
      </c>
      <c r="B253" s="43">
        <f t="shared" si="24"/>
        <v>23306.783737076032</v>
      </c>
      <c r="C253" s="43">
        <f t="shared" si="25"/>
        <v>14652.970545680295</v>
      </c>
      <c r="D253" s="43">
        <f t="shared" si="26"/>
        <v>8653.8131913957386</v>
      </c>
      <c r="E253" s="43">
        <f t="shared" si="31"/>
        <v>2218589.1433628965</v>
      </c>
      <c r="F253" s="55"/>
      <c r="G253" s="42">
        <v>241</v>
      </c>
      <c r="H253" s="38">
        <f t="shared" si="27"/>
        <v>18393.888888888891</v>
      </c>
      <c r="I253" s="38">
        <f t="shared" si="28"/>
        <v>12555.555555555555</v>
      </c>
      <c r="J253" s="38">
        <f t="shared" si="29"/>
        <v>5838.3333333333348</v>
      </c>
      <c r="K253" s="38">
        <f t="shared" si="30"/>
        <v>1494111.1111111115</v>
      </c>
    </row>
    <row r="254" spans="1:11">
      <c r="A254" s="42">
        <v>242</v>
      </c>
      <c r="B254" s="43">
        <f t="shared" si="24"/>
        <v>23306.783737076032</v>
      </c>
      <c r="C254" s="43">
        <f t="shared" si="25"/>
        <v>14709.750806544806</v>
      </c>
      <c r="D254" s="43">
        <f t="shared" si="26"/>
        <v>8597.0329305312262</v>
      </c>
      <c r="E254" s="43">
        <f t="shared" si="31"/>
        <v>2203879.3925563516</v>
      </c>
      <c r="F254" s="55"/>
      <c r="G254" s="42">
        <v>242</v>
      </c>
      <c r="H254" s="38">
        <f t="shared" si="27"/>
        <v>18345.236111111113</v>
      </c>
      <c r="I254" s="38">
        <f t="shared" si="28"/>
        <v>12555.555555555555</v>
      </c>
      <c r="J254" s="38">
        <f t="shared" si="29"/>
        <v>5789.6805555555575</v>
      </c>
      <c r="K254" s="38">
        <f t="shared" si="30"/>
        <v>1481555.555555556</v>
      </c>
    </row>
    <row r="255" spans="1:11">
      <c r="A255" s="42">
        <v>243</v>
      </c>
      <c r="B255" s="43">
        <f t="shared" si="24"/>
        <v>23306.783737076032</v>
      </c>
      <c r="C255" s="43">
        <f t="shared" si="25"/>
        <v>14766.751090920166</v>
      </c>
      <c r="D255" s="43">
        <f t="shared" si="26"/>
        <v>8540.0326461558634</v>
      </c>
      <c r="E255" s="43">
        <f t="shared" si="31"/>
        <v>2189112.6414654315</v>
      </c>
      <c r="F255" s="55"/>
      <c r="G255" s="42">
        <v>243</v>
      </c>
      <c r="H255" s="38">
        <f t="shared" si="27"/>
        <v>18296.583333333336</v>
      </c>
      <c r="I255" s="38">
        <f t="shared" si="28"/>
        <v>12555.555555555555</v>
      </c>
      <c r="J255" s="38">
        <f t="shared" si="29"/>
        <v>5741.0277777777801</v>
      </c>
      <c r="K255" s="38">
        <f t="shared" si="30"/>
        <v>1469000</v>
      </c>
    </row>
    <row r="256" spans="1:11">
      <c r="A256" s="42">
        <v>244</v>
      </c>
      <c r="B256" s="43">
        <f t="shared" si="24"/>
        <v>23306.783737076032</v>
      </c>
      <c r="C256" s="43">
        <f t="shared" si="25"/>
        <v>14823.972251397481</v>
      </c>
      <c r="D256" s="43">
        <f t="shared" si="26"/>
        <v>8482.8114856785469</v>
      </c>
      <c r="E256" s="43">
        <f t="shared" si="31"/>
        <v>2174288.669214034</v>
      </c>
      <c r="F256" s="55"/>
      <c r="G256" s="42">
        <v>244</v>
      </c>
      <c r="H256" s="38">
        <f t="shared" si="27"/>
        <v>18247.930555555555</v>
      </c>
      <c r="I256" s="38">
        <f t="shared" si="28"/>
        <v>12555.555555555555</v>
      </c>
      <c r="J256" s="38">
        <f t="shared" si="29"/>
        <v>5692.375</v>
      </c>
      <c r="K256" s="38">
        <f t="shared" si="30"/>
        <v>1456444.4444444445</v>
      </c>
    </row>
    <row r="257" spans="1:11">
      <c r="A257" s="42">
        <v>245</v>
      </c>
      <c r="B257" s="43">
        <f t="shared" si="24"/>
        <v>23306.783737076032</v>
      </c>
      <c r="C257" s="43">
        <f t="shared" si="25"/>
        <v>14881.415143871645</v>
      </c>
      <c r="D257" s="43">
        <f t="shared" si="26"/>
        <v>8425.3685932043827</v>
      </c>
      <c r="E257" s="43">
        <f t="shared" si="31"/>
        <v>2159407.2540701623</v>
      </c>
      <c r="F257" s="55"/>
      <c r="G257" s="42">
        <v>245</v>
      </c>
      <c r="H257" s="38">
        <f t="shared" si="27"/>
        <v>18199.277777777777</v>
      </c>
      <c r="I257" s="38">
        <f t="shared" si="28"/>
        <v>12555.555555555555</v>
      </c>
      <c r="J257" s="38">
        <f t="shared" si="29"/>
        <v>5643.7222222222226</v>
      </c>
      <c r="K257" s="38">
        <f t="shared" si="30"/>
        <v>1443888.888888889</v>
      </c>
    </row>
    <row r="258" spans="1:11">
      <c r="A258" s="42">
        <v>246</v>
      </c>
      <c r="B258" s="43">
        <f t="shared" si="24"/>
        <v>23306.783737076032</v>
      </c>
      <c r="C258" s="43">
        <f t="shared" si="25"/>
        <v>14939.080627554151</v>
      </c>
      <c r="D258" s="43">
        <f t="shared" si="26"/>
        <v>8367.7031095218808</v>
      </c>
      <c r="E258" s="43">
        <f t="shared" si="31"/>
        <v>2144468.1734426082</v>
      </c>
      <c r="F258" s="55"/>
      <c r="G258" s="42">
        <v>246</v>
      </c>
      <c r="H258" s="38">
        <f t="shared" si="27"/>
        <v>18150.625</v>
      </c>
      <c r="I258" s="38">
        <f t="shared" si="28"/>
        <v>12555.555555555555</v>
      </c>
      <c r="J258" s="38">
        <f t="shared" si="29"/>
        <v>5595.0694444444453</v>
      </c>
      <c r="K258" s="38">
        <f t="shared" si="30"/>
        <v>1431333.3333333335</v>
      </c>
    </row>
    <row r="259" spans="1:11">
      <c r="A259" s="42">
        <v>247</v>
      </c>
      <c r="B259" s="43">
        <f t="shared" si="24"/>
        <v>23306.783737076032</v>
      </c>
      <c r="C259" s="43">
        <f t="shared" si="25"/>
        <v>14996.969564985922</v>
      </c>
      <c r="D259" s="43">
        <f t="shared" si="26"/>
        <v>8309.8141720901094</v>
      </c>
      <c r="E259" s="43">
        <f t="shared" si="31"/>
        <v>2129471.2038776223</v>
      </c>
      <c r="F259" s="55"/>
      <c r="G259" s="42">
        <v>247</v>
      </c>
      <c r="H259" s="38">
        <f t="shared" si="27"/>
        <v>18101.972222222223</v>
      </c>
      <c r="I259" s="38">
        <f t="shared" si="28"/>
        <v>12555.555555555555</v>
      </c>
      <c r="J259" s="38">
        <f t="shared" si="29"/>
        <v>5546.416666666667</v>
      </c>
      <c r="K259" s="38">
        <f t="shared" si="30"/>
        <v>1418777.777777778</v>
      </c>
    </row>
    <row r="260" spans="1:11">
      <c r="A260" s="42">
        <v>248</v>
      </c>
      <c r="B260" s="43">
        <f t="shared" si="24"/>
        <v>23306.783737076032</v>
      </c>
      <c r="C260" s="43">
        <f t="shared" si="25"/>
        <v>15055.082822050243</v>
      </c>
      <c r="D260" s="43">
        <f t="shared" si="26"/>
        <v>8251.7009150257854</v>
      </c>
      <c r="E260" s="43">
        <f t="shared" si="31"/>
        <v>2114416.1210555718</v>
      </c>
      <c r="F260" s="55"/>
      <c r="G260" s="42">
        <v>248</v>
      </c>
      <c r="H260" s="38">
        <f t="shared" si="27"/>
        <v>18053.319444444445</v>
      </c>
      <c r="I260" s="38">
        <f t="shared" si="28"/>
        <v>12555.555555555555</v>
      </c>
      <c r="J260" s="38">
        <f t="shared" si="29"/>
        <v>5497.7638888888896</v>
      </c>
      <c r="K260" s="38">
        <f t="shared" si="30"/>
        <v>1406222.2222222225</v>
      </c>
    </row>
    <row r="261" spans="1:11">
      <c r="A261" s="42">
        <v>249</v>
      </c>
      <c r="B261" s="43">
        <f t="shared" si="24"/>
        <v>23306.783737076032</v>
      </c>
      <c r="C261" s="43">
        <f t="shared" si="25"/>
        <v>15113.421267985688</v>
      </c>
      <c r="D261" s="43">
        <f t="shared" si="26"/>
        <v>8193.3624690903434</v>
      </c>
      <c r="E261" s="43">
        <f t="shared" si="31"/>
        <v>2099302.699787586</v>
      </c>
      <c r="F261" s="55"/>
      <c r="G261" s="42">
        <v>249</v>
      </c>
      <c r="H261" s="38">
        <f t="shared" si="27"/>
        <v>18004.666666666668</v>
      </c>
      <c r="I261" s="38">
        <f t="shared" si="28"/>
        <v>12555.555555555555</v>
      </c>
      <c r="J261" s="38">
        <f t="shared" si="29"/>
        <v>5449.1111111111122</v>
      </c>
      <c r="K261" s="38">
        <f t="shared" si="30"/>
        <v>1393666.666666667</v>
      </c>
    </row>
    <row r="262" spans="1:11">
      <c r="A262" s="42">
        <v>250</v>
      </c>
      <c r="B262" s="43">
        <f t="shared" si="24"/>
        <v>23306.783737076032</v>
      </c>
      <c r="C262" s="43">
        <f t="shared" si="25"/>
        <v>15171.985775399133</v>
      </c>
      <c r="D262" s="43">
        <f t="shared" si="26"/>
        <v>8134.7979616768989</v>
      </c>
      <c r="E262" s="43">
        <f t="shared" si="31"/>
        <v>2084130.714012187</v>
      </c>
      <c r="F262" s="55"/>
      <c r="G262" s="42">
        <v>250</v>
      </c>
      <c r="H262" s="38">
        <f t="shared" si="27"/>
        <v>17956.013888888891</v>
      </c>
      <c r="I262" s="38">
        <f t="shared" si="28"/>
        <v>12555.555555555555</v>
      </c>
      <c r="J262" s="38">
        <f t="shared" si="29"/>
        <v>5400.4583333333348</v>
      </c>
      <c r="K262" s="38">
        <f t="shared" si="30"/>
        <v>1381111.1111111115</v>
      </c>
    </row>
    <row r="263" spans="1:11">
      <c r="A263" s="42">
        <v>251</v>
      </c>
      <c r="B263" s="43">
        <f t="shared" si="24"/>
        <v>23306.783737076032</v>
      </c>
      <c r="C263" s="43">
        <f t="shared" si="25"/>
        <v>15230.777220278804</v>
      </c>
      <c r="D263" s="43">
        <f t="shared" si="26"/>
        <v>8076.006516797228</v>
      </c>
      <c r="E263" s="43">
        <f t="shared" si="31"/>
        <v>2068899.9367919082</v>
      </c>
      <c r="F263" s="55"/>
      <c r="G263" s="42">
        <v>251</v>
      </c>
      <c r="H263" s="38">
        <f t="shared" si="27"/>
        <v>17907.361111111113</v>
      </c>
      <c r="I263" s="38">
        <f t="shared" si="28"/>
        <v>12555.555555555555</v>
      </c>
      <c r="J263" s="38">
        <f t="shared" si="29"/>
        <v>5351.8055555555575</v>
      </c>
      <c r="K263" s="38">
        <f t="shared" si="30"/>
        <v>1368555.555555556</v>
      </c>
    </row>
    <row r="264" spans="1:11">
      <c r="A264" s="42">
        <v>252</v>
      </c>
      <c r="B264" s="43">
        <f t="shared" si="24"/>
        <v>23306.783737076032</v>
      </c>
      <c r="C264" s="43">
        <f t="shared" si="25"/>
        <v>15289.796482007385</v>
      </c>
      <c r="D264" s="43">
        <f t="shared" si="26"/>
        <v>8016.987255068645</v>
      </c>
      <c r="E264" s="43">
        <f t="shared" si="31"/>
        <v>2053610.1403099007</v>
      </c>
      <c r="F264" s="55"/>
      <c r="G264" s="42">
        <v>252</v>
      </c>
      <c r="H264" s="38">
        <f t="shared" si="27"/>
        <v>17858.708333333336</v>
      </c>
      <c r="I264" s="38">
        <f t="shared" si="28"/>
        <v>12555.555555555555</v>
      </c>
      <c r="J264" s="38">
        <f t="shared" si="29"/>
        <v>5303.1527777777792</v>
      </c>
      <c r="K264" s="38">
        <f t="shared" si="30"/>
        <v>1356000</v>
      </c>
    </row>
    <row r="265" spans="1:11">
      <c r="A265" s="42">
        <v>253</v>
      </c>
      <c r="B265" s="43">
        <f t="shared" si="24"/>
        <v>23306.783737076032</v>
      </c>
      <c r="C265" s="43">
        <f t="shared" si="25"/>
        <v>15349.044443375165</v>
      </c>
      <c r="D265" s="43">
        <f t="shared" si="26"/>
        <v>7957.7392937008681</v>
      </c>
      <c r="E265" s="43">
        <f t="shared" si="31"/>
        <v>2038261.0958665255</v>
      </c>
      <c r="F265" s="55"/>
      <c r="G265" s="42">
        <v>253</v>
      </c>
      <c r="H265" s="38">
        <f t="shared" si="27"/>
        <v>17810.055555555555</v>
      </c>
      <c r="I265" s="38">
        <f t="shared" si="28"/>
        <v>12555.555555555555</v>
      </c>
      <c r="J265" s="38">
        <f t="shared" si="29"/>
        <v>5254.5</v>
      </c>
      <c r="K265" s="38">
        <f t="shared" si="30"/>
        <v>1343444.4444444445</v>
      </c>
    </row>
    <row r="266" spans="1:11">
      <c r="A266" s="42">
        <v>254</v>
      </c>
      <c r="B266" s="43">
        <f t="shared" si="24"/>
        <v>23306.783737076032</v>
      </c>
      <c r="C266" s="43">
        <f t="shared" si="25"/>
        <v>15408.521990593243</v>
      </c>
      <c r="D266" s="43">
        <f t="shared" si="26"/>
        <v>7898.2617464827881</v>
      </c>
      <c r="E266" s="43">
        <f t="shared" si="31"/>
        <v>2022852.5738759323</v>
      </c>
      <c r="F266" s="55"/>
      <c r="G266" s="42">
        <v>254</v>
      </c>
      <c r="H266" s="38">
        <f t="shared" si="27"/>
        <v>17761.402777777777</v>
      </c>
      <c r="I266" s="38">
        <f t="shared" si="28"/>
        <v>12555.555555555555</v>
      </c>
      <c r="J266" s="38">
        <f t="shared" si="29"/>
        <v>5205.8472222222226</v>
      </c>
      <c r="K266" s="38">
        <f t="shared" si="30"/>
        <v>1330888.888888889</v>
      </c>
    </row>
    <row r="267" spans="1:11">
      <c r="A267" s="42">
        <v>255</v>
      </c>
      <c r="B267" s="43">
        <f t="shared" si="24"/>
        <v>23306.783737076032</v>
      </c>
      <c r="C267" s="43">
        <f t="shared" si="25"/>
        <v>15468.230013306791</v>
      </c>
      <c r="D267" s="43">
        <f t="shared" si="26"/>
        <v>7838.5537237692415</v>
      </c>
      <c r="E267" s="43">
        <f t="shared" si="31"/>
        <v>2007384.3438626255</v>
      </c>
      <c r="F267" s="55"/>
      <c r="G267" s="42">
        <v>255</v>
      </c>
      <c r="H267" s="38">
        <f t="shared" si="27"/>
        <v>17712.75</v>
      </c>
      <c r="I267" s="38">
        <f t="shared" si="28"/>
        <v>12555.555555555555</v>
      </c>
      <c r="J267" s="38">
        <f t="shared" si="29"/>
        <v>5157.1944444444443</v>
      </c>
      <c r="K267" s="38">
        <f t="shared" si="30"/>
        <v>1318333.3333333335</v>
      </c>
    </row>
    <row r="268" spans="1:11">
      <c r="A268" s="42">
        <v>256</v>
      </c>
      <c r="B268" s="43">
        <f t="shared" si="24"/>
        <v>23306.783737076032</v>
      </c>
      <c r="C268" s="43">
        <f t="shared" si="25"/>
        <v>15528.169404608352</v>
      </c>
      <c r="D268" s="43">
        <f t="shared" si="26"/>
        <v>7778.6143324676768</v>
      </c>
      <c r="E268" s="43">
        <f t="shared" si="31"/>
        <v>1991856.1744580171</v>
      </c>
      <c r="F268" s="55"/>
      <c r="G268" s="42">
        <v>256</v>
      </c>
      <c r="H268" s="38">
        <f t="shared" si="27"/>
        <v>17664.097222222223</v>
      </c>
      <c r="I268" s="38">
        <f t="shared" si="28"/>
        <v>12555.555555555555</v>
      </c>
      <c r="J268" s="38">
        <f t="shared" si="29"/>
        <v>5108.541666666667</v>
      </c>
      <c r="K268" s="38">
        <f t="shared" si="30"/>
        <v>1305777.777777778</v>
      </c>
    </row>
    <row r="269" spans="1:11">
      <c r="A269" s="42">
        <v>257</v>
      </c>
      <c r="B269" s="43">
        <f t="shared" si="24"/>
        <v>23306.783737076032</v>
      </c>
      <c r="C269" s="43">
        <f t="shared" si="25"/>
        <v>15588.341061051211</v>
      </c>
      <c r="D269" s="43">
        <f t="shared" si="26"/>
        <v>7718.4426760248189</v>
      </c>
      <c r="E269" s="43">
        <f t="shared" si="31"/>
        <v>1976267.8333969659</v>
      </c>
      <c r="F269" s="55"/>
      <c r="G269" s="42">
        <v>257</v>
      </c>
      <c r="H269" s="38">
        <f t="shared" si="27"/>
        <v>17615.444444444445</v>
      </c>
      <c r="I269" s="38">
        <f t="shared" si="28"/>
        <v>12555.555555555555</v>
      </c>
      <c r="J269" s="38">
        <f t="shared" si="29"/>
        <v>5059.8888888888896</v>
      </c>
      <c r="K269" s="38">
        <f t="shared" si="30"/>
        <v>1293222.2222222225</v>
      </c>
    </row>
    <row r="270" spans="1:11">
      <c r="A270" s="42">
        <v>258</v>
      </c>
      <c r="B270" s="43">
        <f t="shared" ref="B270:B333" si="32">IF(A270&gt;$B$4,"",$B$8)</f>
        <v>23306.783737076032</v>
      </c>
      <c r="C270" s="43">
        <f t="shared" ref="C270:C333" si="33">IF(A270&gt;$B$4,"",PPMT($B$5/12,A270,$B$4,-$B$3))</f>
        <v>15648.745882662786</v>
      </c>
      <c r="D270" s="43">
        <f t="shared" ref="D270:D333" si="34">IF(A270&gt;$B$4,"",IPMT($B$5/12,A270,$B$4,-$B$3))</f>
        <v>7658.0378544132445</v>
      </c>
      <c r="E270" s="43">
        <f t="shared" si="31"/>
        <v>1960619.0875143032</v>
      </c>
      <c r="F270" s="55"/>
      <c r="G270" s="42">
        <v>258</v>
      </c>
      <c r="H270" s="38">
        <f t="shared" ref="H270:H333" si="35">IF(K270="","",I270+J270)</f>
        <v>17566.791666666668</v>
      </c>
      <c r="I270" s="38">
        <f t="shared" ref="I270:I333" si="36">IF(A270&gt;$B$4,"",$B$3/$B$4)</f>
        <v>12555.555555555555</v>
      </c>
      <c r="J270" s="38">
        <f t="shared" ref="J270:J333" si="37">IF(A270&gt;$B$4,"",($B$3-I270*(G270-1))*$B$5/12)</f>
        <v>5011.2361111111122</v>
      </c>
      <c r="K270" s="38">
        <f t="shared" ref="K270:K333" si="38">IF(A270&gt;$B$4,"",$B$3-I270*G270)</f>
        <v>1280666.666666667</v>
      </c>
    </row>
    <row r="271" spans="1:11">
      <c r="A271" s="42">
        <v>259</v>
      </c>
      <c r="B271" s="43">
        <f t="shared" si="32"/>
        <v>23306.783737076032</v>
      </c>
      <c r="C271" s="43">
        <f t="shared" si="33"/>
        <v>15709.384772958103</v>
      </c>
      <c r="D271" s="43">
        <f t="shared" si="34"/>
        <v>7597.3989641179278</v>
      </c>
      <c r="E271" s="43">
        <f t="shared" ref="E271:E334" si="39">IF(B271="","",E270-C271)</f>
        <v>1944909.7027413452</v>
      </c>
      <c r="F271" s="55"/>
      <c r="G271" s="42">
        <v>259</v>
      </c>
      <c r="H271" s="38">
        <f t="shared" si="35"/>
        <v>17518.138888888891</v>
      </c>
      <c r="I271" s="38">
        <f t="shared" si="36"/>
        <v>12555.555555555555</v>
      </c>
      <c r="J271" s="38">
        <f t="shared" si="37"/>
        <v>4962.5833333333348</v>
      </c>
      <c r="K271" s="38">
        <f t="shared" si="38"/>
        <v>1268111.1111111115</v>
      </c>
    </row>
    <row r="272" spans="1:11">
      <c r="A272" s="42">
        <v>260</v>
      </c>
      <c r="B272" s="43">
        <f t="shared" si="32"/>
        <v>23306.783737076032</v>
      </c>
      <c r="C272" s="43">
        <f t="shared" si="33"/>
        <v>15770.258638953315</v>
      </c>
      <c r="D272" s="43">
        <f t="shared" si="34"/>
        <v>7536.5250981227146</v>
      </c>
      <c r="E272" s="43">
        <f t="shared" si="39"/>
        <v>1929139.4441023918</v>
      </c>
      <c r="F272" s="55"/>
      <c r="G272" s="42">
        <v>260</v>
      </c>
      <c r="H272" s="38">
        <f t="shared" si="35"/>
        <v>17469.486111111113</v>
      </c>
      <c r="I272" s="38">
        <f t="shared" si="36"/>
        <v>12555.555555555555</v>
      </c>
      <c r="J272" s="38">
        <f t="shared" si="37"/>
        <v>4913.9305555555575</v>
      </c>
      <c r="K272" s="38">
        <f t="shared" si="38"/>
        <v>1255555.555555556</v>
      </c>
    </row>
    <row r="273" spans="1:11">
      <c r="A273" s="42">
        <v>261</v>
      </c>
      <c r="B273" s="43">
        <f t="shared" si="32"/>
        <v>23306.783737076032</v>
      </c>
      <c r="C273" s="43">
        <f t="shared" si="33"/>
        <v>15831.36839117926</v>
      </c>
      <c r="D273" s="43">
        <f t="shared" si="34"/>
        <v>7475.4153458967712</v>
      </c>
      <c r="E273" s="43">
        <f t="shared" si="39"/>
        <v>1913308.0757112126</v>
      </c>
      <c r="F273" s="55"/>
      <c r="G273" s="42">
        <v>261</v>
      </c>
      <c r="H273" s="38">
        <f t="shared" si="35"/>
        <v>17420.833333333336</v>
      </c>
      <c r="I273" s="38">
        <f t="shared" si="36"/>
        <v>12555.555555555555</v>
      </c>
      <c r="J273" s="38">
        <f t="shared" si="37"/>
        <v>4865.2777777777792</v>
      </c>
      <c r="K273" s="38">
        <f t="shared" si="38"/>
        <v>1243000</v>
      </c>
    </row>
    <row r="274" spans="1:11">
      <c r="A274" s="42">
        <v>262</v>
      </c>
      <c r="B274" s="43">
        <f t="shared" si="32"/>
        <v>23306.783737076032</v>
      </c>
      <c r="C274" s="43">
        <f t="shared" si="33"/>
        <v>15892.71494369508</v>
      </c>
      <c r="D274" s="43">
        <f t="shared" si="34"/>
        <v>7414.0687933809504</v>
      </c>
      <c r="E274" s="43">
        <f t="shared" si="39"/>
        <v>1897415.3607675175</v>
      </c>
      <c r="F274" s="55"/>
      <c r="G274" s="42">
        <v>262</v>
      </c>
      <c r="H274" s="38">
        <f t="shared" si="35"/>
        <v>17372.180555555555</v>
      </c>
      <c r="I274" s="38">
        <f t="shared" si="36"/>
        <v>12555.555555555555</v>
      </c>
      <c r="J274" s="38">
        <f t="shared" si="37"/>
        <v>4816.625</v>
      </c>
      <c r="K274" s="38">
        <f t="shared" si="38"/>
        <v>1230444.4444444445</v>
      </c>
    </row>
    <row r="275" spans="1:11">
      <c r="A275" s="42">
        <v>263</v>
      </c>
      <c r="B275" s="43">
        <f t="shared" si="32"/>
        <v>23306.783737076032</v>
      </c>
      <c r="C275" s="43">
        <f t="shared" si="33"/>
        <v>15954.299214101899</v>
      </c>
      <c r="D275" s="43">
        <f t="shared" si="34"/>
        <v>7352.4845229741322</v>
      </c>
      <c r="E275" s="43">
        <f t="shared" si="39"/>
        <v>1881461.0615534156</v>
      </c>
      <c r="F275" s="55"/>
      <c r="G275" s="42">
        <v>263</v>
      </c>
      <c r="H275" s="38">
        <f t="shared" si="35"/>
        <v>17323.527777777777</v>
      </c>
      <c r="I275" s="38">
        <f t="shared" si="36"/>
        <v>12555.555555555555</v>
      </c>
      <c r="J275" s="38">
        <f t="shared" si="37"/>
        <v>4767.9722222222226</v>
      </c>
      <c r="K275" s="38">
        <f t="shared" si="38"/>
        <v>1217888.888888889</v>
      </c>
    </row>
    <row r="276" spans="1:11">
      <c r="A276" s="42">
        <v>264</v>
      </c>
      <c r="B276" s="43">
        <f t="shared" si="32"/>
        <v>23306.783737076032</v>
      </c>
      <c r="C276" s="43">
        <f t="shared" si="33"/>
        <v>16016.122123556543</v>
      </c>
      <c r="D276" s="43">
        <f t="shared" si="34"/>
        <v>7290.6616135194872</v>
      </c>
      <c r="E276" s="43">
        <f t="shared" si="39"/>
        <v>1865444.9394298592</v>
      </c>
      <c r="F276" s="55"/>
      <c r="G276" s="42">
        <v>264</v>
      </c>
      <c r="H276" s="38">
        <f t="shared" si="35"/>
        <v>17274.875</v>
      </c>
      <c r="I276" s="38">
        <f t="shared" si="36"/>
        <v>12555.555555555555</v>
      </c>
      <c r="J276" s="38">
        <f t="shared" si="37"/>
        <v>4719.3194444444443</v>
      </c>
      <c r="K276" s="38">
        <f t="shared" si="38"/>
        <v>1205333.3333333335</v>
      </c>
    </row>
    <row r="277" spans="1:11">
      <c r="A277" s="42">
        <v>265</v>
      </c>
      <c r="B277" s="43">
        <f t="shared" si="32"/>
        <v>23306.783737076032</v>
      </c>
      <c r="C277" s="43">
        <f t="shared" si="33"/>
        <v>16078.184596785322</v>
      </c>
      <c r="D277" s="43">
        <f t="shared" si="34"/>
        <v>7228.5991402907057</v>
      </c>
      <c r="E277" s="43">
        <f t="shared" si="39"/>
        <v>1849366.7548330738</v>
      </c>
      <c r="F277" s="55"/>
      <c r="G277" s="42">
        <v>265</v>
      </c>
      <c r="H277" s="38">
        <f t="shared" si="35"/>
        <v>17226.222222222223</v>
      </c>
      <c r="I277" s="38">
        <f t="shared" si="36"/>
        <v>12555.555555555555</v>
      </c>
      <c r="J277" s="38">
        <f t="shared" si="37"/>
        <v>4670.666666666667</v>
      </c>
      <c r="K277" s="38">
        <f t="shared" si="38"/>
        <v>1192777.777777778</v>
      </c>
    </row>
    <row r="278" spans="1:11">
      <c r="A278" s="42">
        <v>266</v>
      </c>
      <c r="B278" s="43">
        <f t="shared" si="32"/>
        <v>23306.783737076032</v>
      </c>
      <c r="C278" s="43">
        <f t="shared" si="33"/>
        <v>16140.487562097867</v>
      </c>
      <c r="D278" s="43">
        <f t="shared" si="34"/>
        <v>7166.2961749781625</v>
      </c>
      <c r="E278" s="43">
        <f t="shared" si="39"/>
        <v>1833226.267270976</v>
      </c>
      <c r="F278" s="55"/>
      <c r="G278" s="42">
        <v>266</v>
      </c>
      <c r="H278" s="38">
        <f t="shared" si="35"/>
        <v>17177.569444444445</v>
      </c>
      <c r="I278" s="38">
        <f t="shared" si="36"/>
        <v>12555.555555555555</v>
      </c>
      <c r="J278" s="38">
        <f t="shared" si="37"/>
        <v>4622.0138888888896</v>
      </c>
      <c r="K278" s="38">
        <f t="shared" si="38"/>
        <v>1180222.2222222225</v>
      </c>
    </row>
    <row r="279" spans="1:11">
      <c r="A279" s="42">
        <v>267</v>
      </c>
      <c r="B279" s="43">
        <f t="shared" si="32"/>
        <v>23306.783737076032</v>
      </c>
      <c r="C279" s="43">
        <f t="shared" si="33"/>
        <v>16203.031951400997</v>
      </c>
      <c r="D279" s="43">
        <f t="shared" si="34"/>
        <v>7103.7517856750328</v>
      </c>
      <c r="E279" s="43">
        <f t="shared" si="39"/>
        <v>1817023.2353195751</v>
      </c>
      <c r="F279" s="55"/>
      <c r="G279" s="42">
        <v>267</v>
      </c>
      <c r="H279" s="38">
        <f t="shared" si="35"/>
        <v>17128.916666666668</v>
      </c>
      <c r="I279" s="38">
        <f t="shared" si="36"/>
        <v>12555.555555555555</v>
      </c>
      <c r="J279" s="38">
        <f t="shared" si="37"/>
        <v>4573.3611111111122</v>
      </c>
      <c r="K279" s="38">
        <f t="shared" si="38"/>
        <v>1167666.666666667</v>
      </c>
    </row>
    <row r="280" spans="1:11">
      <c r="A280" s="42">
        <v>268</v>
      </c>
      <c r="B280" s="43">
        <f t="shared" si="32"/>
        <v>23306.783737076032</v>
      </c>
      <c r="C280" s="43">
        <f t="shared" si="33"/>
        <v>16265.818700212676</v>
      </c>
      <c r="D280" s="43">
        <f t="shared" si="34"/>
        <v>7040.9650368633529</v>
      </c>
      <c r="E280" s="43">
        <f t="shared" si="39"/>
        <v>1800757.4166193623</v>
      </c>
      <c r="F280" s="55"/>
      <c r="G280" s="42">
        <v>268</v>
      </c>
      <c r="H280" s="38">
        <f t="shared" si="35"/>
        <v>17080.263888888891</v>
      </c>
      <c r="I280" s="38">
        <f t="shared" si="36"/>
        <v>12555.555555555555</v>
      </c>
      <c r="J280" s="38">
        <f t="shared" si="37"/>
        <v>4524.7083333333348</v>
      </c>
      <c r="K280" s="38">
        <f t="shared" si="38"/>
        <v>1155111.1111111115</v>
      </c>
    </row>
    <row r="281" spans="1:11">
      <c r="A281" s="42">
        <v>269</v>
      </c>
      <c r="B281" s="43">
        <f t="shared" si="32"/>
        <v>23306.783737076032</v>
      </c>
      <c r="C281" s="43">
        <f t="shared" si="33"/>
        <v>16328.848747676002</v>
      </c>
      <c r="D281" s="43">
        <f t="shared" si="34"/>
        <v>6977.9349894000306</v>
      </c>
      <c r="E281" s="43">
        <f t="shared" si="39"/>
        <v>1784428.5678716863</v>
      </c>
      <c r="F281" s="55"/>
      <c r="G281" s="42">
        <v>269</v>
      </c>
      <c r="H281" s="38">
        <f t="shared" si="35"/>
        <v>17031.611111111113</v>
      </c>
      <c r="I281" s="38">
        <f t="shared" si="36"/>
        <v>12555.555555555555</v>
      </c>
      <c r="J281" s="38">
        <f t="shared" si="37"/>
        <v>4476.0555555555575</v>
      </c>
      <c r="K281" s="38">
        <f t="shared" si="38"/>
        <v>1142555.555555556</v>
      </c>
    </row>
    <row r="282" spans="1:11">
      <c r="A282" s="42">
        <v>270</v>
      </c>
      <c r="B282" s="43">
        <f t="shared" si="32"/>
        <v>23306.783737076032</v>
      </c>
      <c r="C282" s="43">
        <f t="shared" si="33"/>
        <v>16392.123036573248</v>
      </c>
      <c r="D282" s="43">
        <f t="shared" si="34"/>
        <v>6914.6607005027863</v>
      </c>
      <c r="E282" s="43">
        <f t="shared" si="39"/>
        <v>1768036.4448351131</v>
      </c>
      <c r="F282" s="55"/>
      <c r="G282" s="42">
        <v>270</v>
      </c>
      <c r="H282" s="38">
        <f t="shared" si="35"/>
        <v>16982.958333333336</v>
      </c>
      <c r="I282" s="38">
        <f t="shared" si="36"/>
        <v>12555.555555555555</v>
      </c>
      <c r="J282" s="38">
        <f t="shared" si="37"/>
        <v>4427.4027777777792</v>
      </c>
      <c r="K282" s="38">
        <f t="shared" si="38"/>
        <v>1130000</v>
      </c>
    </row>
    <row r="283" spans="1:11">
      <c r="A283" s="42">
        <v>271</v>
      </c>
      <c r="B283" s="43">
        <f t="shared" si="32"/>
        <v>23306.783737076032</v>
      </c>
      <c r="C283" s="43">
        <f t="shared" si="33"/>
        <v>16455.642513339968</v>
      </c>
      <c r="D283" s="43">
        <f t="shared" si="34"/>
        <v>6851.1412237360655</v>
      </c>
      <c r="E283" s="43">
        <f t="shared" si="39"/>
        <v>1751580.8023217733</v>
      </c>
      <c r="F283" s="55"/>
      <c r="G283" s="42">
        <v>271</v>
      </c>
      <c r="H283" s="38">
        <f t="shared" si="35"/>
        <v>16934.305555555555</v>
      </c>
      <c r="I283" s="38">
        <f t="shared" si="36"/>
        <v>12555.555555555555</v>
      </c>
      <c r="J283" s="38">
        <f t="shared" si="37"/>
        <v>4378.75</v>
      </c>
      <c r="K283" s="38">
        <f t="shared" si="38"/>
        <v>1117444.4444444445</v>
      </c>
    </row>
    <row r="284" spans="1:11">
      <c r="A284" s="42">
        <v>272</v>
      </c>
      <c r="B284" s="43">
        <f t="shared" si="32"/>
        <v>23306.783737076032</v>
      </c>
      <c r="C284" s="43">
        <f t="shared" si="33"/>
        <v>16519.408128079162</v>
      </c>
      <c r="D284" s="43">
        <f t="shared" si="34"/>
        <v>6787.375608996872</v>
      </c>
      <c r="E284" s="43">
        <f t="shared" si="39"/>
        <v>1735061.394193694</v>
      </c>
      <c r="F284" s="55"/>
      <c r="G284" s="42">
        <v>272</v>
      </c>
      <c r="H284" s="38">
        <f t="shared" si="35"/>
        <v>16885.652777777777</v>
      </c>
      <c r="I284" s="38">
        <f t="shared" si="36"/>
        <v>12555.555555555555</v>
      </c>
      <c r="J284" s="38">
        <f t="shared" si="37"/>
        <v>4330.0972222222226</v>
      </c>
      <c r="K284" s="38">
        <f t="shared" si="38"/>
        <v>1104888.888888889</v>
      </c>
    </row>
    <row r="285" spans="1:11">
      <c r="A285" s="42">
        <v>273</v>
      </c>
      <c r="B285" s="43">
        <f t="shared" si="32"/>
        <v>23306.783737076032</v>
      </c>
      <c r="C285" s="43">
        <f t="shared" si="33"/>
        <v>16583.420834575467</v>
      </c>
      <c r="D285" s="43">
        <f t="shared" si="34"/>
        <v>6723.3629025005648</v>
      </c>
      <c r="E285" s="43">
        <f t="shared" si="39"/>
        <v>1718477.9733591184</v>
      </c>
      <c r="F285" s="55"/>
      <c r="G285" s="42">
        <v>273</v>
      </c>
      <c r="H285" s="38">
        <f t="shared" si="35"/>
        <v>16837</v>
      </c>
      <c r="I285" s="38">
        <f t="shared" si="36"/>
        <v>12555.555555555555</v>
      </c>
      <c r="J285" s="38">
        <f t="shared" si="37"/>
        <v>4281.4444444444443</v>
      </c>
      <c r="K285" s="38">
        <f t="shared" si="38"/>
        <v>1092333.3333333335</v>
      </c>
    </row>
    <row r="286" spans="1:11">
      <c r="A286" s="42">
        <v>274</v>
      </c>
      <c r="B286" s="43">
        <f t="shared" si="32"/>
        <v>23306.783737076032</v>
      </c>
      <c r="C286" s="43">
        <f t="shared" si="33"/>
        <v>16647.681590309443</v>
      </c>
      <c r="D286" s="43">
        <f t="shared" si="34"/>
        <v>6659.1021467665851</v>
      </c>
      <c r="E286" s="43">
        <f t="shared" si="39"/>
        <v>1701830.2917688091</v>
      </c>
      <c r="F286" s="55"/>
      <c r="G286" s="42">
        <v>274</v>
      </c>
      <c r="H286" s="38">
        <f t="shared" si="35"/>
        <v>16788.347222222223</v>
      </c>
      <c r="I286" s="38">
        <f t="shared" si="36"/>
        <v>12555.555555555555</v>
      </c>
      <c r="J286" s="38">
        <f t="shared" si="37"/>
        <v>4232.791666666667</v>
      </c>
      <c r="K286" s="38">
        <f t="shared" si="38"/>
        <v>1079777.777777778</v>
      </c>
    </row>
    <row r="287" spans="1:11">
      <c r="A287" s="42">
        <v>275</v>
      </c>
      <c r="B287" s="43">
        <f t="shared" si="32"/>
        <v>23306.783737076032</v>
      </c>
      <c r="C287" s="43">
        <f t="shared" si="33"/>
        <v>16712.191356471893</v>
      </c>
      <c r="D287" s="43">
        <f t="shared" si="34"/>
        <v>6594.5923806041365</v>
      </c>
      <c r="E287" s="43">
        <f t="shared" si="39"/>
        <v>1685118.1004123371</v>
      </c>
      <c r="F287" s="55"/>
      <c r="G287" s="42">
        <v>275</v>
      </c>
      <c r="H287" s="38">
        <f t="shared" si="35"/>
        <v>16739.694444444445</v>
      </c>
      <c r="I287" s="38">
        <f t="shared" si="36"/>
        <v>12555.555555555555</v>
      </c>
      <c r="J287" s="38">
        <f t="shared" si="37"/>
        <v>4184.1388888888896</v>
      </c>
      <c r="K287" s="38">
        <f t="shared" si="38"/>
        <v>1067222.2222222225</v>
      </c>
    </row>
    <row r="288" spans="1:11">
      <c r="A288" s="42">
        <v>276</v>
      </c>
      <c r="B288" s="43">
        <f t="shared" si="32"/>
        <v>23306.783737076032</v>
      </c>
      <c r="C288" s="43">
        <f t="shared" si="33"/>
        <v>16776.951097978224</v>
      </c>
      <c r="D288" s="43">
        <f t="shared" si="34"/>
        <v>6529.8326390978082</v>
      </c>
      <c r="E288" s="43">
        <f t="shared" si="39"/>
        <v>1668341.1493143588</v>
      </c>
      <c r="F288" s="55"/>
      <c r="G288" s="42">
        <v>276</v>
      </c>
      <c r="H288" s="38">
        <f t="shared" si="35"/>
        <v>16691.041666666668</v>
      </c>
      <c r="I288" s="38">
        <f t="shared" si="36"/>
        <v>12555.555555555555</v>
      </c>
      <c r="J288" s="38">
        <f t="shared" si="37"/>
        <v>4135.4861111111122</v>
      </c>
      <c r="K288" s="38">
        <f t="shared" si="38"/>
        <v>1054666.666666667</v>
      </c>
    </row>
    <row r="289" spans="1:11">
      <c r="A289" s="42">
        <v>277</v>
      </c>
      <c r="B289" s="43">
        <f t="shared" si="32"/>
        <v>23306.783737076032</v>
      </c>
      <c r="C289" s="43">
        <f t="shared" si="33"/>
        <v>16841.961783482886</v>
      </c>
      <c r="D289" s="43">
        <f t="shared" si="34"/>
        <v>6464.8219535931421</v>
      </c>
      <c r="E289" s="43">
        <f t="shared" si="39"/>
        <v>1651499.1875308759</v>
      </c>
      <c r="F289" s="55"/>
      <c r="G289" s="42">
        <v>277</v>
      </c>
      <c r="H289" s="38">
        <f t="shared" si="35"/>
        <v>16642.388888888891</v>
      </c>
      <c r="I289" s="38">
        <f t="shared" si="36"/>
        <v>12555.555555555555</v>
      </c>
      <c r="J289" s="38">
        <f t="shared" si="37"/>
        <v>4086.8333333333344</v>
      </c>
      <c r="K289" s="38">
        <f t="shared" si="38"/>
        <v>1042111.1111111115</v>
      </c>
    </row>
    <row r="290" spans="1:11">
      <c r="A290" s="42">
        <v>278</v>
      </c>
      <c r="B290" s="43">
        <f t="shared" si="32"/>
        <v>23306.783737076032</v>
      </c>
      <c r="C290" s="43">
        <f t="shared" si="33"/>
        <v>16907.224385393885</v>
      </c>
      <c r="D290" s="43">
        <f t="shared" si="34"/>
        <v>6399.5593516821446</v>
      </c>
      <c r="E290" s="43">
        <f t="shared" si="39"/>
        <v>1634591.9631454821</v>
      </c>
      <c r="F290" s="55"/>
      <c r="G290" s="42">
        <v>278</v>
      </c>
      <c r="H290" s="38">
        <f t="shared" si="35"/>
        <v>16593.736111111113</v>
      </c>
      <c r="I290" s="38">
        <f t="shared" si="36"/>
        <v>12555.555555555555</v>
      </c>
      <c r="J290" s="38">
        <f t="shared" si="37"/>
        <v>4038.180555555557</v>
      </c>
      <c r="K290" s="38">
        <f t="shared" si="38"/>
        <v>1029555.555555556</v>
      </c>
    </row>
    <row r="291" spans="1:11">
      <c r="A291" s="42">
        <v>279</v>
      </c>
      <c r="B291" s="43">
        <f t="shared" si="32"/>
        <v>23306.783737076032</v>
      </c>
      <c r="C291" s="43">
        <f t="shared" si="33"/>
        <v>16972.739879887285</v>
      </c>
      <c r="D291" s="43">
        <f t="shared" si="34"/>
        <v>6334.0438571887453</v>
      </c>
      <c r="E291" s="43">
        <f t="shared" si="39"/>
        <v>1617619.2232655948</v>
      </c>
      <c r="F291" s="55"/>
      <c r="G291" s="42">
        <v>279</v>
      </c>
      <c r="H291" s="38">
        <f t="shared" si="35"/>
        <v>16545.083333333336</v>
      </c>
      <c r="I291" s="38">
        <f t="shared" si="36"/>
        <v>12555.555555555555</v>
      </c>
      <c r="J291" s="38">
        <f t="shared" si="37"/>
        <v>3989.5277777777792</v>
      </c>
      <c r="K291" s="38">
        <f t="shared" si="38"/>
        <v>1017000</v>
      </c>
    </row>
    <row r="292" spans="1:11">
      <c r="A292" s="42">
        <v>280</v>
      </c>
      <c r="B292" s="43">
        <f t="shared" si="32"/>
        <v>23306.783737076032</v>
      </c>
      <c r="C292" s="43">
        <f t="shared" si="33"/>
        <v>17038.509246921851</v>
      </c>
      <c r="D292" s="43">
        <f t="shared" si="34"/>
        <v>6268.2744901541819</v>
      </c>
      <c r="E292" s="43">
        <f t="shared" si="39"/>
        <v>1600580.7140186729</v>
      </c>
      <c r="F292" s="55"/>
      <c r="G292" s="42">
        <v>280</v>
      </c>
      <c r="H292" s="38">
        <f t="shared" si="35"/>
        <v>16496.430555555555</v>
      </c>
      <c r="I292" s="38">
        <f t="shared" si="36"/>
        <v>12555.555555555555</v>
      </c>
      <c r="J292" s="38">
        <f t="shared" si="37"/>
        <v>3940.875</v>
      </c>
      <c r="K292" s="38">
        <f t="shared" si="38"/>
        <v>1004444.4444444445</v>
      </c>
    </row>
    <row r="293" spans="1:11">
      <c r="A293" s="42">
        <v>281</v>
      </c>
      <c r="B293" s="43">
        <f t="shared" si="32"/>
        <v>23306.783737076032</v>
      </c>
      <c r="C293" s="43">
        <f t="shared" si="33"/>
        <v>17104.533470253671</v>
      </c>
      <c r="D293" s="43">
        <f t="shared" si="34"/>
        <v>6202.2502668223597</v>
      </c>
      <c r="E293" s="43">
        <f t="shared" si="39"/>
        <v>1583476.1805484192</v>
      </c>
      <c r="F293" s="55"/>
      <c r="G293" s="42">
        <v>281</v>
      </c>
      <c r="H293" s="38">
        <f t="shared" si="35"/>
        <v>16447.777777777777</v>
      </c>
      <c r="I293" s="38">
        <f t="shared" si="36"/>
        <v>12555.555555555555</v>
      </c>
      <c r="J293" s="38">
        <f t="shared" si="37"/>
        <v>3892.2222222222226</v>
      </c>
      <c r="K293" s="38">
        <f t="shared" si="38"/>
        <v>991888.88888888899</v>
      </c>
    </row>
    <row r="294" spans="1:11">
      <c r="A294" s="42">
        <v>282</v>
      </c>
      <c r="B294" s="43">
        <f t="shared" si="32"/>
        <v>23306.783737076032</v>
      </c>
      <c r="C294" s="43">
        <f t="shared" si="33"/>
        <v>17170.813537450907</v>
      </c>
      <c r="D294" s="43">
        <f t="shared" si="34"/>
        <v>6135.970199625127</v>
      </c>
      <c r="E294" s="43">
        <f t="shared" si="39"/>
        <v>1566305.3670109683</v>
      </c>
      <c r="F294" s="55"/>
      <c r="G294" s="42">
        <v>282</v>
      </c>
      <c r="H294" s="38">
        <f t="shared" si="35"/>
        <v>16399.125</v>
      </c>
      <c r="I294" s="38">
        <f t="shared" si="36"/>
        <v>12555.555555555555</v>
      </c>
      <c r="J294" s="38">
        <f t="shared" si="37"/>
        <v>3843.5694444444448</v>
      </c>
      <c r="K294" s="38">
        <f t="shared" si="38"/>
        <v>979333.33333333349</v>
      </c>
    </row>
    <row r="295" spans="1:11">
      <c r="A295" s="42">
        <v>283</v>
      </c>
      <c r="B295" s="43">
        <f t="shared" si="32"/>
        <v>23306.783737076032</v>
      </c>
      <c r="C295" s="43">
        <f t="shared" si="33"/>
        <v>17237.350439908529</v>
      </c>
      <c r="D295" s="43">
        <f t="shared" si="34"/>
        <v>6069.433297167504</v>
      </c>
      <c r="E295" s="43">
        <f t="shared" si="39"/>
        <v>1549068.0165710598</v>
      </c>
      <c r="F295" s="55"/>
      <c r="G295" s="42">
        <v>283</v>
      </c>
      <c r="H295" s="38">
        <f t="shared" si="35"/>
        <v>16350.472222222223</v>
      </c>
      <c r="I295" s="38">
        <f t="shared" si="36"/>
        <v>12555.555555555555</v>
      </c>
      <c r="J295" s="38">
        <f t="shared" si="37"/>
        <v>3794.9166666666674</v>
      </c>
      <c r="K295" s="38">
        <f t="shared" si="38"/>
        <v>966777.77777777798</v>
      </c>
    </row>
    <row r="296" spans="1:11">
      <c r="A296" s="42">
        <v>284</v>
      </c>
      <c r="B296" s="43">
        <f t="shared" si="32"/>
        <v>23306.783737076032</v>
      </c>
      <c r="C296" s="43">
        <f t="shared" si="33"/>
        <v>17304.145172863169</v>
      </c>
      <c r="D296" s="43">
        <f t="shared" si="34"/>
        <v>6002.6385642128589</v>
      </c>
      <c r="E296" s="43">
        <f t="shared" si="39"/>
        <v>1531763.8713981966</v>
      </c>
      <c r="F296" s="55"/>
      <c r="G296" s="42">
        <v>284</v>
      </c>
      <c r="H296" s="38">
        <f t="shared" si="35"/>
        <v>16301.819444444445</v>
      </c>
      <c r="I296" s="38">
        <f t="shared" si="36"/>
        <v>12555.555555555555</v>
      </c>
      <c r="J296" s="38">
        <f t="shared" si="37"/>
        <v>3746.2638888888901</v>
      </c>
      <c r="K296" s="38">
        <f t="shared" si="38"/>
        <v>954222.22222222248</v>
      </c>
    </row>
    <row r="297" spans="1:11">
      <c r="A297" s="42">
        <v>285</v>
      </c>
      <c r="B297" s="43">
        <f t="shared" si="32"/>
        <v>23306.783737076032</v>
      </c>
      <c r="C297" s="43">
        <f t="shared" si="33"/>
        <v>17371.198735408019</v>
      </c>
      <c r="D297" s="43">
        <f t="shared" si="34"/>
        <v>5935.5850016680142</v>
      </c>
      <c r="E297" s="43">
        <f t="shared" si="39"/>
        <v>1514392.6726627885</v>
      </c>
      <c r="F297" s="55"/>
      <c r="G297" s="42">
        <v>285</v>
      </c>
      <c r="H297" s="38">
        <f t="shared" si="35"/>
        <v>16253.166666666666</v>
      </c>
      <c r="I297" s="38">
        <f t="shared" si="36"/>
        <v>12555.555555555555</v>
      </c>
      <c r="J297" s="38">
        <f t="shared" si="37"/>
        <v>3697.6111111111118</v>
      </c>
      <c r="K297" s="38">
        <f t="shared" si="38"/>
        <v>941666.66666666698</v>
      </c>
    </row>
    <row r="298" spans="1:11">
      <c r="A298" s="42">
        <v>286</v>
      </c>
      <c r="B298" s="43">
        <f t="shared" si="32"/>
        <v>23306.783737076032</v>
      </c>
      <c r="C298" s="43">
        <f t="shared" si="33"/>
        <v>17438.512130507723</v>
      </c>
      <c r="D298" s="43">
        <f t="shared" si="34"/>
        <v>5868.2716065683071</v>
      </c>
      <c r="E298" s="43">
        <f t="shared" si="39"/>
        <v>1496954.1605322808</v>
      </c>
      <c r="F298" s="55"/>
      <c r="G298" s="42">
        <v>286</v>
      </c>
      <c r="H298" s="38">
        <f t="shared" si="35"/>
        <v>16204.513888888889</v>
      </c>
      <c r="I298" s="38">
        <f t="shared" si="36"/>
        <v>12555.555555555555</v>
      </c>
      <c r="J298" s="38">
        <f t="shared" si="37"/>
        <v>3648.9583333333344</v>
      </c>
      <c r="K298" s="38">
        <f t="shared" si="38"/>
        <v>929111.11111111147</v>
      </c>
    </row>
    <row r="299" spans="1:11">
      <c r="A299" s="42">
        <v>287</v>
      </c>
      <c r="B299" s="43">
        <f t="shared" si="32"/>
        <v>23306.783737076032</v>
      </c>
      <c r="C299" s="43">
        <f t="shared" si="33"/>
        <v>17506.086365013442</v>
      </c>
      <c r="D299" s="43">
        <f t="shared" si="34"/>
        <v>5800.6973720625901</v>
      </c>
      <c r="E299" s="43">
        <f t="shared" si="39"/>
        <v>1479448.0741672674</v>
      </c>
      <c r="F299" s="55"/>
      <c r="G299" s="42">
        <v>287</v>
      </c>
      <c r="H299" s="38">
        <f t="shared" si="35"/>
        <v>16155.861111111111</v>
      </c>
      <c r="I299" s="38">
        <f t="shared" si="36"/>
        <v>12555.555555555555</v>
      </c>
      <c r="J299" s="38">
        <f t="shared" si="37"/>
        <v>3600.305555555557</v>
      </c>
      <c r="K299" s="38">
        <f t="shared" si="38"/>
        <v>916555.55555555597</v>
      </c>
    </row>
    <row r="300" spans="1:11">
      <c r="A300" s="42">
        <v>288</v>
      </c>
      <c r="B300" s="43">
        <f t="shared" si="32"/>
        <v>23306.783737076032</v>
      </c>
      <c r="C300" s="43">
        <f t="shared" si="33"/>
        <v>17573.92244967787</v>
      </c>
      <c r="D300" s="43">
        <f t="shared" si="34"/>
        <v>5732.8612873981638</v>
      </c>
      <c r="E300" s="43">
        <f t="shared" si="39"/>
        <v>1461874.1517175895</v>
      </c>
      <c r="F300" s="55"/>
      <c r="G300" s="42">
        <v>288</v>
      </c>
      <c r="H300" s="38">
        <f t="shared" si="35"/>
        <v>16107.208333333334</v>
      </c>
      <c r="I300" s="38">
        <f t="shared" si="36"/>
        <v>12555.555555555555</v>
      </c>
      <c r="J300" s="38">
        <f t="shared" si="37"/>
        <v>3551.6527777777792</v>
      </c>
      <c r="K300" s="38">
        <f t="shared" si="38"/>
        <v>904000</v>
      </c>
    </row>
    <row r="301" spans="1:11">
      <c r="A301" s="42">
        <v>289</v>
      </c>
      <c r="B301" s="43">
        <f t="shared" si="32"/>
        <v>23306.783737076032</v>
      </c>
      <c r="C301" s="43">
        <f t="shared" si="33"/>
        <v>17642.021399170368</v>
      </c>
      <c r="D301" s="43">
        <f t="shared" si="34"/>
        <v>5664.7623379056613</v>
      </c>
      <c r="E301" s="43">
        <f t="shared" si="39"/>
        <v>1444232.1303184191</v>
      </c>
      <c r="F301" s="55"/>
      <c r="G301" s="42">
        <v>289</v>
      </c>
      <c r="H301" s="38">
        <f t="shared" si="35"/>
        <v>16058.555555555555</v>
      </c>
      <c r="I301" s="38">
        <f t="shared" si="36"/>
        <v>12555.555555555555</v>
      </c>
      <c r="J301" s="38">
        <f t="shared" si="37"/>
        <v>3503</v>
      </c>
      <c r="K301" s="38">
        <f t="shared" si="38"/>
        <v>891444.4444444445</v>
      </c>
    </row>
    <row r="302" spans="1:11">
      <c r="A302" s="42">
        <v>290</v>
      </c>
      <c r="B302" s="43">
        <f t="shared" si="32"/>
        <v>23306.783737076032</v>
      </c>
      <c r="C302" s="43">
        <f t="shared" si="33"/>
        <v>17710.384232092154</v>
      </c>
      <c r="D302" s="43">
        <f t="shared" si="34"/>
        <v>5596.3995049838768</v>
      </c>
      <c r="E302" s="43">
        <f t="shared" si="39"/>
        <v>1426521.7460863269</v>
      </c>
      <c r="F302" s="55"/>
      <c r="G302" s="42">
        <v>290</v>
      </c>
      <c r="H302" s="38">
        <f t="shared" si="35"/>
        <v>16009.902777777777</v>
      </c>
      <c r="I302" s="38">
        <f t="shared" si="36"/>
        <v>12555.555555555555</v>
      </c>
      <c r="J302" s="38">
        <f t="shared" si="37"/>
        <v>3454.3472222222226</v>
      </c>
      <c r="K302" s="38">
        <f t="shared" si="38"/>
        <v>878888.88888888899</v>
      </c>
    </row>
    <row r="303" spans="1:11">
      <c r="A303" s="42">
        <v>291</v>
      </c>
      <c r="B303" s="43">
        <f t="shared" si="32"/>
        <v>23306.783737076032</v>
      </c>
      <c r="C303" s="43">
        <f t="shared" si="33"/>
        <v>17779.011970991512</v>
      </c>
      <c r="D303" s="43">
        <f t="shared" si="34"/>
        <v>5527.7717660845192</v>
      </c>
      <c r="E303" s="43">
        <f t="shared" si="39"/>
        <v>1408742.7341153354</v>
      </c>
      <c r="F303" s="55"/>
      <c r="G303" s="42">
        <v>291</v>
      </c>
      <c r="H303" s="38">
        <f t="shared" si="35"/>
        <v>15961.25</v>
      </c>
      <c r="I303" s="38">
        <f t="shared" si="36"/>
        <v>12555.555555555555</v>
      </c>
      <c r="J303" s="38">
        <f t="shared" si="37"/>
        <v>3405.6944444444448</v>
      </c>
      <c r="K303" s="38">
        <f t="shared" si="38"/>
        <v>866333.33333333349</v>
      </c>
    </row>
    <row r="304" spans="1:11">
      <c r="A304" s="42">
        <v>292</v>
      </c>
      <c r="B304" s="43">
        <f t="shared" si="32"/>
        <v>23306.783737076032</v>
      </c>
      <c r="C304" s="43">
        <f t="shared" si="33"/>
        <v>17847.905642379104</v>
      </c>
      <c r="D304" s="43">
        <f t="shared" si="34"/>
        <v>5458.8780946969264</v>
      </c>
      <c r="E304" s="43">
        <f t="shared" si="39"/>
        <v>1390894.8284729563</v>
      </c>
      <c r="F304" s="55"/>
      <c r="G304" s="42">
        <v>292</v>
      </c>
      <c r="H304" s="38">
        <f t="shared" si="35"/>
        <v>15912.597222222223</v>
      </c>
      <c r="I304" s="38">
        <f t="shared" si="36"/>
        <v>12555.555555555555</v>
      </c>
      <c r="J304" s="38">
        <f t="shared" si="37"/>
        <v>3357.0416666666674</v>
      </c>
      <c r="K304" s="38">
        <f t="shared" si="38"/>
        <v>853777.77777777798</v>
      </c>
    </row>
    <row r="305" spans="1:11">
      <c r="A305" s="42">
        <v>293</v>
      </c>
      <c r="B305" s="43">
        <f t="shared" si="32"/>
        <v>23306.783737076032</v>
      </c>
      <c r="C305" s="43">
        <f t="shared" si="33"/>
        <v>17917.066276743324</v>
      </c>
      <c r="D305" s="43">
        <f t="shared" si="34"/>
        <v>5389.7174603327085</v>
      </c>
      <c r="E305" s="43">
        <f t="shared" si="39"/>
        <v>1372977.762196213</v>
      </c>
      <c r="F305" s="55"/>
      <c r="G305" s="42">
        <v>293</v>
      </c>
      <c r="H305" s="38">
        <f t="shared" si="35"/>
        <v>15863.944444444445</v>
      </c>
      <c r="I305" s="38">
        <f t="shared" si="36"/>
        <v>12555.555555555555</v>
      </c>
      <c r="J305" s="38">
        <f t="shared" si="37"/>
        <v>3308.3888888888901</v>
      </c>
      <c r="K305" s="38">
        <f t="shared" si="38"/>
        <v>841222.22222222248</v>
      </c>
    </row>
    <row r="306" spans="1:11">
      <c r="A306" s="42">
        <v>294</v>
      </c>
      <c r="B306" s="43">
        <f t="shared" si="32"/>
        <v>23306.783737076032</v>
      </c>
      <c r="C306" s="43">
        <f t="shared" si="33"/>
        <v>17986.494908565706</v>
      </c>
      <c r="D306" s="43">
        <f t="shared" si="34"/>
        <v>5320.2888285103281</v>
      </c>
      <c r="E306" s="43">
        <f t="shared" si="39"/>
        <v>1354991.2672876474</v>
      </c>
      <c r="F306" s="55"/>
      <c r="G306" s="42">
        <v>294</v>
      </c>
      <c r="H306" s="38">
        <f t="shared" si="35"/>
        <v>15815.291666666666</v>
      </c>
      <c r="I306" s="38">
        <f t="shared" si="36"/>
        <v>12555.555555555555</v>
      </c>
      <c r="J306" s="38">
        <f t="shared" si="37"/>
        <v>3259.7361111111118</v>
      </c>
      <c r="K306" s="38">
        <f t="shared" si="38"/>
        <v>828666.66666666698</v>
      </c>
    </row>
    <row r="307" spans="1:11">
      <c r="A307" s="42">
        <v>295</v>
      </c>
      <c r="B307" s="43">
        <f t="shared" si="32"/>
        <v>23306.783737076032</v>
      </c>
      <c r="C307" s="43">
        <f t="shared" si="33"/>
        <v>18056.192576336394</v>
      </c>
      <c r="D307" s="43">
        <f t="shared" si="34"/>
        <v>5250.5911607396365</v>
      </c>
      <c r="E307" s="43">
        <f t="shared" si="39"/>
        <v>1336935.0747113109</v>
      </c>
      <c r="F307" s="55"/>
      <c r="G307" s="42">
        <v>295</v>
      </c>
      <c r="H307" s="38">
        <f t="shared" si="35"/>
        <v>15766.638888888889</v>
      </c>
      <c r="I307" s="38">
        <f t="shared" si="36"/>
        <v>12555.555555555555</v>
      </c>
      <c r="J307" s="38">
        <f t="shared" si="37"/>
        <v>3211.0833333333344</v>
      </c>
      <c r="K307" s="38">
        <f t="shared" si="38"/>
        <v>816111.11111111147</v>
      </c>
    </row>
    <row r="308" spans="1:11">
      <c r="A308" s="42">
        <v>296</v>
      </c>
      <c r="B308" s="43">
        <f t="shared" si="32"/>
        <v>23306.783737076032</v>
      </c>
      <c r="C308" s="43">
        <f t="shared" si="33"/>
        <v>18126.1603225697</v>
      </c>
      <c r="D308" s="43">
        <f t="shared" si="34"/>
        <v>5180.6234145063318</v>
      </c>
      <c r="E308" s="43">
        <f t="shared" si="39"/>
        <v>1318808.9143887411</v>
      </c>
      <c r="F308" s="55"/>
      <c r="G308" s="42">
        <v>296</v>
      </c>
      <c r="H308" s="38">
        <f t="shared" si="35"/>
        <v>15717.986111111111</v>
      </c>
      <c r="I308" s="38">
        <f t="shared" si="36"/>
        <v>12555.555555555555</v>
      </c>
      <c r="J308" s="38">
        <f t="shared" si="37"/>
        <v>3162.430555555557</v>
      </c>
      <c r="K308" s="38">
        <f t="shared" si="38"/>
        <v>803555.55555555597</v>
      </c>
    </row>
    <row r="309" spans="1:11">
      <c r="A309" s="42">
        <v>297</v>
      </c>
      <c r="B309" s="43">
        <f t="shared" si="32"/>
        <v>23306.783737076032</v>
      </c>
      <c r="C309" s="43">
        <f t="shared" si="33"/>
        <v>18196.39919381966</v>
      </c>
      <c r="D309" s="43">
        <f t="shared" si="34"/>
        <v>5110.3845432563749</v>
      </c>
      <c r="E309" s="43">
        <f t="shared" si="39"/>
        <v>1300612.5151949215</v>
      </c>
      <c r="F309" s="55"/>
      <c r="G309" s="42">
        <v>297</v>
      </c>
      <c r="H309" s="38">
        <f t="shared" si="35"/>
        <v>15669.333333333334</v>
      </c>
      <c r="I309" s="38">
        <f t="shared" si="36"/>
        <v>12555.555555555555</v>
      </c>
      <c r="J309" s="38">
        <f t="shared" si="37"/>
        <v>3113.7777777777792</v>
      </c>
      <c r="K309" s="38">
        <f t="shared" si="38"/>
        <v>791000.00000000047</v>
      </c>
    </row>
    <row r="310" spans="1:11">
      <c r="A310" s="42">
        <v>298</v>
      </c>
      <c r="B310" s="43">
        <f t="shared" si="32"/>
        <v>23306.783737076032</v>
      </c>
      <c r="C310" s="43">
        <f t="shared" si="33"/>
        <v>18266.91024069571</v>
      </c>
      <c r="D310" s="43">
        <f t="shared" si="34"/>
        <v>5039.8734963803226</v>
      </c>
      <c r="E310" s="43">
        <f t="shared" si="39"/>
        <v>1282345.6049542257</v>
      </c>
      <c r="F310" s="55"/>
      <c r="G310" s="42">
        <v>298</v>
      </c>
      <c r="H310" s="38">
        <f t="shared" si="35"/>
        <v>15620.680555555557</v>
      </c>
      <c r="I310" s="38">
        <f t="shared" si="36"/>
        <v>12555.555555555555</v>
      </c>
      <c r="J310" s="38">
        <f t="shared" si="37"/>
        <v>3065.1250000000018</v>
      </c>
      <c r="K310" s="38">
        <f t="shared" si="38"/>
        <v>778444.4444444445</v>
      </c>
    </row>
    <row r="311" spans="1:11">
      <c r="A311" s="42">
        <v>299</v>
      </c>
      <c r="B311" s="43">
        <f t="shared" si="32"/>
        <v>23306.783737076032</v>
      </c>
      <c r="C311" s="43">
        <f t="shared" si="33"/>
        <v>18337.694517878401</v>
      </c>
      <c r="D311" s="43">
        <f t="shared" si="34"/>
        <v>4969.0892191976272</v>
      </c>
      <c r="E311" s="43">
        <f t="shared" si="39"/>
        <v>1264007.9104363474</v>
      </c>
      <c r="F311" s="55"/>
      <c r="G311" s="42">
        <v>299</v>
      </c>
      <c r="H311" s="38">
        <f t="shared" si="35"/>
        <v>15572.027777777777</v>
      </c>
      <c r="I311" s="38">
        <f t="shared" si="36"/>
        <v>12555.555555555555</v>
      </c>
      <c r="J311" s="38">
        <f t="shared" si="37"/>
        <v>3016.4722222222226</v>
      </c>
      <c r="K311" s="38">
        <f t="shared" si="38"/>
        <v>765888.88888888899</v>
      </c>
    </row>
    <row r="312" spans="1:11">
      <c r="A312" s="42">
        <v>300</v>
      </c>
      <c r="B312" s="43">
        <f t="shared" si="32"/>
        <v>23306.783737076032</v>
      </c>
      <c r="C312" s="43">
        <f t="shared" si="33"/>
        <v>18408.753084135184</v>
      </c>
      <c r="D312" s="43">
        <f t="shared" si="34"/>
        <v>4898.030652940849</v>
      </c>
      <c r="E312" s="43">
        <f t="shared" si="39"/>
        <v>1245599.1573522121</v>
      </c>
      <c r="F312" s="55"/>
      <c r="G312" s="42">
        <v>300</v>
      </c>
      <c r="H312" s="38">
        <f t="shared" si="35"/>
        <v>15523.375</v>
      </c>
      <c r="I312" s="38">
        <f t="shared" si="36"/>
        <v>12555.555555555555</v>
      </c>
      <c r="J312" s="38">
        <f t="shared" si="37"/>
        <v>2967.8194444444448</v>
      </c>
      <c r="K312" s="38">
        <f t="shared" si="38"/>
        <v>753333.33333333349</v>
      </c>
    </row>
    <row r="313" spans="1:11">
      <c r="A313" s="42">
        <v>301</v>
      </c>
      <c r="B313" s="43">
        <f t="shared" si="32"/>
        <v>23306.783737076032</v>
      </c>
      <c r="C313" s="43">
        <f t="shared" si="33"/>
        <v>18480.087002336208</v>
      </c>
      <c r="D313" s="43">
        <f t="shared" si="34"/>
        <v>4826.6967347398249</v>
      </c>
      <c r="E313" s="43">
        <f t="shared" si="39"/>
        <v>1227119.0703498758</v>
      </c>
      <c r="F313" s="55"/>
      <c r="G313" s="42">
        <v>301</v>
      </c>
      <c r="H313" s="38">
        <f t="shared" si="35"/>
        <v>15474.722222222223</v>
      </c>
      <c r="I313" s="38">
        <f t="shared" si="36"/>
        <v>12555.555555555555</v>
      </c>
      <c r="J313" s="38">
        <f t="shared" si="37"/>
        <v>2919.1666666666674</v>
      </c>
      <c r="K313" s="38">
        <f t="shared" si="38"/>
        <v>740777.77777777798</v>
      </c>
    </row>
    <row r="314" spans="1:11">
      <c r="A314" s="42">
        <v>302</v>
      </c>
      <c r="B314" s="43">
        <f t="shared" si="32"/>
        <v>23306.783737076032</v>
      </c>
      <c r="C314" s="43">
        <f t="shared" si="33"/>
        <v>18551.697339470258</v>
      </c>
      <c r="D314" s="43">
        <f t="shared" si="34"/>
        <v>4755.0863976057726</v>
      </c>
      <c r="E314" s="43">
        <f t="shared" si="39"/>
        <v>1208567.3730104056</v>
      </c>
      <c r="F314" s="55"/>
      <c r="G314" s="42">
        <v>302</v>
      </c>
      <c r="H314" s="38">
        <f t="shared" si="35"/>
        <v>15426.069444444445</v>
      </c>
      <c r="I314" s="38">
        <f t="shared" si="36"/>
        <v>12555.555555555555</v>
      </c>
      <c r="J314" s="38">
        <f t="shared" si="37"/>
        <v>2870.5138888888901</v>
      </c>
      <c r="K314" s="38">
        <f t="shared" si="38"/>
        <v>728222.22222222248</v>
      </c>
    </row>
    <row r="315" spans="1:11">
      <c r="A315" s="42">
        <v>303</v>
      </c>
      <c r="B315" s="43">
        <f t="shared" si="32"/>
        <v>23306.783737076032</v>
      </c>
      <c r="C315" s="43">
        <f t="shared" si="33"/>
        <v>18623.585166660705</v>
      </c>
      <c r="D315" s="43">
        <f t="shared" si="34"/>
        <v>4683.1985704153249</v>
      </c>
      <c r="E315" s="43">
        <f t="shared" si="39"/>
        <v>1189943.787843745</v>
      </c>
      <c r="F315" s="55"/>
      <c r="G315" s="42">
        <v>303</v>
      </c>
      <c r="H315" s="38">
        <f t="shared" si="35"/>
        <v>15377.416666666666</v>
      </c>
      <c r="I315" s="38">
        <f t="shared" si="36"/>
        <v>12555.555555555555</v>
      </c>
      <c r="J315" s="38">
        <f t="shared" si="37"/>
        <v>2821.8611111111118</v>
      </c>
      <c r="K315" s="38">
        <f t="shared" si="38"/>
        <v>715666.66666666698</v>
      </c>
    </row>
    <row r="316" spans="1:11">
      <c r="A316" s="42">
        <v>304</v>
      </c>
      <c r="B316" s="43">
        <f t="shared" si="32"/>
        <v>23306.783737076032</v>
      </c>
      <c r="C316" s="43">
        <f t="shared" si="33"/>
        <v>18695.751559181514</v>
      </c>
      <c r="D316" s="43">
        <f t="shared" si="34"/>
        <v>4611.0321778945145</v>
      </c>
      <c r="E316" s="43">
        <f t="shared" si="39"/>
        <v>1171248.0362845634</v>
      </c>
      <c r="F316" s="55"/>
      <c r="G316" s="42">
        <v>304</v>
      </c>
      <c r="H316" s="38">
        <f t="shared" si="35"/>
        <v>15328.763888888889</v>
      </c>
      <c r="I316" s="38">
        <f t="shared" si="36"/>
        <v>12555.555555555555</v>
      </c>
      <c r="J316" s="38">
        <f t="shared" si="37"/>
        <v>2773.2083333333344</v>
      </c>
      <c r="K316" s="38">
        <f t="shared" si="38"/>
        <v>703111.11111111147</v>
      </c>
    </row>
    <row r="317" spans="1:11">
      <c r="A317" s="42">
        <v>305</v>
      </c>
      <c r="B317" s="43">
        <f t="shared" si="32"/>
        <v>23306.783737076032</v>
      </c>
      <c r="C317" s="43">
        <f t="shared" si="33"/>
        <v>18768.197596473346</v>
      </c>
      <c r="D317" s="43">
        <f t="shared" si="34"/>
        <v>4538.5861406026852</v>
      </c>
      <c r="E317" s="43">
        <f t="shared" si="39"/>
        <v>1152479.83868809</v>
      </c>
      <c r="F317" s="55"/>
      <c r="G317" s="42">
        <v>305</v>
      </c>
      <c r="H317" s="38">
        <f t="shared" si="35"/>
        <v>15280.111111111111</v>
      </c>
      <c r="I317" s="38">
        <f t="shared" si="36"/>
        <v>12555.555555555555</v>
      </c>
      <c r="J317" s="38">
        <f t="shared" si="37"/>
        <v>2724.555555555557</v>
      </c>
      <c r="K317" s="38">
        <f t="shared" si="38"/>
        <v>690555.55555555597</v>
      </c>
    </row>
    <row r="318" spans="1:11">
      <c r="A318" s="42">
        <v>306</v>
      </c>
      <c r="B318" s="43">
        <f t="shared" si="32"/>
        <v>23306.783737076032</v>
      </c>
      <c r="C318" s="43">
        <f t="shared" si="33"/>
        <v>18840.92436215968</v>
      </c>
      <c r="D318" s="43">
        <f t="shared" si="34"/>
        <v>4465.859374916352</v>
      </c>
      <c r="E318" s="43">
        <f t="shared" si="39"/>
        <v>1133638.9143259304</v>
      </c>
      <c r="F318" s="55"/>
      <c r="G318" s="42">
        <v>306</v>
      </c>
      <c r="H318" s="38">
        <f t="shared" si="35"/>
        <v>15231.458333333334</v>
      </c>
      <c r="I318" s="38">
        <f t="shared" si="36"/>
        <v>12555.555555555555</v>
      </c>
      <c r="J318" s="38">
        <f t="shared" si="37"/>
        <v>2675.9027777777796</v>
      </c>
      <c r="K318" s="38">
        <f t="shared" si="38"/>
        <v>678000.00000000047</v>
      </c>
    </row>
    <row r="319" spans="1:11">
      <c r="A319" s="42">
        <v>307</v>
      </c>
      <c r="B319" s="43">
        <f t="shared" si="32"/>
        <v>23306.783737076032</v>
      </c>
      <c r="C319" s="43">
        <f t="shared" si="33"/>
        <v>18913.932944063046</v>
      </c>
      <c r="D319" s="43">
        <f t="shared" si="34"/>
        <v>4392.8507930129826</v>
      </c>
      <c r="E319" s="43">
        <f t="shared" si="39"/>
        <v>1114724.9813818673</v>
      </c>
      <c r="F319" s="55"/>
      <c r="G319" s="42">
        <v>307</v>
      </c>
      <c r="H319" s="38">
        <f t="shared" si="35"/>
        <v>15182.805555555557</v>
      </c>
      <c r="I319" s="38">
        <f t="shared" si="36"/>
        <v>12555.555555555555</v>
      </c>
      <c r="J319" s="38">
        <f t="shared" si="37"/>
        <v>2627.2500000000018</v>
      </c>
      <c r="K319" s="38">
        <f t="shared" si="38"/>
        <v>665444.4444444445</v>
      </c>
    </row>
    <row r="320" spans="1:11">
      <c r="A320" s="42">
        <v>308</v>
      </c>
      <c r="B320" s="43">
        <f t="shared" si="32"/>
        <v>23306.783737076032</v>
      </c>
      <c r="C320" s="43">
        <f t="shared" si="33"/>
        <v>18987.224434221291</v>
      </c>
      <c r="D320" s="43">
        <f t="shared" si="34"/>
        <v>4319.5593028547391</v>
      </c>
      <c r="E320" s="43">
        <f t="shared" si="39"/>
        <v>1095737.7569476459</v>
      </c>
      <c r="F320" s="55"/>
      <c r="G320" s="42">
        <v>308</v>
      </c>
      <c r="H320" s="38">
        <f t="shared" si="35"/>
        <v>15134.152777777777</v>
      </c>
      <c r="I320" s="38">
        <f t="shared" si="36"/>
        <v>12555.555555555555</v>
      </c>
      <c r="J320" s="38">
        <f t="shared" si="37"/>
        <v>2578.5972222222222</v>
      </c>
      <c r="K320" s="38">
        <f t="shared" si="38"/>
        <v>652888.88888888899</v>
      </c>
    </row>
    <row r="321" spans="1:11">
      <c r="A321" s="42">
        <v>309</v>
      </c>
      <c r="B321" s="43">
        <f t="shared" si="32"/>
        <v>23306.783737076032</v>
      </c>
      <c r="C321" s="43">
        <f t="shared" si="33"/>
        <v>19060.7999289039</v>
      </c>
      <c r="D321" s="43">
        <f t="shared" si="34"/>
        <v>4245.9838081721309</v>
      </c>
      <c r="E321" s="43">
        <f t="shared" si="39"/>
        <v>1076676.9570187421</v>
      </c>
      <c r="F321" s="55"/>
      <c r="G321" s="42">
        <v>309</v>
      </c>
      <c r="H321" s="38">
        <f t="shared" si="35"/>
        <v>15085.5</v>
      </c>
      <c r="I321" s="38">
        <f t="shared" si="36"/>
        <v>12555.555555555555</v>
      </c>
      <c r="J321" s="38">
        <f t="shared" si="37"/>
        <v>2529.9444444444448</v>
      </c>
      <c r="K321" s="38">
        <f t="shared" si="38"/>
        <v>640333.33333333349</v>
      </c>
    </row>
    <row r="322" spans="1:11">
      <c r="A322" s="42">
        <v>310</v>
      </c>
      <c r="B322" s="43">
        <f t="shared" si="32"/>
        <v>23306.783737076032</v>
      </c>
      <c r="C322" s="43">
        <f t="shared" si="33"/>
        <v>19134.660528628399</v>
      </c>
      <c r="D322" s="43">
        <f t="shared" si="34"/>
        <v>4172.1232084476287</v>
      </c>
      <c r="E322" s="43">
        <f t="shared" si="39"/>
        <v>1057542.2964901137</v>
      </c>
      <c r="F322" s="55"/>
      <c r="G322" s="42">
        <v>310</v>
      </c>
      <c r="H322" s="38">
        <f t="shared" si="35"/>
        <v>15036.847222222223</v>
      </c>
      <c r="I322" s="38">
        <f t="shared" si="36"/>
        <v>12555.555555555555</v>
      </c>
      <c r="J322" s="38">
        <f t="shared" si="37"/>
        <v>2481.2916666666674</v>
      </c>
      <c r="K322" s="38">
        <f t="shared" si="38"/>
        <v>627777.77777777798</v>
      </c>
    </row>
    <row r="323" spans="1:11">
      <c r="A323" s="42">
        <v>311</v>
      </c>
      <c r="B323" s="43">
        <f t="shared" si="32"/>
        <v>23306.783737076032</v>
      </c>
      <c r="C323" s="43">
        <f t="shared" si="33"/>
        <v>19208.807338176834</v>
      </c>
      <c r="D323" s="43">
        <f t="shared" si="34"/>
        <v>4097.9763988991936</v>
      </c>
      <c r="E323" s="43">
        <f t="shared" si="39"/>
        <v>1038333.4891519368</v>
      </c>
      <c r="F323" s="55"/>
      <c r="G323" s="42">
        <v>311</v>
      </c>
      <c r="H323" s="38">
        <f t="shared" si="35"/>
        <v>14988.194444444445</v>
      </c>
      <c r="I323" s="38">
        <f t="shared" si="36"/>
        <v>12555.555555555555</v>
      </c>
      <c r="J323" s="38">
        <f t="shared" si="37"/>
        <v>2432.6388888888896</v>
      </c>
      <c r="K323" s="38">
        <f t="shared" si="38"/>
        <v>615222.22222222248</v>
      </c>
    </row>
    <row r="324" spans="1:11">
      <c r="A324" s="42">
        <v>312</v>
      </c>
      <c r="B324" s="43">
        <f t="shared" si="32"/>
        <v>23306.783737076032</v>
      </c>
      <c r="C324" s="43">
        <f t="shared" si="33"/>
        <v>19283.241466612271</v>
      </c>
      <c r="D324" s="43">
        <f t="shared" si="34"/>
        <v>4023.5422704637585</v>
      </c>
      <c r="E324" s="43">
        <f t="shared" si="39"/>
        <v>1019050.2476853245</v>
      </c>
      <c r="F324" s="55"/>
      <c r="G324" s="42">
        <v>312</v>
      </c>
      <c r="H324" s="38">
        <f t="shared" si="35"/>
        <v>14939.541666666668</v>
      </c>
      <c r="I324" s="38">
        <f t="shared" si="36"/>
        <v>12555.555555555555</v>
      </c>
      <c r="J324" s="38">
        <f t="shared" si="37"/>
        <v>2383.9861111111122</v>
      </c>
      <c r="K324" s="38">
        <f t="shared" si="38"/>
        <v>602666.66666666698</v>
      </c>
    </row>
    <row r="325" spans="1:11">
      <c r="A325" s="42">
        <v>313</v>
      </c>
      <c r="B325" s="43">
        <f t="shared" si="32"/>
        <v>23306.783737076032</v>
      </c>
      <c r="C325" s="43">
        <f t="shared" si="33"/>
        <v>19357.964027295395</v>
      </c>
      <c r="D325" s="43">
        <f t="shared" si="34"/>
        <v>3948.819709780636</v>
      </c>
      <c r="E325" s="43">
        <f t="shared" si="39"/>
        <v>999692.28365802916</v>
      </c>
      <c r="F325" s="55"/>
      <c r="G325" s="42">
        <v>313</v>
      </c>
      <c r="H325" s="38">
        <f t="shared" si="35"/>
        <v>14890.888888888889</v>
      </c>
      <c r="I325" s="38">
        <f t="shared" si="36"/>
        <v>12555.555555555555</v>
      </c>
      <c r="J325" s="38">
        <f t="shared" si="37"/>
        <v>2335.3333333333344</v>
      </c>
      <c r="K325" s="38">
        <f t="shared" si="38"/>
        <v>590111.11111111147</v>
      </c>
    </row>
    <row r="326" spans="1:11">
      <c r="A326" s="42">
        <v>314</v>
      </c>
      <c r="B326" s="43">
        <f t="shared" si="32"/>
        <v>23306.783737076032</v>
      </c>
      <c r="C326" s="43">
        <f t="shared" si="33"/>
        <v>19432.976137901162</v>
      </c>
      <c r="D326" s="43">
        <f t="shared" si="34"/>
        <v>3873.8075991748656</v>
      </c>
      <c r="E326" s="43">
        <f t="shared" si="39"/>
        <v>980259.30752012797</v>
      </c>
      <c r="F326" s="55"/>
      <c r="G326" s="42">
        <v>314</v>
      </c>
      <c r="H326" s="38">
        <f t="shared" si="35"/>
        <v>14842.236111111111</v>
      </c>
      <c r="I326" s="38">
        <f t="shared" si="36"/>
        <v>12555.555555555555</v>
      </c>
      <c r="J326" s="38">
        <f t="shared" si="37"/>
        <v>2286.680555555557</v>
      </c>
      <c r="K326" s="38">
        <f t="shared" si="38"/>
        <v>577555.55555555597</v>
      </c>
    </row>
    <row r="327" spans="1:11">
      <c r="A327" s="42">
        <v>315</v>
      </c>
      <c r="B327" s="43">
        <f t="shared" si="32"/>
        <v>23306.783737076032</v>
      </c>
      <c r="C327" s="43">
        <f t="shared" si="33"/>
        <v>19508.278920435532</v>
      </c>
      <c r="D327" s="43">
        <f t="shared" si="34"/>
        <v>3798.5048166404995</v>
      </c>
      <c r="E327" s="43">
        <f t="shared" si="39"/>
        <v>960751.02859969239</v>
      </c>
      <c r="F327" s="55"/>
      <c r="G327" s="42">
        <v>315</v>
      </c>
      <c r="H327" s="38">
        <f t="shared" si="35"/>
        <v>14793.583333333334</v>
      </c>
      <c r="I327" s="38">
        <f t="shared" si="36"/>
        <v>12555.555555555555</v>
      </c>
      <c r="J327" s="38">
        <f t="shared" si="37"/>
        <v>2238.0277777777796</v>
      </c>
      <c r="K327" s="38">
        <f t="shared" si="38"/>
        <v>565000.00000000047</v>
      </c>
    </row>
    <row r="328" spans="1:11">
      <c r="A328" s="42">
        <v>316</v>
      </c>
      <c r="B328" s="43">
        <f t="shared" si="32"/>
        <v>23306.783737076032</v>
      </c>
      <c r="C328" s="43">
        <f t="shared" si="33"/>
        <v>19583.873501252219</v>
      </c>
      <c r="D328" s="43">
        <f t="shared" si="34"/>
        <v>3722.910235823811</v>
      </c>
      <c r="E328" s="43">
        <f t="shared" si="39"/>
        <v>941167.15509844013</v>
      </c>
      <c r="F328" s="55"/>
      <c r="G328" s="42">
        <v>316</v>
      </c>
      <c r="H328" s="38">
        <f t="shared" si="35"/>
        <v>14744.930555555557</v>
      </c>
      <c r="I328" s="38">
        <f t="shared" si="36"/>
        <v>12555.555555555555</v>
      </c>
      <c r="J328" s="38">
        <f t="shared" si="37"/>
        <v>2189.3750000000018</v>
      </c>
      <c r="K328" s="38">
        <f t="shared" si="38"/>
        <v>552444.4444444445</v>
      </c>
    </row>
    <row r="329" spans="1:11">
      <c r="A329" s="42">
        <v>317</v>
      </c>
      <c r="B329" s="43">
        <f t="shared" si="32"/>
        <v>23306.783737076032</v>
      </c>
      <c r="C329" s="43">
        <f t="shared" si="33"/>
        <v>19659.761011069571</v>
      </c>
      <c r="D329" s="43">
        <f t="shared" si="34"/>
        <v>3647.0227260064585</v>
      </c>
      <c r="E329" s="43">
        <f t="shared" si="39"/>
        <v>921507.3940873706</v>
      </c>
      <c r="F329" s="55"/>
      <c r="G329" s="42">
        <v>317</v>
      </c>
      <c r="H329" s="38">
        <f t="shared" si="35"/>
        <v>14696.277777777777</v>
      </c>
      <c r="I329" s="38">
        <f t="shared" si="36"/>
        <v>12555.555555555555</v>
      </c>
      <c r="J329" s="38">
        <f t="shared" si="37"/>
        <v>2140.7222222222222</v>
      </c>
      <c r="K329" s="38">
        <f t="shared" si="38"/>
        <v>539888.88888888899</v>
      </c>
    </row>
    <row r="330" spans="1:11">
      <c r="A330" s="42">
        <v>318</v>
      </c>
      <c r="B330" s="43">
        <f t="shared" si="32"/>
        <v>23306.783737076032</v>
      </c>
      <c r="C330" s="43">
        <f t="shared" si="33"/>
        <v>19735.942584987468</v>
      </c>
      <c r="D330" s="43">
        <f t="shared" si="34"/>
        <v>3570.8411520885647</v>
      </c>
      <c r="E330" s="43">
        <f t="shared" si="39"/>
        <v>901771.4515023831</v>
      </c>
      <c r="F330" s="55"/>
      <c r="G330" s="42">
        <v>318</v>
      </c>
      <c r="H330" s="38">
        <f t="shared" si="35"/>
        <v>14647.625</v>
      </c>
      <c r="I330" s="38">
        <f t="shared" si="36"/>
        <v>12555.555555555555</v>
      </c>
      <c r="J330" s="38">
        <f t="shared" si="37"/>
        <v>2092.0694444444448</v>
      </c>
      <c r="K330" s="38">
        <f t="shared" si="38"/>
        <v>527333.33333333349</v>
      </c>
    </row>
    <row r="331" spans="1:11">
      <c r="A331" s="42">
        <v>319</v>
      </c>
      <c r="B331" s="43">
        <f t="shared" si="32"/>
        <v>23306.783737076032</v>
      </c>
      <c r="C331" s="43">
        <f t="shared" si="33"/>
        <v>19812.419362504294</v>
      </c>
      <c r="D331" s="43">
        <f t="shared" si="34"/>
        <v>3494.3643745717382</v>
      </c>
      <c r="E331" s="43">
        <f t="shared" si="39"/>
        <v>881959.03213987884</v>
      </c>
      <c r="F331" s="55"/>
      <c r="G331" s="42">
        <v>319</v>
      </c>
      <c r="H331" s="38">
        <f t="shared" si="35"/>
        <v>14598.972222222223</v>
      </c>
      <c r="I331" s="38">
        <f t="shared" si="36"/>
        <v>12555.555555555555</v>
      </c>
      <c r="J331" s="38">
        <f t="shared" si="37"/>
        <v>2043.4166666666672</v>
      </c>
      <c r="K331" s="38">
        <f t="shared" si="38"/>
        <v>514777.77777777798</v>
      </c>
    </row>
    <row r="332" spans="1:11">
      <c r="A332" s="42">
        <v>320</v>
      </c>
      <c r="B332" s="43">
        <f t="shared" si="32"/>
        <v>23306.783737076032</v>
      </c>
      <c r="C332" s="43">
        <f t="shared" si="33"/>
        <v>19889.192487533997</v>
      </c>
      <c r="D332" s="43">
        <f t="shared" si="34"/>
        <v>3417.5912495420339</v>
      </c>
      <c r="E332" s="43">
        <f t="shared" si="39"/>
        <v>862069.83965234482</v>
      </c>
      <c r="F332" s="55"/>
      <c r="G332" s="42">
        <v>320</v>
      </c>
      <c r="H332" s="38">
        <f t="shared" si="35"/>
        <v>14550.319444444445</v>
      </c>
      <c r="I332" s="38">
        <f t="shared" si="36"/>
        <v>12555.555555555555</v>
      </c>
      <c r="J332" s="38">
        <f t="shared" si="37"/>
        <v>1994.7638888888896</v>
      </c>
      <c r="K332" s="38">
        <f t="shared" si="38"/>
        <v>502222.22222222248</v>
      </c>
    </row>
    <row r="333" spans="1:11">
      <c r="A333" s="42">
        <v>321</v>
      </c>
      <c r="B333" s="43">
        <f t="shared" si="32"/>
        <v>23306.783737076032</v>
      </c>
      <c r="C333" s="43">
        <f t="shared" si="33"/>
        <v>19966.263108423191</v>
      </c>
      <c r="D333" s="43">
        <f t="shared" si="34"/>
        <v>3340.5206286528396</v>
      </c>
      <c r="E333" s="43">
        <f t="shared" si="39"/>
        <v>842103.5765439216</v>
      </c>
      <c r="F333" s="55"/>
      <c r="G333" s="42">
        <v>321</v>
      </c>
      <c r="H333" s="38">
        <f t="shared" si="35"/>
        <v>14501.666666666668</v>
      </c>
      <c r="I333" s="38">
        <f t="shared" si="36"/>
        <v>12555.555555555555</v>
      </c>
      <c r="J333" s="38">
        <f t="shared" si="37"/>
        <v>1946.1111111111122</v>
      </c>
      <c r="K333" s="38">
        <f t="shared" si="38"/>
        <v>489666.66666666698</v>
      </c>
    </row>
    <row r="334" spans="1:11">
      <c r="A334" s="42">
        <v>322</v>
      </c>
      <c r="B334" s="43">
        <f t="shared" ref="B334:B372" si="40">IF(A334&gt;$B$4,"",$B$8)</f>
        <v>23306.783737076032</v>
      </c>
      <c r="C334" s="43">
        <f t="shared" ref="C334:C372" si="41">IF(A334&gt;$B$4,"",PPMT($B$5/12,A334,$B$4,-$B$3))</f>
        <v>20043.63237796833</v>
      </c>
      <c r="D334" s="43">
        <f t="shared" ref="D334:D372" si="42">IF(A334&gt;$B$4,"",IPMT($B$5/12,A334,$B$4,-$B$3))</f>
        <v>3263.1513591077</v>
      </c>
      <c r="E334" s="43">
        <f t="shared" si="39"/>
        <v>822059.94416595332</v>
      </c>
      <c r="F334" s="55"/>
      <c r="G334" s="42">
        <v>322</v>
      </c>
      <c r="H334" s="38">
        <f t="shared" ref="H334:H372" si="43">IF(K334="","",I334+J334)</f>
        <v>14453.013888888889</v>
      </c>
      <c r="I334" s="38">
        <f t="shared" ref="I334:I372" si="44">IF(A334&gt;$B$4,"",$B$3/$B$4)</f>
        <v>12555.555555555555</v>
      </c>
      <c r="J334" s="38">
        <f t="shared" ref="J334:J372" si="45">IF(A334&gt;$B$4,"",($B$3-I334*(G334-1))*$B$5/12)</f>
        <v>1897.4583333333346</v>
      </c>
      <c r="K334" s="38">
        <f t="shared" ref="K334:K372" si="46">IF(A334&gt;$B$4,"",$B$3-I334*G334)</f>
        <v>477111.11111111147</v>
      </c>
    </row>
    <row r="335" spans="1:11">
      <c r="A335" s="42">
        <v>323</v>
      </c>
      <c r="B335" s="43">
        <f t="shared" si="40"/>
        <v>23306.783737076032</v>
      </c>
      <c r="C335" s="43">
        <f t="shared" si="41"/>
        <v>20121.301453432956</v>
      </c>
      <c r="D335" s="43">
        <f t="shared" si="42"/>
        <v>3185.4822836430726</v>
      </c>
      <c r="E335" s="43">
        <f t="shared" ref="E335:E372" si="47">IF(B335="","",E334-C335)</f>
        <v>801938.64271252032</v>
      </c>
      <c r="F335" s="55"/>
      <c r="G335" s="42">
        <v>323</v>
      </c>
      <c r="H335" s="38">
        <f t="shared" si="43"/>
        <v>14404.361111111111</v>
      </c>
      <c r="I335" s="38">
        <f t="shared" si="44"/>
        <v>12555.555555555555</v>
      </c>
      <c r="J335" s="38">
        <f t="shared" si="45"/>
        <v>1848.8055555555568</v>
      </c>
      <c r="K335" s="38">
        <f t="shared" si="46"/>
        <v>464555.55555555597</v>
      </c>
    </row>
    <row r="336" spans="1:11">
      <c r="A336" s="42">
        <v>324</v>
      </c>
      <c r="B336" s="43">
        <f t="shared" si="40"/>
        <v>23306.783737076032</v>
      </c>
      <c r="C336" s="43">
        <f t="shared" si="41"/>
        <v>20199.271496565012</v>
      </c>
      <c r="D336" s="43">
        <f t="shared" si="42"/>
        <v>3107.5122405110192</v>
      </c>
      <c r="E336" s="43">
        <f t="shared" si="47"/>
        <v>781739.37121595535</v>
      </c>
      <c r="F336" s="55"/>
      <c r="G336" s="42">
        <v>324</v>
      </c>
      <c r="H336" s="38">
        <f t="shared" si="43"/>
        <v>14355.708333333334</v>
      </c>
      <c r="I336" s="38">
        <f t="shared" si="44"/>
        <v>12555.555555555555</v>
      </c>
      <c r="J336" s="38">
        <f t="shared" si="45"/>
        <v>1800.1527777777794</v>
      </c>
      <c r="K336" s="38">
        <f t="shared" si="46"/>
        <v>452000.00000000047</v>
      </c>
    </row>
    <row r="337" spans="1:11">
      <c r="A337" s="42">
        <v>325</v>
      </c>
      <c r="B337" s="43">
        <f t="shared" si="40"/>
        <v>23306.783737076032</v>
      </c>
      <c r="C337" s="43">
        <f t="shared" si="41"/>
        <v>20277.5436736142</v>
      </c>
      <c r="D337" s="43">
        <f t="shared" si="42"/>
        <v>3029.2400634618307</v>
      </c>
      <c r="E337" s="43">
        <f t="shared" si="47"/>
        <v>761461.8275423412</v>
      </c>
      <c r="F337" s="55"/>
      <c r="G337" s="42">
        <v>325</v>
      </c>
      <c r="H337" s="38">
        <f t="shared" si="43"/>
        <v>14307.055555555557</v>
      </c>
      <c r="I337" s="38">
        <f t="shared" si="44"/>
        <v>12555.555555555555</v>
      </c>
      <c r="J337" s="38">
        <f t="shared" si="45"/>
        <v>1751.5000000000018</v>
      </c>
      <c r="K337" s="38">
        <f t="shared" si="46"/>
        <v>439444.4444444445</v>
      </c>
    </row>
    <row r="338" spans="1:11">
      <c r="A338" s="42">
        <v>326</v>
      </c>
      <c r="B338" s="43">
        <f t="shared" si="40"/>
        <v>23306.783737076032</v>
      </c>
      <c r="C338" s="43">
        <f t="shared" si="41"/>
        <v>20356.119155349454</v>
      </c>
      <c r="D338" s="43">
        <f t="shared" si="42"/>
        <v>2950.6645817265753</v>
      </c>
      <c r="E338" s="43">
        <f t="shared" si="47"/>
        <v>741105.70838699176</v>
      </c>
      <c r="F338" s="55"/>
      <c r="G338" s="42">
        <v>326</v>
      </c>
      <c r="H338" s="38">
        <f t="shared" si="43"/>
        <v>14258.402777777777</v>
      </c>
      <c r="I338" s="38">
        <f t="shared" si="44"/>
        <v>12555.555555555555</v>
      </c>
      <c r="J338" s="38">
        <f t="shared" si="45"/>
        <v>1702.8472222222224</v>
      </c>
      <c r="K338" s="38">
        <f t="shared" si="46"/>
        <v>426888.88888888899</v>
      </c>
    </row>
    <row r="339" spans="1:11">
      <c r="A339" s="42">
        <v>327</v>
      </c>
      <c r="B339" s="43">
        <f t="shared" si="40"/>
        <v>23306.783737076032</v>
      </c>
      <c r="C339" s="43">
        <f t="shared" si="41"/>
        <v>20434.999117076437</v>
      </c>
      <c r="D339" s="43">
        <f t="shared" si="42"/>
        <v>2871.784619999597</v>
      </c>
      <c r="E339" s="43">
        <f t="shared" si="47"/>
        <v>720670.70926991536</v>
      </c>
      <c r="F339" s="55"/>
      <c r="G339" s="42">
        <v>327</v>
      </c>
      <c r="H339" s="38">
        <f t="shared" si="43"/>
        <v>14209.75</v>
      </c>
      <c r="I339" s="38">
        <f t="shared" si="44"/>
        <v>12555.555555555555</v>
      </c>
      <c r="J339" s="38">
        <f t="shared" si="45"/>
        <v>1654.194444444445</v>
      </c>
      <c r="K339" s="38">
        <f t="shared" si="46"/>
        <v>414333.33333333349</v>
      </c>
    </row>
    <row r="340" spans="1:11">
      <c r="A340" s="42">
        <v>328</v>
      </c>
      <c r="B340" s="43">
        <f t="shared" si="40"/>
        <v>23306.783737076032</v>
      </c>
      <c r="C340" s="43">
        <f t="shared" si="41"/>
        <v>20514.184738655109</v>
      </c>
      <c r="D340" s="43">
        <f t="shared" si="42"/>
        <v>2792.598998420925</v>
      </c>
      <c r="E340" s="43">
        <f t="shared" si="47"/>
        <v>700156.52453126025</v>
      </c>
      <c r="F340" s="55"/>
      <c r="G340" s="42">
        <v>328</v>
      </c>
      <c r="H340" s="38">
        <f t="shared" si="43"/>
        <v>14161.097222222223</v>
      </c>
      <c r="I340" s="38">
        <f t="shared" si="44"/>
        <v>12555.555555555555</v>
      </c>
      <c r="J340" s="38">
        <f t="shared" si="45"/>
        <v>1605.5416666666672</v>
      </c>
      <c r="K340" s="38">
        <f t="shared" si="46"/>
        <v>401777.77777777798</v>
      </c>
    </row>
    <row r="341" spans="1:11">
      <c r="A341" s="42">
        <v>329</v>
      </c>
      <c r="B341" s="43">
        <f t="shared" si="40"/>
        <v>23306.783737076032</v>
      </c>
      <c r="C341" s="43">
        <f t="shared" si="41"/>
        <v>20593.677204517393</v>
      </c>
      <c r="D341" s="43">
        <f t="shared" si="42"/>
        <v>2713.106532558636</v>
      </c>
      <c r="E341" s="43">
        <f t="shared" si="47"/>
        <v>679562.84732674283</v>
      </c>
      <c r="F341" s="55"/>
      <c r="G341" s="42">
        <v>329</v>
      </c>
      <c r="H341" s="38">
        <f t="shared" si="43"/>
        <v>14112.444444444445</v>
      </c>
      <c r="I341" s="38">
        <f t="shared" si="44"/>
        <v>12555.555555555555</v>
      </c>
      <c r="J341" s="38">
        <f t="shared" si="45"/>
        <v>1556.8888888888896</v>
      </c>
      <c r="K341" s="38">
        <f t="shared" si="46"/>
        <v>389222.22222222248</v>
      </c>
    </row>
    <row r="342" spans="1:11">
      <c r="A342" s="42">
        <v>330</v>
      </c>
      <c r="B342" s="43">
        <f t="shared" si="40"/>
        <v>23306.783737076032</v>
      </c>
      <c r="C342" s="43">
        <f t="shared" si="41"/>
        <v>20673.477703684901</v>
      </c>
      <c r="D342" s="43">
        <f t="shared" si="42"/>
        <v>2633.3060333911317</v>
      </c>
      <c r="E342" s="43">
        <f t="shared" si="47"/>
        <v>658889.36962305789</v>
      </c>
      <c r="F342" s="55"/>
      <c r="G342" s="42">
        <v>330</v>
      </c>
      <c r="H342" s="38">
        <f t="shared" si="43"/>
        <v>14063.791666666668</v>
      </c>
      <c r="I342" s="38">
        <f t="shared" si="44"/>
        <v>12555.555555555555</v>
      </c>
      <c r="J342" s="38">
        <f t="shared" si="45"/>
        <v>1508.2361111111122</v>
      </c>
      <c r="K342" s="38">
        <f t="shared" si="46"/>
        <v>376666.66666666698</v>
      </c>
    </row>
    <row r="343" spans="1:11">
      <c r="A343" s="42">
        <v>331</v>
      </c>
      <c r="B343" s="43">
        <f t="shared" si="40"/>
        <v>23306.783737076032</v>
      </c>
      <c r="C343" s="43">
        <f t="shared" si="41"/>
        <v>20753.587429786679</v>
      </c>
      <c r="D343" s="43">
        <f t="shared" si="42"/>
        <v>2553.1963072893527</v>
      </c>
      <c r="E343" s="43">
        <f t="shared" si="47"/>
        <v>638135.78219327121</v>
      </c>
      <c r="F343" s="55"/>
      <c r="G343" s="42">
        <v>331</v>
      </c>
      <c r="H343" s="38">
        <f t="shared" si="43"/>
        <v>14015.138888888889</v>
      </c>
      <c r="I343" s="38">
        <f t="shared" si="44"/>
        <v>12555.555555555555</v>
      </c>
      <c r="J343" s="38">
        <f t="shared" si="45"/>
        <v>1459.5833333333346</v>
      </c>
      <c r="K343" s="38">
        <f t="shared" si="46"/>
        <v>364111.11111111147</v>
      </c>
    </row>
    <row r="344" spans="1:11">
      <c r="A344" s="42">
        <v>332</v>
      </c>
      <c r="B344" s="43">
        <f t="shared" si="40"/>
        <v>23306.783737076032</v>
      </c>
      <c r="C344" s="43">
        <f t="shared" si="41"/>
        <v>20834.007581077101</v>
      </c>
      <c r="D344" s="43">
        <f t="shared" si="42"/>
        <v>2472.7761559989294</v>
      </c>
      <c r="E344" s="43">
        <f t="shared" si="47"/>
        <v>617301.77461219416</v>
      </c>
      <c r="F344" s="55"/>
      <c r="G344" s="42">
        <v>332</v>
      </c>
      <c r="H344" s="38">
        <f t="shared" si="43"/>
        <v>13966.486111111111</v>
      </c>
      <c r="I344" s="38">
        <f t="shared" si="44"/>
        <v>12555.555555555555</v>
      </c>
      <c r="J344" s="38">
        <f t="shared" si="45"/>
        <v>1410.9305555555568</v>
      </c>
      <c r="K344" s="38">
        <f t="shared" si="46"/>
        <v>351555.55555555597</v>
      </c>
    </row>
    <row r="345" spans="1:11">
      <c r="A345" s="42">
        <v>333</v>
      </c>
      <c r="B345" s="43">
        <f t="shared" si="40"/>
        <v>23306.783737076032</v>
      </c>
      <c r="C345" s="43">
        <f t="shared" si="41"/>
        <v>20914.739360453776</v>
      </c>
      <c r="D345" s="43">
        <f t="shared" si="42"/>
        <v>2392.0443766222556</v>
      </c>
      <c r="E345" s="43">
        <f t="shared" si="47"/>
        <v>596387.03525174037</v>
      </c>
      <c r="F345" s="55"/>
      <c r="G345" s="42">
        <v>333</v>
      </c>
      <c r="H345" s="38">
        <f t="shared" si="43"/>
        <v>13917.833333333334</v>
      </c>
      <c r="I345" s="38">
        <f t="shared" si="44"/>
        <v>12555.555555555555</v>
      </c>
      <c r="J345" s="38">
        <f t="shared" si="45"/>
        <v>1362.2777777777794</v>
      </c>
      <c r="K345" s="38">
        <f t="shared" si="46"/>
        <v>339000.00000000047</v>
      </c>
    </row>
    <row r="346" spans="1:11">
      <c r="A346" s="42">
        <v>334</v>
      </c>
      <c r="B346" s="43">
        <f t="shared" si="40"/>
        <v>23306.783737076032</v>
      </c>
      <c r="C346" s="43">
        <f t="shared" si="41"/>
        <v>20995.783975475533</v>
      </c>
      <c r="D346" s="43">
        <f t="shared" si="42"/>
        <v>2310.9997616004971</v>
      </c>
      <c r="E346" s="43">
        <f t="shared" si="47"/>
        <v>575391.25127626478</v>
      </c>
      <c r="F346" s="55"/>
      <c r="G346" s="42">
        <v>334</v>
      </c>
      <c r="H346" s="38">
        <f t="shared" si="43"/>
        <v>13869.180555555557</v>
      </c>
      <c r="I346" s="38">
        <f t="shared" si="44"/>
        <v>12555.555555555555</v>
      </c>
      <c r="J346" s="38">
        <f t="shared" si="45"/>
        <v>1313.6250000000018</v>
      </c>
      <c r="K346" s="38">
        <f t="shared" si="46"/>
        <v>326444.4444444445</v>
      </c>
    </row>
    <row r="347" spans="1:11">
      <c r="A347" s="42">
        <v>335</v>
      </c>
      <c r="B347" s="43">
        <f t="shared" si="40"/>
        <v>23306.783737076032</v>
      </c>
      <c r="C347" s="43">
        <f t="shared" si="41"/>
        <v>21077.142638380501</v>
      </c>
      <c r="D347" s="43">
        <f t="shared" si="42"/>
        <v>2229.6410986955293</v>
      </c>
      <c r="E347" s="43">
        <f t="shared" si="47"/>
        <v>554314.10863788426</v>
      </c>
      <c r="F347" s="55"/>
      <c r="G347" s="42">
        <v>335</v>
      </c>
      <c r="H347" s="38">
        <f t="shared" si="43"/>
        <v>13820.527777777777</v>
      </c>
      <c r="I347" s="38">
        <f t="shared" si="44"/>
        <v>12555.555555555555</v>
      </c>
      <c r="J347" s="38">
        <f t="shared" si="45"/>
        <v>1264.9722222222224</v>
      </c>
      <c r="K347" s="38">
        <f t="shared" si="46"/>
        <v>313888.88888888899</v>
      </c>
    </row>
    <row r="348" spans="1:11">
      <c r="A348" s="42">
        <v>336</v>
      </c>
      <c r="B348" s="43">
        <f t="shared" si="40"/>
        <v>23306.783737076032</v>
      </c>
      <c r="C348" s="43">
        <f t="shared" si="41"/>
        <v>21158.816566104226</v>
      </c>
      <c r="D348" s="43">
        <f t="shared" si="42"/>
        <v>2147.9671709718045</v>
      </c>
      <c r="E348" s="43">
        <f t="shared" si="47"/>
        <v>533155.29207178007</v>
      </c>
      <c r="F348" s="55"/>
      <c r="G348" s="42">
        <v>336</v>
      </c>
      <c r="H348" s="38">
        <f t="shared" si="43"/>
        <v>13771.875</v>
      </c>
      <c r="I348" s="38">
        <f t="shared" si="44"/>
        <v>12555.555555555555</v>
      </c>
      <c r="J348" s="38">
        <f t="shared" si="45"/>
        <v>1216.3194444444448</v>
      </c>
      <c r="K348" s="38">
        <f t="shared" si="46"/>
        <v>301333.33333333395</v>
      </c>
    </row>
    <row r="349" spans="1:11">
      <c r="A349" s="42">
        <v>337</v>
      </c>
      <c r="B349" s="43">
        <f t="shared" si="40"/>
        <v>23306.783737076032</v>
      </c>
      <c r="C349" s="43">
        <f t="shared" si="41"/>
        <v>21240.806980297883</v>
      </c>
      <c r="D349" s="43">
        <f t="shared" si="42"/>
        <v>2065.976756778151</v>
      </c>
      <c r="E349" s="43">
        <f t="shared" si="47"/>
        <v>511914.48509148217</v>
      </c>
      <c r="F349" s="55"/>
      <c r="G349" s="42">
        <v>337</v>
      </c>
      <c r="H349" s="38">
        <f t="shared" si="43"/>
        <v>13723.222222222224</v>
      </c>
      <c r="I349" s="38">
        <f t="shared" si="44"/>
        <v>12555.555555555555</v>
      </c>
      <c r="J349" s="38">
        <f t="shared" si="45"/>
        <v>1167.666666666669</v>
      </c>
      <c r="K349" s="38">
        <f t="shared" si="46"/>
        <v>288777.77777777798</v>
      </c>
    </row>
    <row r="350" spans="1:11">
      <c r="A350" s="42">
        <v>338</v>
      </c>
      <c r="B350" s="43">
        <f t="shared" si="40"/>
        <v>23306.783737076032</v>
      </c>
      <c r="C350" s="43">
        <f t="shared" si="41"/>
        <v>21323.115107346533</v>
      </c>
      <c r="D350" s="43">
        <f t="shared" si="42"/>
        <v>1983.6686297294968</v>
      </c>
      <c r="E350" s="43">
        <f t="shared" si="47"/>
        <v>490591.36998413561</v>
      </c>
      <c r="F350" s="55"/>
      <c r="G350" s="42">
        <v>338</v>
      </c>
      <c r="H350" s="38">
        <f t="shared" si="43"/>
        <v>13674.569444444445</v>
      </c>
      <c r="I350" s="38">
        <f t="shared" si="44"/>
        <v>12555.555555555555</v>
      </c>
      <c r="J350" s="38">
        <f t="shared" si="45"/>
        <v>1119.0138888888898</v>
      </c>
      <c r="K350" s="38">
        <f t="shared" si="46"/>
        <v>276222.22222222295</v>
      </c>
    </row>
    <row r="351" spans="1:11">
      <c r="A351" s="42">
        <v>339</v>
      </c>
      <c r="B351" s="43">
        <f t="shared" si="40"/>
        <v>23306.783737076032</v>
      </c>
      <c r="C351" s="43">
        <f t="shared" si="41"/>
        <v>21405.7421783875</v>
      </c>
      <c r="D351" s="43">
        <f t="shared" si="42"/>
        <v>1901.0415586885285</v>
      </c>
      <c r="E351" s="43">
        <f t="shared" si="47"/>
        <v>469185.62780574814</v>
      </c>
      <c r="F351" s="55"/>
      <c r="G351" s="42">
        <v>339</v>
      </c>
      <c r="H351" s="38">
        <f t="shared" si="43"/>
        <v>13625.916666666668</v>
      </c>
      <c r="I351" s="38">
        <f t="shared" si="44"/>
        <v>12555.555555555555</v>
      </c>
      <c r="J351" s="38">
        <f t="shared" si="45"/>
        <v>1070.3611111111138</v>
      </c>
      <c r="K351" s="38">
        <f t="shared" si="46"/>
        <v>263666.66666666698</v>
      </c>
    </row>
    <row r="352" spans="1:11">
      <c r="A352" s="42">
        <v>340</v>
      </c>
      <c r="B352" s="43">
        <f t="shared" si="40"/>
        <v>23306.783737076032</v>
      </c>
      <c r="C352" s="43">
        <f t="shared" si="41"/>
        <v>21488.689429328755</v>
      </c>
      <c r="D352" s="43">
        <f t="shared" si="42"/>
        <v>1818.0943077472773</v>
      </c>
      <c r="E352" s="43">
        <f t="shared" si="47"/>
        <v>447696.93837641936</v>
      </c>
      <c r="F352" s="55"/>
      <c r="G352" s="42">
        <v>340</v>
      </c>
      <c r="H352" s="38">
        <f t="shared" si="43"/>
        <v>13577.263888888889</v>
      </c>
      <c r="I352" s="38">
        <f t="shared" si="44"/>
        <v>12555.555555555555</v>
      </c>
      <c r="J352" s="38">
        <f t="shared" si="45"/>
        <v>1021.7083333333345</v>
      </c>
      <c r="K352" s="38">
        <f t="shared" si="46"/>
        <v>251111.11111111101</v>
      </c>
    </row>
    <row r="353" spans="1:11">
      <c r="A353" s="42">
        <v>341</v>
      </c>
      <c r="B353" s="43">
        <f t="shared" si="40"/>
        <v>23306.783737076032</v>
      </c>
      <c r="C353" s="43">
        <f t="shared" si="41"/>
        <v>21571.958100867403</v>
      </c>
      <c r="D353" s="43">
        <f t="shared" si="42"/>
        <v>1734.8256362086283</v>
      </c>
      <c r="E353" s="43">
        <f t="shared" si="47"/>
        <v>426124.98027555196</v>
      </c>
      <c r="F353" s="55"/>
      <c r="G353" s="42">
        <v>341</v>
      </c>
      <c r="H353" s="38">
        <f t="shared" si="43"/>
        <v>13528.611111111109</v>
      </c>
      <c r="I353" s="38">
        <f t="shared" si="44"/>
        <v>12555.555555555555</v>
      </c>
      <c r="J353" s="38">
        <f t="shared" si="45"/>
        <v>973.0555555555552</v>
      </c>
      <c r="K353" s="38">
        <f t="shared" si="46"/>
        <v>238555.55555555597</v>
      </c>
    </row>
    <row r="354" spans="1:11">
      <c r="A354" s="42">
        <v>342</v>
      </c>
      <c r="B354" s="43">
        <f t="shared" si="40"/>
        <v>23306.783737076032</v>
      </c>
      <c r="C354" s="43">
        <f t="shared" si="41"/>
        <v>21655.549438508264</v>
      </c>
      <c r="D354" s="43">
        <f t="shared" si="42"/>
        <v>1651.2342985677669</v>
      </c>
      <c r="E354" s="43">
        <f t="shared" si="47"/>
        <v>404469.43083704368</v>
      </c>
      <c r="F354" s="55"/>
      <c r="G354" s="42">
        <v>342</v>
      </c>
      <c r="H354" s="38">
        <f t="shared" si="43"/>
        <v>13479.958333333334</v>
      </c>
      <c r="I354" s="38">
        <f t="shared" si="44"/>
        <v>12555.555555555555</v>
      </c>
      <c r="J354" s="38">
        <f t="shared" si="45"/>
        <v>924.40277777777931</v>
      </c>
      <c r="K354" s="38">
        <f t="shared" si="46"/>
        <v>226000</v>
      </c>
    </row>
    <row r="355" spans="1:11">
      <c r="A355" s="42">
        <v>343</v>
      </c>
      <c r="B355" s="43">
        <f t="shared" si="40"/>
        <v>23306.783737076032</v>
      </c>
      <c r="C355" s="43">
        <f t="shared" si="41"/>
        <v>21739.464692582482</v>
      </c>
      <c r="D355" s="43">
        <f t="shared" si="42"/>
        <v>1567.3190444935476</v>
      </c>
      <c r="E355" s="43">
        <f t="shared" si="47"/>
        <v>382729.96614446118</v>
      </c>
      <c r="F355" s="55"/>
      <c r="G355" s="42">
        <v>343</v>
      </c>
      <c r="H355" s="38">
        <f t="shared" si="43"/>
        <v>13431.305555555555</v>
      </c>
      <c r="I355" s="38">
        <f t="shared" si="44"/>
        <v>12555.555555555555</v>
      </c>
      <c r="J355" s="38">
        <f t="shared" si="45"/>
        <v>875.75</v>
      </c>
      <c r="K355" s="38">
        <f t="shared" si="46"/>
        <v>213444.44444444496</v>
      </c>
    </row>
    <row r="356" spans="1:11">
      <c r="A356" s="42">
        <v>344</v>
      </c>
      <c r="B356" s="43">
        <f t="shared" si="40"/>
        <v>23306.783737076032</v>
      </c>
      <c r="C356" s="43">
        <f t="shared" si="41"/>
        <v>21823.70511826624</v>
      </c>
      <c r="D356" s="43">
        <f t="shared" si="42"/>
        <v>1483.0786188097907</v>
      </c>
      <c r="E356" s="43">
        <f t="shared" si="47"/>
        <v>360906.26102619496</v>
      </c>
      <c r="F356" s="55"/>
      <c r="G356" s="42">
        <v>344</v>
      </c>
      <c r="H356" s="38">
        <f t="shared" si="43"/>
        <v>13382.652777777779</v>
      </c>
      <c r="I356" s="38">
        <f t="shared" si="44"/>
        <v>12555.555555555555</v>
      </c>
      <c r="J356" s="38">
        <f t="shared" si="45"/>
        <v>827.09722222222433</v>
      </c>
      <c r="K356" s="38">
        <f t="shared" si="46"/>
        <v>200888.88888888899</v>
      </c>
    </row>
    <row r="357" spans="1:11">
      <c r="A357" s="42">
        <v>345</v>
      </c>
      <c r="B357" s="43">
        <f t="shared" si="40"/>
        <v>23306.783737076032</v>
      </c>
      <c r="C357" s="43">
        <f t="shared" si="41"/>
        <v>21908.271975599524</v>
      </c>
      <c r="D357" s="43">
        <f t="shared" si="42"/>
        <v>1398.5117614765088</v>
      </c>
      <c r="E357" s="43">
        <f t="shared" si="47"/>
        <v>338997.98905059544</v>
      </c>
      <c r="F357" s="55"/>
      <c r="G357" s="42">
        <v>345</v>
      </c>
      <c r="H357" s="38">
        <f t="shared" si="43"/>
        <v>13334</v>
      </c>
      <c r="I357" s="38">
        <f t="shared" si="44"/>
        <v>12555.555555555555</v>
      </c>
      <c r="J357" s="38">
        <f t="shared" si="45"/>
        <v>778.4444444444448</v>
      </c>
      <c r="K357" s="38">
        <f t="shared" si="46"/>
        <v>188333.33333333395</v>
      </c>
    </row>
    <row r="358" spans="1:11">
      <c r="A358" s="42">
        <v>346</v>
      </c>
      <c r="B358" s="43">
        <f t="shared" si="40"/>
        <v>23306.783737076032</v>
      </c>
      <c r="C358" s="43">
        <f t="shared" si="41"/>
        <v>21993.166529504972</v>
      </c>
      <c r="D358" s="43">
        <f t="shared" si="42"/>
        <v>1313.6172075710606</v>
      </c>
      <c r="E358" s="43">
        <f t="shared" si="47"/>
        <v>317004.82252109045</v>
      </c>
      <c r="F358" s="55"/>
      <c r="G358" s="42">
        <v>346</v>
      </c>
      <c r="H358" s="38">
        <f t="shared" si="43"/>
        <v>13285.347222222224</v>
      </c>
      <c r="I358" s="38">
        <f t="shared" si="44"/>
        <v>12555.555555555555</v>
      </c>
      <c r="J358" s="38">
        <f t="shared" si="45"/>
        <v>729.79166666666913</v>
      </c>
      <c r="K358" s="38">
        <f t="shared" si="46"/>
        <v>175777.77777777798</v>
      </c>
    </row>
    <row r="359" spans="1:11">
      <c r="A359" s="42">
        <v>347</v>
      </c>
      <c r="B359" s="43">
        <f t="shared" si="40"/>
        <v>23306.783737076032</v>
      </c>
      <c r="C359" s="43">
        <f t="shared" si="41"/>
        <v>22078.3900498068</v>
      </c>
      <c r="D359" s="43">
        <f t="shared" si="42"/>
        <v>1228.3936872692286</v>
      </c>
      <c r="E359" s="43">
        <f t="shared" si="47"/>
        <v>294926.43247128365</v>
      </c>
      <c r="F359" s="55"/>
      <c r="G359" s="42">
        <v>347</v>
      </c>
      <c r="H359" s="38">
        <f t="shared" si="43"/>
        <v>13236.694444444445</v>
      </c>
      <c r="I359" s="38">
        <f t="shared" si="44"/>
        <v>12555.555555555555</v>
      </c>
      <c r="J359" s="38">
        <f t="shared" si="45"/>
        <v>681.13888888888971</v>
      </c>
      <c r="K359" s="38">
        <f t="shared" si="46"/>
        <v>163222.22222222295</v>
      </c>
    </row>
    <row r="360" spans="1:11">
      <c r="A360" s="42">
        <v>348</v>
      </c>
      <c r="B360" s="43">
        <f t="shared" si="40"/>
        <v>23306.783737076032</v>
      </c>
      <c r="C360" s="43">
        <f t="shared" si="41"/>
        <v>22163.943811249803</v>
      </c>
      <c r="D360" s="43">
        <f t="shared" si="42"/>
        <v>1142.8399258262275</v>
      </c>
      <c r="E360" s="43">
        <f t="shared" si="47"/>
        <v>272762.48866003385</v>
      </c>
      <c r="F360" s="55"/>
      <c r="G360" s="42">
        <v>348</v>
      </c>
      <c r="H360" s="38">
        <f t="shared" si="43"/>
        <v>13188.041666666668</v>
      </c>
      <c r="I360" s="38">
        <f t="shared" si="44"/>
        <v>12555.555555555555</v>
      </c>
      <c r="J360" s="38">
        <f t="shared" si="45"/>
        <v>632.48611111111393</v>
      </c>
      <c r="K360" s="38">
        <f t="shared" si="46"/>
        <v>150666.66666666698</v>
      </c>
    </row>
    <row r="361" spans="1:11">
      <c r="A361" s="42">
        <v>349</v>
      </c>
      <c r="B361" s="43">
        <f t="shared" si="40"/>
        <v>23306.783737076032</v>
      </c>
      <c r="C361" s="43">
        <f t="shared" si="41"/>
        <v>22249.829093518398</v>
      </c>
      <c r="D361" s="43">
        <f t="shared" si="42"/>
        <v>1056.9546435576344</v>
      </c>
      <c r="E361" s="43">
        <f t="shared" si="47"/>
        <v>250512.65956651545</v>
      </c>
      <c r="F361" s="55"/>
      <c r="G361" s="42">
        <v>349</v>
      </c>
      <c r="H361" s="38">
        <f t="shared" si="43"/>
        <v>13139.388888888889</v>
      </c>
      <c r="I361" s="38">
        <f t="shared" si="44"/>
        <v>12555.555555555555</v>
      </c>
      <c r="J361" s="38">
        <f t="shared" si="45"/>
        <v>583.83333333333451</v>
      </c>
      <c r="K361" s="38">
        <f t="shared" si="46"/>
        <v>138111.11111111101</v>
      </c>
    </row>
    <row r="362" spans="1:11">
      <c r="A362" s="42">
        <v>350</v>
      </c>
      <c r="B362" s="43">
        <f t="shared" si="40"/>
        <v>23306.783737076032</v>
      </c>
      <c r="C362" s="43">
        <f t="shared" si="41"/>
        <v>22336.047181255781</v>
      </c>
      <c r="D362" s="43">
        <f t="shared" si="42"/>
        <v>970.7365558202506</v>
      </c>
      <c r="E362" s="43">
        <f t="shared" si="47"/>
        <v>228176.61238525965</v>
      </c>
      <c r="F362" s="55"/>
      <c r="G362" s="42">
        <v>350</v>
      </c>
      <c r="H362" s="38">
        <f t="shared" si="43"/>
        <v>13090.736111111109</v>
      </c>
      <c r="I362" s="38">
        <f t="shared" si="44"/>
        <v>12555.555555555555</v>
      </c>
      <c r="J362" s="38">
        <f t="shared" si="45"/>
        <v>535.18055555555509</v>
      </c>
      <c r="K362" s="38">
        <f t="shared" si="46"/>
        <v>125555.55555555597</v>
      </c>
    </row>
    <row r="363" spans="1:11">
      <c r="A363" s="42">
        <v>351</v>
      </c>
      <c r="B363" s="43">
        <f t="shared" si="40"/>
        <v>23306.783737076032</v>
      </c>
      <c r="C363" s="43">
        <f t="shared" si="41"/>
        <v>22422.599364083148</v>
      </c>
      <c r="D363" s="43">
        <f t="shared" si="42"/>
        <v>884.18437299288462</v>
      </c>
      <c r="E363" s="43">
        <f t="shared" si="47"/>
        <v>205754.01302117651</v>
      </c>
      <c r="F363" s="55"/>
      <c r="G363" s="42">
        <v>351</v>
      </c>
      <c r="H363" s="38">
        <f t="shared" si="43"/>
        <v>13042.083333333334</v>
      </c>
      <c r="I363" s="38">
        <f t="shared" si="44"/>
        <v>12555.555555555555</v>
      </c>
      <c r="J363" s="38">
        <f t="shared" si="45"/>
        <v>486.52777777777936</v>
      </c>
      <c r="K363" s="38">
        <f t="shared" si="46"/>
        <v>113000</v>
      </c>
    </row>
    <row r="364" spans="1:11">
      <c r="A364" s="42">
        <v>352</v>
      </c>
      <c r="B364" s="43">
        <f t="shared" si="40"/>
        <v>23306.783737076032</v>
      </c>
      <c r="C364" s="43">
        <f t="shared" si="41"/>
        <v>22509.486936618971</v>
      </c>
      <c r="D364" s="43">
        <f t="shared" si="42"/>
        <v>797.29680045706243</v>
      </c>
      <c r="E364" s="43">
        <f t="shared" si="47"/>
        <v>183244.52608455752</v>
      </c>
      <c r="F364" s="55"/>
      <c r="G364" s="42">
        <v>352</v>
      </c>
      <c r="H364" s="38">
        <f t="shared" si="43"/>
        <v>12993.430555555555</v>
      </c>
      <c r="I364" s="38">
        <f t="shared" si="44"/>
        <v>12555.555555555555</v>
      </c>
      <c r="J364" s="38">
        <f t="shared" si="45"/>
        <v>437.875</v>
      </c>
      <c r="K364" s="38">
        <f t="shared" si="46"/>
        <v>100444.44444444496</v>
      </c>
    </row>
    <row r="365" spans="1:11">
      <c r="A365" s="42">
        <v>353</v>
      </c>
      <c r="B365" s="43">
        <f t="shared" si="40"/>
        <v>23306.783737076032</v>
      </c>
      <c r="C365" s="43">
        <f t="shared" si="41"/>
        <v>22596.711198498368</v>
      </c>
      <c r="D365" s="43">
        <f t="shared" si="42"/>
        <v>710.07253857766375</v>
      </c>
      <c r="E365" s="43">
        <f t="shared" si="47"/>
        <v>160647.81488605915</v>
      </c>
      <c r="F365" s="55"/>
      <c r="G365" s="42">
        <v>353</v>
      </c>
      <c r="H365" s="38">
        <f t="shared" si="43"/>
        <v>12944.777777777779</v>
      </c>
      <c r="I365" s="38">
        <f t="shared" si="44"/>
        <v>12555.555555555555</v>
      </c>
      <c r="J365" s="38">
        <f t="shared" si="45"/>
        <v>389.22222222222422</v>
      </c>
      <c r="K365" s="38">
        <f t="shared" si="46"/>
        <v>87888.888888888992</v>
      </c>
    </row>
    <row r="366" spans="1:11">
      <c r="A366" s="42">
        <v>354</v>
      </c>
      <c r="B366" s="43">
        <f t="shared" si="40"/>
        <v>23306.783737076032</v>
      </c>
      <c r="C366" s="43">
        <f t="shared" si="41"/>
        <v>22684.273454392547</v>
      </c>
      <c r="D366" s="43">
        <f t="shared" si="42"/>
        <v>622.51028268348261</v>
      </c>
      <c r="E366" s="43">
        <f t="shared" si="47"/>
        <v>137963.54143166658</v>
      </c>
      <c r="F366" s="55"/>
      <c r="G366" s="42">
        <v>354</v>
      </c>
      <c r="H366" s="38">
        <f t="shared" si="43"/>
        <v>12896.125</v>
      </c>
      <c r="I366" s="38">
        <f t="shared" si="44"/>
        <v>12555.555555555555</v>
      </c>
      <c r="J366" s="38">
        <f t="shared" si="45"/>
        <v>340.56944444444485</v>
      </c>
      <c r="K366" s="38">
        <f t="shared" si="46"/>
        <v>75333.333333333954</v>
      </c>
    </row>
    <row r="367" spans="1:11">
      <c r="A367" s="42">
        <v>355</v>
      </c>
      <c r="B367" s="43">
        <f t="shared" si="40"/>
        <v>23306.783737076032</v>
      </c>
      <c r="C367" s="43">
        <f t="shared" si="41"/>
        <v>22772.175014028318</v>
      </c>
      <c r="D367" s="43">
        <f t="shared" si="42"/>
        <v>534.60872304771146</v>
      </c>
      <c r="E367" s="43">
        <f t="shared" si="47"/>
        <v>115191.36641763826</v>
      </c>
      <c r="F367" s="55"/>
      <c r="G367" s="42">
        <v>355</v>
      </c>
      <c r="H367" s="38">
        <f t="shared" si="43"/>
        <v>12847.472222222224</v>
      </c>
      <c r="I367" s="38">
        <f t="shared" si="44"/>
        <v>12555.555555555555</v>
      </c>
      <c r="J367" s="38">
        <f t="shared" si="45"/>
        <v>291.91666666666907</v>
      </c>
      <c r="K367" s="38">
        <f t="shared" si="46"/>
        <v>62777.777777777985</v>
      </c>
    </row>
    <row r="368" spans="1:11">
      <c r="A368" s="42">
        <v>356</v>
      </c>
      <c r="B368" s="43">
        <f t="shared" si="40"/>
        <v>23306.783737076032</v>
      </c>
      <c r="C368" s="43">
        <f t="shared" si="41"/>
        <v>22860.417192207678</v>
      </c>
      <c r="D368" s="43">
        <f t="shared" si="42"/>
        <v>446.36654486835181</v>
      </c>
      <c r="E368" s="43">
        <f t="shared" si="47"/>
        <v>92330.949225430581</v>
      </c>
      <c r="F368" s="55"/>
      <c r="G368" s="42">
        <v>356</v>
      </c>
      <c r="H368" s="38">
        <f t="shared" si="43"/>
        <v>12798.819444444445</v>
      </c>
      <c r="I368" s="38">
        <f t="shared" si="44"/>
        <v>12555.555555555555</v>
      </c>
      <c r="J368" s="38">
        <f t="shared" si="45"/>
        <v>243.26388888888968</v>
      </c>
      <c r="K368" s="38">
        <f t="shared" si="46"/>
        <v>50222.222222222947</v>
      </c>
    </row>
    <row r="369" spans="1:11">
      <c r="A369" s="42">
        <v>357</v>
      </c>
      <c r="B369" s="43">
        <f t="shared" si="40"/>
        <v>23306.783737076032</v>
      </c>
      <c r="C369" s="43">
        <f t="shared" si="41"/>
        <v>22949.001308827483</v>
      </c>
      <c r="D369" s="43">
        <f t="shared" si="42"/>
        <v>357.78242824854698</v>
      </c>
      <c r="E369" s="43">
        <f t="shared" si="47"/>
        <v>69381.947916603094</v>
      </c>
      <c r="F369" s="55"/>
      <c r="G369" s="42">
        <v>357</v>
      </c>
      <c r="H369" s="38">
        <f t="shared" si="43"/>
        <v>12750.166666666668</v>
      </c>
      <c r="I369" s="38">
        <f t="shared" si="44"/>
        <v>12555.555555555555</v>
      </c>
      <c r="J369" s="38">
        <f t="shared" si="45"/>
        <v>194.61111111111393</v>
      </c>
      <c r="K369" s="38">
        <f t="shared" si="46"/>
        <v>37666.666666666977</v>
      </c>
    </row>
    <row r="370" spans="1:11">
      <c r="A370" s="42">
        <v>358</v>
      </c>
      <c r="B370" s="43">
        <f t="shared" si="40"/>
        <v>23306.783737076032</v>
      </c>
      <c r="C370" s="43">
        <f t="shared" si="41"/>
        <v>23037.928688899188</v>
      </c>
      <c r="D370" s="43">
        <f t="shared" si="42"/>
        <v>268.85504817684051</v>
      </c>
      <c r="E370" s="43">
        <f t="shared" si="47"/>
        <v>46344.019227703902</v>
      </c>
      <c r="F370" s="55"/>
      <c r="G370" s="42">
        <v>358</v>
      </c>
      <c r="H370" s="38">
        <f t="shared" si="43"/>
        <v>12701.513888888889</v>
      </c>
      <c r="I370" s="38">
        <f t="shared" si="44"/>
        <v>12555.555555555555</v>
      </c>
      <c r="J370" s="38">
        <f t="shared" si="45"/>
        <v>145.95833333333454</v>
      </c>
      <c r="K370" s="38">
        <f t="shared" si="46"/>
        <v>25111.111111111008</v>
      </c>
    </row>
    <row r="371" spans="1:11">
      <c r="A371" s="42">
        <v>359</v>
      </c>
      <c r="B371" s="43">
        <f t="shared" si="40"/>
        <v>23306.783737076032</v>
      </c>
      <c r="C371" s="43">
        <f t="shared" si="41"/>
        <v>23127.200662568674</v>
      </c>
      <c r="D371" s="43">
        <f t="shared" si="42"/>
        <v>179.58307450735612</v>
      </c>
      <c r="E371" s="43">
        <f t="shared" si="47"/>
        <v>23216.818565135229</v>
      </c>
      <c r="F371" s="55"/>
      <c r="G371" s="42">
        <v>359</v>
      </c>
      <c r="H371" s="38">
        <f t="shared" si="43"/>
        <v>12652.861111111109</v>
      </c>
      <c r="I371" s="38">
        <f t="shared" si="44"/>
        <v>12555.555555555555</v>
      </c>
      <c r="J371" s="38">
        <f t="shared" si="45"/>
        <v>97.305555555555145</v>
      </c>
      <c r="K371" s="38">
        <f t="shared" si="46"/>
        <v>12555.555555555969</v>
      </c>
    </row>
    <row r="372" spans="1:11">
      <c r="A372" s="42">
        <v>360</v>
      </c>
      <c r="B372" s="43">
        <f t="shared" si="40"/>
        <v>23306.783737076032</v>
      </c>
      <c r="C372" s="43">
        <f t="shared" si="41"/>
        <v>23216.818565136131</v>
      </c>
      <c r="D372" s="43">
        <f t="shared" si="42"/>
        <v>89.965171939902504</v>
      </c>
      <c r="E372" s="43">
        <f t="shared" si="47"/>
        <v>-9.0221874415874481E-10</v>
      </c>
      <c r="F372" s="56"/>
      <c r="G372" s="42">
        <v>360</v>
      </c>
      <c r="H372" s="38">
        <f t="shared" si="43"/>
        <v>12604.208333333334</v>
      </c>
      <c r="I372" s="38">
        <f t="shared" si="44"/>
        <v>12555.555555555555</v>
      </c>
      <c r="J372" s="38">
        <f t="shared" si="45"/>
        <v>48.652777777779384</v>
      </c>
      <c r="K372" s="38">
        <f t="shared" si="46"/>
        <v>0</v>
      </c>
    </row>
  </sheetData>
  <mergeCells count="8">
    <mergeCell ref="C3:K3"/>
    <mergeCell ref="C4:K4"/>
    <mergeCell ref="C5:K5"/>
    <mergeCell ref="G11:J11"/>
    <mergeCell ref="A6:K6"/>
    <mergeCell ref="A7:E7"/>
    <mergeCell ref="F7:F372"/>
    <mergeCell ref="G7:K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TODO</vt:lpstr>
      <vt:lpstr>OA</vt:lpstr>
      <vt:lpstr>Sheet2</vt:lpstr>
      <vt:lpstr>Sheet3</vt:lpstr>
      <vt:lpstr>fdll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cn8080</cp:lastModifiedBy>
  <dcterms:created xsi:type="dcterms:W3CDTF">2015-06-05T18:19:34Z</dcterms:created>
  <dcterms:modified xsi:type="dcterms:W3CDTF">2023-08-28T16:28:23Z</dcterms:modified>
</cp:coreProperties>
</file>