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1.xml" ContentType="application/vnd.openxmlformats-officedocument.spreadsheetml.chart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tables/table11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tables/table12.xml" ContentType="application/vnd.openxmlformats-officedocument.spreadsheetml.table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11.xml" ContentType="application/vnd.openxmlformats-officedocument.drawing+xml"/>
  <Override PartName="/xl/tables/table13.xml" ContentType="application/vnd.openxmlformats-officedocument.spreadsheetml.tab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tables/table14.xml" ContentType="application/vnd.openxmlformats-officedocument.spreadsheetml.table+xml"/>
  <Override PartName="/xl/drawings/drawing1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Doc\mingw\test\"/>
    </mc:Choice>
  </mc:AlternateContent>
  <bookViews>
    <workbookView xWindow="0" yWindow="0" windowWidth="15390" windowHeight="6870" tabRatio="840" activeTab="1"/>
  </bookViews>
  <sheets>
    <sheet name="List_new" sheetId="10" r:id="rId1"/>
    <sheet name="Projects" sheetId="35" r:id="rId2"/>
    <sheet name="TODO&amp;Sys" sheetId="5" r:id="rId3"/>
    <sheet name="OA" sheetId="6" r:id="rId4"/>
    <sheet name="Sheet1" sheetId="7" r:id="rId5"/>
    <sheet name="Sheet3" sheetId="3" r:id="rId6"/>
    <sheet name="Meeting-Zoom" sheetId="14" r:id="rId7"/>
    <sheet name="Ctrlbits" sheetId="16" r:id="rId8"/>
    <sheet name="PS1&amp;File" sheetId="15" r:id="rId9"/>
    <sheet name="701 NUC" sheetId="13" r:id="rId10"/>
    <sheet name="NPU&amp;ISP" sheetId="25" r:id="rId11"/>
    <sheet name="release note" sheetId="17" r:id="rId12"/>
    <sheet name="weekly" sheetId="8" r:id="rId13"/>
    <sheet name="Perf" sheetId="26" r:id="rId14"/>
    <sheet name="2688 dbg" sheetId="27" r:id="rId15"/>
    <sheet name="shareSRAM" sheetId="28" r:id="rId16"/>
    <sheet name="接口差异" sheetId="29" r:id="rId17"/>
    <sheet name="WKS" sheetId="30" r:id="rId18"/>
    <sheet name="CA-LLM" sheetId="33" r:id="rId19"/>
    <sheet name="TOdo" sheetId="34" r:id="rId20"/>
  </sheets>
  <functionGroups builtInGroupCount="18"/>
  <externalReferences>
    <externalReference r:id="rId21"/>
  </externalReferences>
  <definedNames>
    <definedName name="_xlnm._FilterDatabase" localSheetId="0" hidden="1">List_new!$A$1:$L$81</definedName>
    <definedName name="Beg_Bal">#REF!</definedName>
    <definedName name="Cum_Int">#REF!</definedName>
    <definedName name="Data">#REF!</definedName>
    <definedName name="End_Bal">#REF!</definedName>
    <definedName name="Extra_Pay">#REF!</definedName>
    <definedName name="Full_Print">#REF!</definedName>
    <definedName name="Header_Row">ROW(#REF!)</definedName>
    <definedName name="Int">#REF!</definedName>
    <definedName name="Interest_Rate">#REF!</definedName>
    <definedName name="Last_Row">IF(Values_Entered,Header_Row+Number_of_Payments,Header_Row)</definedName>
    <definedName name="Loan_Amount">#REF!</definedName>
    <definedName name="Loan_Start">#REF!</definedName>
    <definedName name="Loan_Years">#REF!</definedName>
    <definedName name="Num_Pmt_Per_Year">#REF!</definedName>
    <definedName name="Number_of_Payments">MATCH(0.01,End_Bal,-1)+1</definedName>
    <definedName name="Pay_Date">#REF!</definedName>
    <definedName name="Pay_Num">#REF!</definedName>
    <definedName name="Payment_Date">DATE(YEAR(Loan_Start),MONTH(Loan_Start)+Payment_Number,DAY(Loan_Start))</definedName>
    <definedName name="Princ">#REF!</definedName>
    <definedName name="Print_Area_Reset">OFFSET(Full_Print,0,0,Last_Row)</definedName>
    <definedName name="project">List_new!$J$165:$J$168</definedName>
    <definedName name="sales">List_new!$I$168</definedName>
    <definedName name="sales_d">List_new!$I1</definedName>
    <definedName name="salse">List_new!$I$165:$I$168</definedName>
    <definedName name="Sched_Pay">#REF!</definedName>
    <definedName name="Scheduled_Extra_Payments">#REF!</definedName>
    <definedName name="Scheduled_Interest_Rate">#REF!</definedName>
    <definedName name="Scheduled_Monthly_Payment">#REF!</definedName>
    <definedName name="Total_Interest">#REF!</definedName>
    <definedName name="Total_Pay">#REF!</definedName>
    <definedName name="Values_Entered">IF(Loan_Amount*Interest_Rate*Loan_Years*Loan_Start&gt;0,1,0)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8" i="29" l="1"/>
  <c r="K48" i="29" s="1"/>
  <c r="K50" i="29"/>
  <c r="K47" i="29"/>
  <c r="K54" i="29" l="1"/>
  <c r="I55" i="29"/>
  <c r="I54" i="29" l="1"/>
  <c r="I22" i="14" l="1"/>
  <c r="J22" i="14"/>
  <c r="G22" i="14"/>
  <c r="G21" i="14"/>
  <c r="J21" i="14" s="1"/>
  <c r="K20" i="14"/>
  <c r="K21" i="14" l="1"/>
  <c r="K22" i="14"/>
  <c r="I21" i="14"/>
  <c r="I188" i="30" l="1"/>
  <c r="J188" i="30"/>
  <c r="F12" i="8" l="1"/>
  <c r="E11" i="8"/>
  <c r="J165" i="10" l="1"/>
  <c r="E1" i="10" l="1"/>
  <c r="F1" i="10" l="1"/>
  <c r="G1" i="10" s="1"/>
  <c r="H1" i="10" s="1"/>
  <c r="I1" i="10" s="1"/>
  <c r="J1" i="10" s="1"/>
  <c r="K1" i="10" s="1"/>
  <c r="L1" i="10" s="1"/>
  <c r="I7" i="10"/>
</calcChain>
</file>

<file path=xl/sharedStrings.xml><?xml version="1.0" encoding="utf-8"?>
<sst xmlns="http://schemas.openxmlformats.org/spreadsheetml/2006/main" count="1559" uniqueCount="1195">
  <si>
    <t>Jlogic regression, specially SRSZ</t>
  </si>
  <si>
    <t>Done</t>
  </si>
  <si>
    <t>Jlogic FPGA debug</t>
  </si>
  <si>
    <t>MT MCM DVP handshake</t>
  </si>
  <si>
    <t>Lenovo VB gating, changing with JLogic</t>
  </si>
  <si>
    <t>Done but hdr</t>
  </si>
  <si>
    <t>Jlogic debug</t>
  </si>
  <si>
    <t>Todo</t>
  </si>
  <si>
    <t>MCM wrt and ISP online backpressure at same time</t>
  </si>
  <si>
    <t>AI_ISP</t>
    <phoneticPr fontId="4" type="noConversion"/>
  </si>
  <si>
    <t>RAW compression estimation</t>
    <phoneticPr fontId="4" type="noConversion"/>
  </si>
  <si>
    <t>packing  by two line</t>
    <phoneticPr fontId="4" type="noConversion"/>
  </si>
  <si>
    <t>SBI consumer design</t>
    <phoneticPr fontId="4" type="noConversion"/>
  </si>
  <si>
    <t>SBI producer</t>
    <phoneticPr fontId="4" type="noConversion"/>
  </si>
  <si>
    <t>YUV define for horizon</t>
    <phoneticPr fontId="4" type="noConversion"/>
  </si>
  <si>
    <t>8210 debug for DPF</t>
    <phoneticPr fontId="4" type="noConversion"/>
  </si>
  <si>
    <t>done</t>
    <phoneticPr fontId="4" type="noConversion"/>
  </si>
  <si>
    <t>Jlogic JIRA Vsync</t>
    <phoneticPr fontId="4" type="noConversion"/>
  </si>
  <si>
    <t>Done</t>
    <phoneticPr fontId="4" type="noConversion"/>
  </si>
  <si>
    <t>Doing</t>
    <phoneticPr fontId="4" type="noConversion"/>
  </si>
  <si>
    <t>Todo</t>
    <phoneticPr fontId="4" type="noConversion"/>
  </si>
  <si>
    <t>Lenovo hierachy</t>
    <phoneticPr fontId="4" type="noConversion"/>
  </si>
  <si>
    <t>todo</t>
    <phoneticPr fontId="4" type="noConversion"/>
  </si>
  <si>
    <t>id</t>
    <phoneticPr fontId="4" type="noConversion"/>
  </si>
  <si>
    <t>data</t>
    <phoneticPr fontId="4" type="noConversion"/>
  </si>
  <si>
    <t>c_id</t>
    <phoneticPr fontId="4" type="noConversion"/>
  </si>
  <si>
    <t>c_dw</t>
    <phoneticPr fontId="4" type="noConversion"/>
  </si>
  <si>
    <t>c_id+c_dw</t>
    <phoneticPr fontId="4" type="noConversion"/>
  </si>
  <si>
    <t>c_id+c_dw+1</t>
    <phoneticPr fontId="4" type="noConversion"/>
  </si>
  <si>
    <t>c_id+c_dw+3</t>
    <phoneticPr fontId="4" type="noConversion"/>
  </si>
  <si>
    <t>c_id+c_dw+2</t>
    <phoneticPr fontId="4" type="noConversion"/>
  </si>
  <si>
    <t>Content</t>
    <phoneticPr fontId="4" type="noConversion"/>
  </si>
  <si>
    <t>Width</t>
    <phoneticPr fontId="4" type="noConversion"/>
  </si>
  <si>
    <t>Start bit</t>
    <phoneticPr fontId="4" type="noConversion"/>
  </si>
  <si>
    <r>
      <rPr>
        <sz val="11"/>
        <color rgb="FFFF0000"/>
        <rFont val="等线"/>
        <family val="3"/>
        <charset val="134"/>
        <scheme val="minor"/>
      </rPr>
      <t>h</t>
    </r>
    <r>
      <rPr>
        <sz val="11"/>
        <color theme="1"/>
        <rFont val="等线"/>
        <family val="2"/>
        <scheme val="minor"/>
      </rPr>
      <t>sync</t>
    </r>
    <phoneticPr fontId="4" type="noConversion"/>
  </si>
  <si>
    <r>
      <rPr>
        <sz val="11"/>
        <color rgb="FFFF0000"/>
        <rFont val="等线"/>
        <family val="3"/>
        <charset val="134"/>
        <scheme val="minor"/>
      </rPr>
      <t>h</t>
    </r>
    <r>
      <rPr>
        <sz val="11"/>
        <color theme="1"/>
        <rFont val="等线"/>
        <family val="2"/>
        <scheme val="minor"/>
      </rPr>
      <t>end</t>
    </r>
    <phoneticPr fontId="4" type="noConversion"/>
  </si>
  <si>
    <r>
      <t>data_</t>
    </r>
    <r>
      <rPr>
        <sz val="11"/>
        <color theme="9" tint="0.39997558519241921"/>
        <rFont val="等线"/>
        <family val="3"/>
        <charset val="134"/>
        <scheme val="minor"/>
      </rPr>
      <t>v</t>
    </r>
    <r>
      <rPr>
        <sz val="11"/>
        <color theme="1"/>
        <rFont val="等线"/>
        <family val="2"/>
        <scheme val="minor"/>
      </rPr>
      <t>al</t>
    </r>
    <phoneticPr fontId="4" type="noConversion"/>
  </si>
  <si>
    <r>
      <rPr>
        <sz val="11"/>
        <color theme="9" tint="0.39997558519241921"/>
        <rFont val="等线"/>
        <family val="3"/>
        <charset val="134"/>
        <scheme val="minor"/>
      </rPr>
      <t>v</t>
    </r>
    <r>
      <rPr>
        <sz val="11"/>
        <color theme="1"/>
        <rFont val="等线"/>
        <family val="2"/>
        <scheme val="minor"/>
      </rPr>
      <t>sync</t>
    </r>
    <phoneticPr fontId="4" type="noConversion"/>
  </si>
  <si>
    <t>绕行带宽？软件？</t>
    <phoneticPr fontId="4" type="noConversion"/>
  </si>
  <si>
    <t>最新bitfile？</t>
    <phoneticPr fontId="4" type="noConversion"/>
  </si>
  <si>
    <t>带宽？</t>
    <phoneticPr fontId="4" type="noConversion"/>
  </si>
  <si>
    <t>大量测试</t>
    <phoneticPr fontId="4" type="noConversion"/>
  </si>
  <si>
    <t>万分之一，软件解决</t>
    <phoneticPr fontId="4" type="noConversion"/>
  </si>
  <si>
    <t>1%DWE跟VSE都不出中断</t>
    <phoneticPr fontId="4" type="noConversion"/>
  </si>
  <si>
    <t>不出中断10% for VSE</t>
    <phoneticPr fontId="4" type="noConversion"/>
  </si>
  <si>
    <t>1.是不是确实44个数据？</t>
    <phoneticPr fontId="4" type="noConversion"/>
  </si>
  <si>
    <t>2.直接替换？</t>
    <phoneticPr fontId="4" type="noConversion"/>
  </si>
  <si>
    <t>SBI PR &amp; PU udpate for new timing</t>
    <phoneticPr fontId="4" type="noConversion"/>
  </si>
  <si>
    <t>SBI CR &amp; CU new for timing, multiplex PR&amp;PU</t>
    <phoneticPr fontId="4" type="noConversion"/>
  </si>
  <si>
    <t>AHB CFG</t>
    <phoneticPr fontId="4" type="noConversion"/>
  </si>
  <si>
    <t>Bayer2NHWC</t>
    <phoneticPr fontId="4" type="noConversion"/>
  </si>
  <si>
    <t>Lenovo HDR modification/VEND shd of dmc</t>
    <phoneticPr fontId="4" type="noConversion"/>
  </si>
  <si>
    <t>sythesis</t>
    <phoneticPr fontId="4" type="noConversion"/>
  </si>
  <si>
    <t>lint</t>
    <phoneticPr fontId="4" type="noConversion"/>
  </si>
  <si>
    <t>dma read by entry</t>
    <phoneticPr fontId="4" type="noConversion"/>
  </si>
  <si>
    <t>makefile by npu link</t>
    <phoneticPr fontId="4" type="noConversion"/>
  </si>
  <si>
    <t>SDC for NPU and ISP</t>
    <phoneticPr fontId="4" type="noConversion"/>
  </si>
  <si>
    <t>run_dir flow</t>
    <phoneticPr fontId="4" type="noConversion"/>
  </si>
  <si>
    <t>doing</t>
    <phoneticPr fontId="4" type="noConversion"/>
  </si>
  <si>
    <t>NN bypass using PPR for read</t>
    <phoneticPr fontId="4" type="noConversion"/>
  </si>
  <si>
    <t>done（no use）</t>
    <phoneticPr fontId="4" type="noConversion"/>
  </si>
  <si>
    <t>blacklevel four value</t>
    <phoneticPr fontId="4" type="noConversion"/>
  </si>
  <si>
    <t>height divide 2 for SBI when nn enable</t>
    <phoneticPr fontId="4" type="noConversion"/>
  </si>
  <si>
    <t>RLS team synthesis</t>
    <phoneticPr fontId="4" type="noConversion"/>
  </si>
  <si>
    <t>JIRA259 &amp; 467  for Lenovo</t>
    <phoneticPr fontId="4" type="noConversion"/>
  </si>
  <si>
    <t>synthesis partition for 9000</t>
    <phoneticPr fontId="4" type="noConversion"/>
  </si>
  <si>
    <t>segment register bit for mcm raw</t>
    <phoneticPr fontId="4" type="noConversion"/>
  </si>
  <si>
    <t>synth</t>
    <phoneticPr fontId="4" type="noConversion"/>
  </si>
  <si>
    <t>nn_preprocess need to ouput continuously(by Xingbo)</t>
    <phoneticPr fontId="4" type="noConversion"/>
  </si>
  <si>
    <t>debug env</t>
    <phoneticPr fontId="4" type="noConversion"/>
  </si>
  <si>
    <t>doc review for glenfy</t>
    <phoneticPr fontId="4" type="noConversion"/>
  </si>
  <si>
    <t>base_ad</t>
    <phoneticPr fontId="4" type="noConversion"/>
  </si>
  <si>
    <t>Base address of ID</t>
    <phoneticPr fontId="4" type="noConversion"/>
  </si>
  <si>
    <t>ID</t>
    <phoneticPr fontId="4" type="noConversion"/>
  </si>
  <si>
    <t>base_ad+4096*16*1</t>
    <phoneticPr fontId="4" type="noConversion"/>
  </si>
  <si>
    <t>base_ad+4096*16*2</t>
    <phoneticPr fontId="4" type="noConversion"/>
  </si>
  <si>
    <t>base_ad+4096*16*3</t>
    <phoneticPr fontId="4" type="noConversion"/>
  </si>
  <si>
    <t>MI unit for interleaving id</t>
    <phoneticPr fontId="4" type="noConversion"/>
  </si>
  <si>
    <t>system top for interleaving id</t>
    <phoneticPr fontId="4" type="noConversion"/>
  </si>
  <si>
    <t>Lenovo pipe line bit width confirm for YUV domain</t>
    <phoneticPr fontId="4" type="noConversion"/>
  </si>
  <si>
    <t>AREA estimation confirm for ISP9000AI</t>
    <phoneticPr fontId="4" type="noConversion"/>
  </si>
  <si>
    <t>Project based on TDNRV30, Estimation for Logic and SRAM</t>
    <phoneticPr fontId="4" type="noConversion"/>
  </si>
  <si>
    <t>sp2 raw3 lite frame end interrupt</t>
    <phoneticPr fontId="4" type="noConversion"/>
  </si>
  <si>
    <t>Performance Review</t>
    <phoneticPr fontId="4" type="noConversion"/>
  </si>
  <si>
    <t>TODO</t>
    <phoneticPr fontId="4" type="noConversion"/>
  </si>
  <si>
    <t>Jlogic release again</t>
    <phoneticPr fontId="4" type="noConversion"/>
  </si>
  <si>
    <t>OT standarize</t>
    <phoneticPr fontId="4" type="noConversion"/>
  </si>
  <si>
    <t>done(20-12-10)</t>
    <phoneticPr fontId="4" type="noConversion"/>
  </si>
  <si>
    <t>bring up the bitfile</t>
    <phoneticPr fontId="4" type="noConversion"/>
  </si>
  <si>
    <t>Jlogic pp select register update</t>
    <phoneticPr fontId="4" type="noConversion"/>
  </si>
  <si>
    <t>Jlogic WDR5 update again for backpress</t>
    <phoneticPr fontId="4" type="noConversion"/>
  </si>
  <si>
    <t>AXI Wrapper OT exactly and length split</t>
    <phoneticPr fontId="4" type="noConversion"/>
  </si>
  <si>
    <t>Subsystem</t>
    <phoneticPr fontId="4" type="noConversion"/>
  </si>
  <si>
    <t>Jlogic bitfile in FPGA</t>
    <phoneticPr fontId="4" type="noConversion"/>
  </si>
  <si>
    <t>1. WDR5 
1.1 damping reg read
1.2 WDR backpressure (300-&gt;384)
1.3 overthrow for value
2. ISP_Reg(reg read)
3. TDNR backpress(not update)</t>
    <phoneticPr fontId="4" type="noConversion"/>
  </si>
  <si>
    <t>tracing(to David)</t>
    <phoneticPr fontId="4" type="noConversion"/>
  </si>
  <si>
    <t>9000AI to WeCom</t>
    <phoneticPr fontId="4" type="noConversion"/>
  </si>
  <si>
    <t>CDC check(for 8200)</t>
    <phoneticPr fontId="4" type="noConversion"/>
  </si>
  <si>
    <t>top update for 9000</t>
    <phoneticPr fontId="4" type="noConversion"/>
  </si>
  <si>
    <t>tracing(FPGA-Xianfeng for previous case)</t>
    <phoneticPr fontId="4" type="noConversion"/>
  </si>
  <si>
    <t>9000 debug for vsize not enough</t>
    <phoneticPr fontId="4" type="noConversion"/>
  </si>
  <si>
    <t>Lenovo Jira  PPstream</t>
    <phoneticPr fontId="4" type="noConversion"/>
  </si>
  <si>
    <t>Jlogic CDC JIRA</t>
    <phoneticPr fontId="4" type="noConversion"/>
  </si>
  <si>
    <t>spec for subsys</t>
    <phoneticPr fontId="4" type="noConversion"/>
  </si>
  <si>
    <t>XP offs_en usage(0  or 1)</t>
    <phoneticPr fontId="4" type="noConversion"/>
  </si>
  <si>
    <t>backpressure for 9000 at sensor</t>
    <phoneticPr fontId="4" type="noConversion"/>
  </si>
  <si>
    <t>Lenovo New Project by Oct</t>
    <phoneticPr fontId="4" type="noConversion"/>
  </si>
  <si>
    <t xml:space="preserve">YUV compression </t>
    <phoneticPr fontId="4" type="noConversion"/>
  </si>
  <si>
    <t>Area estimation introduction for Algorithm</t>
    <phoneticPr fontId="4" type="noConversion"/>
  </si>
  <si>
    <t>FE redesign</t>
    <phoneticPr fontId="4" type="noConversion"/>
  </si>
  <si>
    <t>？</t>
    <phoneticPr fontId="4" type="noConversion"/>
  </si>
  <si>
    <t>Halio FE&amp;MCM debug</t>
    <phoneticPr fontId="4" type="noConversion"/>
  </si>
  <si>
    <t>学习认知</t>
    <phoneticPr fontId="4" type="noConversion"/>
  </si>
  <si>
    <t>提升计划</t>
    <phoneticPr fontId="4" type="noConversion"/>
  </si>
  <si>
    <t xml:space="preserve">管理能力包含与"人“直接相关部分以及与"项目&amp;专业"两个方面，
与”人“相关部分，
1）涉及，关心人才，人才招聘，人才培养，人才梯队建设，即人才分工，人才储备
2）涉及人才协调，如何准确表达，如何指导，如何建立信赖
与"项目&amp;专业”相关部分，
1）项目实施进度跟踪，提前预见潜在问题，
2）强调专业能力提升，运用新的方法，提升项目开发效率
3）注重组内知识技术分享、沟通、交流
</t>
    <phoneticPr fontId="4" type="noConversion"/>
  </si>
  <si>
    <t>1）加强沟通，直接沟通
2)  加强关心
3）有侧重的工作内容分配以建立人才储备
4） 通过feedback确认加强准确表达
5） 及时跟踪项目进展，加强流程化管理
6） 持续学习新知识，促进交流分享，以提升流程效率</t>
    <phoneticPr fontId="4" type="noConversion"/>
  </si>
  <si>
    <t>reset_offs_y_mp/frame_start_mp clock issue</t>
    <phoneticPr fontId="4" type="noConversion"/>
  </si>
  <si>
    <t>should use m_hclk</t>
    <phoneticPr fontId="4" type="noConversion"/>
  </si>
  <si>
    <t>TBD</t>
    <phoneticPr fontId="4" type="noConversion"/>
  </si>
  <si>
    <t>9000 debug</t>
    <phoneticPr fontId="4" type="noConversion"/>
  </si>
  <si>
    <t>compression</t>
    <phoneticPr fontId="4" type="noConversion"/>
  </si>
  <si>
    <t xml:space="preserve">lenovo doc </t>
    <phoneticPr fontId="4" type="noConversion"/>
  </si>
  <si>
    <t>NPU new version up</t>
    <phoneticPr fontId="4" type="noConversion"/>
  </si>
  <si>
    <t>FE allowing write for AHB while FE working for 8000</t>
    <phoneticPr fontId="4" type="noConversion"/>
  </si>
  <si>
    <t>sensor interface backpressure by congying</t>
    <phoneticPr fontId="4" type="noConversion"/>
  </si>
  <si>
    <t>raw compression for FLEXA SBI issue</t>
    <phoneticPr fontId="4" type="noConversion"/>
  </si>
  <si>
    <t xml:space="preserve">user guide check </t>
    <phoneticPr fontId="4" type="noConversion"/>
  </si>
  <si>
    <t>mcm inform cropping function</t>
    <phoneticPr fontId="4" type="noConversion"/>
  </si>
  <si>
    <t>9000 NPU update for round trip IO</t>
    <phoneticPr fontId="4" type="noConversion"/>
  </si>
  <si>
    <t>DMSC v2 change</t>
    <phoneticPr fontId="4" type="noConversion"/>
  </si>
  <si>
    <t>9000 synthesis for ISP</t>
    <phoneticPr fontId="4" type="noConversion"/>
  </si>
  <si>
    <t>9000 case for new RTL</t>
    <phoneticPr fontId="4" type="noConversion"/>
  </si>
  <si>
    <t xml:space="preserve">Current project with DEC </t>
    <phoneticPr fontId="4" type="noConversion"/>
  </si>
  <si>
    <t>pvci_sync_wrapper B2B</t>
    <phoneticPr fontId="4" type="noConversion"/>
  </si>
  <si>
    <t>dmscv3 area estimation</t>
    <phoneticPr fontId="4" type="noConversion"/>
  </si>
  <si>
    <t>doing (wait arch)</t>
    <phoneticPr fontId="4" type="noConversion"/>
  </si>
  <si>
    <t>fmt table filling for frame buffer()</t>
    <phoneticPr fontId="4" type="noConversion"/>
  </si>
  <si>
    <t xml:space="preserve">v620  critical path for filt and mp_ctrl </t>
    <phoneticPr fontId="4" type="noConversion"/>
  </si>
  <si>
    <t>PID for v620</t>
    <phoneticPr fontId="4" type="noConversion"/>
  </si>
  <si>
    <t>sync with Qingyan about PSI</t>
    <phoneticPr fontId="4" type="noConversion"/>
  </si>
  <si>
    <t>guide review for SW(V1)</t>
    <phoneticPr fontId="4" type="noConversion"/>
  </si>
  <si>
    <t>weeklystatus</t>
    <phoneticPr fontId="4" type="noConversion"/>
  </si>
  <si>
    <t>FE link check</t>
    <phoneticPr fontId="4" type="noConversion"/>
  </si>
  <si>
    <t>MCM_HW FE case check</t>
    <phoneticPr fontId="4" type="noConversion"/>
  </si>
  <si>
    <t>check why need 11 cycles</t>
    <phoneticPr fontId="4" type="noConversion"/>
  </si>
  <si>
    <t>pluto ecc1bit debug</t>
    <phoneticPr fontId="4" type="noConversion"/>
  </si>
  <si>
    <t>post</t>
    <phoneticPr fontId="4" type="noConversion"/>
  </si>
  <si>
    <t>mp_ctrl_ctrl debug</t>
    <phoneticPr fontId="4" type="noConversion"/>
  </si>
  <si>
    <t>before Dec 25</t>
    <phoneticPr fontId="4" type="noConversion"/>
  </si>
  <si>
    <t>nearly-done</t>
    <phoneticPr fontId="4" type="noConversion"/>
  </si>
  <si>
    <t>PSI with NPU, mail sync with Bruce</t>
    <phoneticPr fontId="4" type="noConversion"/>
  </si>
  <si>
    <t xml:space="preserve">FE register whether readable </t>
    <phoneticPr fontId="4" type="noConversion"/>
  </si>
  <si>
    <t>not, but may update</t>
    <phoneticPr fontId="4" type="noConversion"/>
  </si>
  <si>
    <t>batch mode training</t>
    <phoneticPr fontId="4" type="noConversion"/>
  </si>
  <si>
    <t>ISP9000 Lego integration</t>
    <phoneticPr fontId="4" type="noConversion"/>
  </si>
  <si>
    <t>mi unused register changing to reserved?</t>
    <phoneticPr fontId="4" type="noConversion"/>
  </si>
  <si>
    <t>FE LINK debug signal</t>
    <phoneticPr fontId="4" type="noConversion"/>
  </si>
  <si>
    <t>nanoV70 debug for DPF</t>
    <phoneticPr fontId="4" type="noConversion"/>
  </si>
  <si>
    <t>Retiming write backpressure</t>
    <phoneticPr fontId="4" type="noConversion"/>
  </si>
  <si>
    <t>nn -&gt; nn_inv async clock</t>
    <phoneticPr fontId="4" type="noConversion"/>
  </si>
  <si>
    <t>lego synthesis</t>
    <phoneticPr fontId="4" type="noConversion"/>
  </si>
  <si>
    <t>synthesis for 9000AI</t>
  </si>
  <si>
    <t xml:space="preserve">1. FLOP power is more optimalthan SRAM 
2. </t>
  </si>
  <si>
    <t>Configure bus for sinulation of 9000</t>
  </si>
  <si>
    <t>mp ctrl coverage</t>
  </si>
  <si>
    <t>RDYX</t>
  </si>
  <si>
    <t>Yugan MI change</t>
  </si>
  <si>
    <t>VCMD for DW400</t>
    <phoneticPr fontId="4" type="noConversion"/>
  </si>
  <si>
    <t>1. Design&amp;integration
2. RTL
3. DV</t>
    <phoneticPr fontId="4" type="noConversion"/>
  </si>
  <si>
    <t>JIRA support for houmo(reg_fe_debug_signals.xlxs)</t>
    <phoneticPr fontId="4" type="noConversion"/>
  </si>
  <si>
    <t>HDR_RT backpressure</t>
    <phoneticPr fontId="4" type="noConversion"/>
  </si>
  <si>
    <t>ROI WDR sync with Yilong</t>
    <phoneticPr fontId="4" type="noConversion"/>
  </si>
  <si>
    <t>Cmodel Golden by jianyuan</t>
    <phoneticPr fontId="4" type="noConversion"/>
  </si>
  <si>
    <t xml:space="preserve"> </t>
    <phoneticPr fontId="4" type="noConversion"/>
  </si>
  <si>
    <t>Filt debug for 620</t>
    <phoneticPr fontId="4" type="noConversion"/>
  </si>
  <si>
    <t>hdr_RT L to VS switch</t>
    <phoneticPr fontId="4" type="noConversion"/>
  </si>
  <si>
    <t>cmt:RTL updated</t>
    <phoneticPr fontId="4" type="noConversion"/>
  </si>
  <si>
    <t>sync with Qingyan for jianyuan's issue</t>
    <phoneticPr fontId="4" type="noConversion"/>
  </si>
  <si>
    <t>cmt: synced</t>
    <phoneticPr fontId="4" type="noConversion"/>
  </si>
  <si>
    <t>TDNR updated to V23</t>
    <phoneticPr fontId="4" type="noConversion"/>
  </si>
  <si>
    <t>ISP9000 release ISP part</t>
    <phoneticPr fontId="4" type="noConversion"/>
  </si>
  <si>
    <t xml:space="preserve">RYDX  spec </t>
    <phoneticPr fontId="4" type="noConversion"/>
  </si>
  <si>
    <t>Synthesis for 2K RTL</t>
    <phoneticPr fontId="4" type="noConversion"/>
  </si>
  <si>
    <t>9000AI raw dump function confirm</t>
    <phoneticPr fontId="4" type="noConversion"/>
  </si>
  <si>
    <t xml:space="preserve">8200 hdr retiming dma read support bypass </t>
    <phoneticPr fontId="4" type="noConversion"/>
  </si>
  <si>
    <t>9000AI bitfile release to david</t>
    <phoneticPr fontId="4" type="noConversion"/>
  </si>
  <si>
    <t>MCM  hw frame status</t>
    <phoneticPr fontId="4" type="noConversion"/>
  </si>
  <si>
    <t>FE pid</t>
    <phoneticPr fontId="4" type="noConversion"/>
  </si>
  <si>
    <t>line count pid</t>
    <phoneticPr fontId="4" type="noConversion"/>
  </si>
  <si>
    <t>9000 to 8000L/8000</t>
    <phoneticPr fontId="4" type="noConversion"/>
  </si>
  <si>
    <t>MI soft reset</t>
    <phoneticPr fontId="4" type="noConversion"/>
  </si>
  <si>
    <t>done</t>
    <phoneticPr fontId="4" type="noConversion"/>
  </si>
  <si>
    <t>todo</t>
    <phoneticPr fontId="4" type="noConversion"/>
  </si>
  <si>
    <t>beken confirm  one AINR and 3 normal sensor</t>
    <phoneticPr fontId="4" type="noConversion"/>
  </si>
  <si>
    <t xml:space="preserve">CDC </t>
    <phoneticPr fontId="4" type="noConversion"/>
  </si>
  <si>
    <t>doingtodo</t>
    <phoneticPr fontId="4" type="noConversion"/>
  </si>
  <si>
    <t>701 document</t>
    <phoneticPr fontId="4" type="noConversion"/>
  </si>
  <si>
    <t>mcm wr with chengkai, congying</t>
    <phoneticPr fontId="4" type="noConversion"/>
  </si>
  <si>
    <t>psi interface</t>
    <phoneticPr fontId="4" type="noConversion"/>
  </si>
  <si>
    <t>RYDX line cnt port</t>
    <phoneticPr fontId="4" type="noConversion"/>
  </si>
  <si>
    <t>sdc constraint</t>
    <phoneticPr fontId="4" type="noConversion"/>
  </si>
  <si>
    <t>sram by 2688</t>
    <phoneticPr fontId="4" type="noConversion"/>
  </si>
  <si>
    <t>deepx for N7 area, if ?</t>
    <phoneticPr fontId="4" type="noConversion"/>
  </si>
  <si>
    <t>it is right version?</t>
    <phoneticPr fontId="4" type="noConversion"/>
  </si>
  <si>
    <t>cmt: only port</t>
    <phoneticPr fontId="4" type="noConversion"/>
  </si>
  <si>
    <t>done</t>
    <phoneticPr fontId="4" type="noConversion"/>
  </si>
  <si>
    <t>done for 701</t>
    <phoneticPr fontId="4" type="noConversion"/>
  </si>
  <si>
    <t xml:space="preserve">RDCD Fusa </t>
    <phoneticPr fontId="4" type="noConversion"/>
  </si>
  <si>
    <t>yongtek bandwidth</t>
    <phoneticPr fontId="4" type="noConversion"/>
  </si>
  <si>
    <t>PSI timing diagram for xiaochen</t>
    <phoneticPr fontId="4" type="noConversion"/>
  </si>
  <si>
    <t>PSI agent of model</t>
    <phoneticPr fontId="4" type="noConversion"/>
  </si>
  <si>
    <t>thermal register bus</t>
    <phoneticPr fontId="4" type="noConversion"/>
  </si>
  <si>
    <t>ZHC case</t>
    <phoneticPr fontId="4" type="noConversion"/>
  </si>
  <si>
    <t>fe start shadow</t>
    <phoneticPr fontId="4" type="noConversion"/>
  </si>
  <si>
    <t>dehaze module? 701</t>
    <phoneticPr fontId="4" type="noConversion"/>
  </si>
  <si>
    <t>MCM WR for bandwidth limiter, Checking</t>
    <phoneticPr fontId="4" type="noConversion"/>
  </si>
  <si>
    <t>WDR3 RAW sram add for dma read</t>
    <phoneticPr fontId="4" type="noConversion"/>
  </si>
  <si>
    <t>ZHC</t>
    <phoneticPr fontId="4" type="noConversion"/>
  </si>
  <si>
    <t>RYDX coverage</t>
    <phoneticPr fontId="4" type="noConversion"/>
  </si>
  <si>
    <t>FLEXA backpressure</t>
    <phoneticPr fontId="4" type="noConversion"/>
  </si>
  <si>
    <t>done</t>
    <phoneticPr fontId="4" type="noConversion"/>
  </si>
  <si>
    <t>debug cnt</t>
    <phoneticPr fontId="4" type="noConversion"/>
  </si>
  <si>
    <t>PDAF soft_rst &amp; UT</t>
    <phoneticPr fontId="4" type="noConversion"/>
  </si>
  <si>
    <t>done</t>
    <phoneticPr fontId="4" type="noConversion"/>
  </si>
  <si>
    <t>PSI start signal</t>
    <phoneticPr fontId="4" type="noConversion"/>
  </si>
  <si>
    <t>RYDX synthesis for new fix</t>
    <phoneticPr fontId="4" type="noConversion"/>
  </si>
  <si>
    <t>sbi configuration setting for FLEXA</t>
    <phoneticPr fontId="4" type="noConversion"/>
  </si>
  <si>
    <t>done</t>
    <phoneticPr fontId="4" type="noConversion"/>
  </si>
  <si>
    <t>20bit thermal</t>
    <phoneticPr fontId="4" type="noConversion"/>
  </si>
  <si>
    <t>FLEXA not hang under out-of-sync</t>
    <phoneticPr fontId="4" type="noConversion"/>
  </si>
  <si>
    <t>todo</t>
    <phoneticPr fontId="4" type="noConversion"/>
  </si>
  <si>
    <t>ZHC FLEXA out-of-sync</t>
    <phoneticPr fontId="4" type="noConversion"/>
  </si>
  <si>
    <t>ZHC 3DNR</t>
    <phoneticPr fontId="4" type="noConversion"/>
  </si>
  <si>
    <t>PSI wrapper vend update</t>
    <phoneticPr fontId="4" type="noConversion"/>
  </si>
  <si>
    <t>701 bitfile by single core</t>
    <phoneticPr fontId="4" type="noConversion"/>
  </si>
  <si>
    <t>cmt(cause: offs is odds)</t>
    <phoneticPr fontId="4" type="noConversion"/>
  </si>
  <si>
    <t>9000AI to 8000MP2</t>
    <phoneticPr fontId="4" type="noConversion"/>
  </si>
  <si>
    <t>raw channel update for 701</t>
    <phoneticPr fontId="4" type="noConversion"/>
  </si>
  <si>
    <t>PA</t>
    <phoneticPr fontId="4" type="noConversion"/>
  </si>
  <si>
    <t>RYDX TDNR SW issue</t>
    <phoneticPr fontId="4" type="noConversion"/>
  </si>
  <si>
    <t>todo</t>
    <phoneticPr fontId="4" type="noConversion"/>
  </si>
  <si>
    <t>cmt(xiaochen)</t>
    <phoneticPr fontId="4" type="noConversion"/>
  </si>
  <si>
    <t>done</t>
    <phoneticPr fontId="4" type="noConversion"/>
  </si>
  <si>
    <t xml:space="preserve">Bvalid status &amp; reset </t>
    <phoneticPr fontId="4" type="noConversion"/>
  </si>
  <si>
    <t>701 dpf raw link to dpcc define(need to remove later)</t>
    <phoneticPr fontId="4" type="noConversion"/>
  </si>
  <si>
    <t>no need</t>
    <phoneticPr fontId="4" type="noConversion"/>
  </si>
  <si>
    <t>ABC</t>
    <phoneticPr fontId="4" type="noConversion"/>
  </si>
  <si>
    <t>doingtodoZHC</t>
    <phoneticPr fontId="4" type="noConversion"/>
  </si>
  <si>
    <t>pvci_sync_wrapper@wait DV replay</t>
    <phoneticPr fontId="4" type="noConversion"/>
  </si>
  <si>
    <t>doing</t>
    <phoneticPr fontId="4" type="noConversion"/>
  </si>
  <si>
    <t>ZHC resize issue by menghua/aimin</t>
    <phoneticPr fontId="4" type="noConversion"/>
  </si>
  <si>
    <t>701 FPGA by Baoming</t>
    <phoneticPr fontId="4" type="noConversion"/>
  </si>
  <si>
    <t xml:space="preserve">coloring </t>
    <phoneticPr fontId="4" type="noConversion"/>
  </si>
  <si>
    <t>done</t>
    <phoneticPr fontId="4" type="noConversion"/>
  </si>
  <si>
    <t>separate soft rst or hw rst for each channel, due to small size image bandwidth need can be meet.</t>
    <phoneticPr fontId="4" type="noConversion"/>
  </si>
  <si>
    <t>FLEXA for 701, ISP with DW</t>
    <phoneticPr fontId="4" type="noConversion"/>
  </si>
  <si>
    <t>DEEPX</t>
    <phoneticPr fontId="4" type="noConversion"/>
  </si>
  <si>
    <t>RYDX</t>
    <phoneticPr fontId="4" type="noConversion"/>
  </si>
  <si>
    <t>New Colleague, Tang haodi</t>
    <phoneticPr fontId="4" type="noConversion"/>
  </si>
  <si>
    <t>列1</t>
  </si>
  <si>
    <t>701</t>
    <phoneticPr fontId="4" type="noConversion"/>
  </si>
  <si>
    <t>HDR RT read &amp; MCM read merge</t>
    <phoneticPr fontId="4" type="noConversion"/>
  </si>
  <si>
    <t>todo</t>
    <phoneticPr fontId="4" type="noConversion"/>
  </si>
  <si>
    <t>doing</t>
    <phoneticPr fontId="4" type="noConversion"/>
  </si>
  <si>
    <t>NPU debug for 3X clock</t>
    <phoneticPr fontId="4" type="noConversion"/>
  </si>
  <si>
    <t>doing by minyu</t>
    <phoneticPr fontId="4" type="noConversion"/>
  </si>
  <si>
    <t>todo by Congying</t>
    <phoneticPr fontId="4" type="noConversion"/>
  </si>
  <si>
    <t>MI soft reset</t>
    <phoneticPr fontId="4" type="noConversion"/>
  </si>
  <si>
    <t>timescale</t>
    <phoneticPr fontId="4" type="noConversion"/>
  </si>
  <si>
    <t>●</t>
    <phoneticPr fontId="4" type="noConversion"/>
  </si>
  <si>
    <t>reset_sync_n</t>
    <phoneticPr fontId="4" type="noConversion"/>
  </si>
  <si>
    <t>RY</t>
    <phoneticPr fontId="4" type="noConversion"/>
  </si>
  <si>
    <t>sram substitute</t>
    <phoneticPr fontId="4" type="noConversion"/>
  </si>
  <si>
    <t>列2</t>
    <phoneticPr fontId="4" type="noConversion"/>
  </si>
  <si>
    <t>列3</t>
  </si>
  <si>
    <t>wdr dummy</t>
    <phoneticPr fontId="4" type="noConversion"/>
  </si>
  <si>
    <t>sram case</t>
    <phoneticPr fontId="4" type="noConversion"/>
  </si>
  <si>
    <t>9000</t>
    <phoneticPr fontId="4" type="noConversion"/>
  </si>
  <si>
    <t>FPGA</t>
    <phoneticPr fontId="4" type="noConversion"/>
  </si>
  <si>
    <t>mcm_wr4</t>
    <phoneticPr fontId="4" type="noConversion"/>
  </si>
  <si>
    <t>weijun run pass, smoking case pass</t>
    <phoneticPr fontId="4" type="noConversion"/>
  </si>
  <si>
    <t>customer confirm</t>
    <phoneticPr fontId="4" type="noConversion"/>
  </si>
  <si>
    <t>mcm wr</t>
    <phoneticPr fontId="4" type="noConversion"/>
  </si>
  <si>
    <t>ZHC</t>
    <phoneticPr fontId="4" type="noConversion"/>
  </si>
  <si>
    <t>mcm wr update</t>
    <phoneticPr fontId="4" type="noConversion"/>
  </si>
  <si>
    <t>1-&gt;1'b1</t>
    <phoneticPr fontId="4" type="noConversion"/>
  </si>
  <si>
    <t>frame count timestramp</t>
    <phoneticPr fontId="4" type="noConversion"/>
  </si>
  <si>
    <t>•</t>
    <phoneticPr fontId="4" type="noConversion"/>
  </si>
  <si>
    <t>timing</t>
    <phoneticPr fontId="4" type="noConversion"/>
  </si>
  <si>
    <t>area</t>
    <phoneticPr fontId="4" type="noConversion"/>
  </si>
  <si>
    <t>clock gating</t>
    <phoneticPr fontId="4" type="noConversion"/>
  </si>
  <si>
    <t>技术方面的思考</t>
    <phoneticPr fontId="4" type="noConversion"/>
  </si>
  <si>
    <t>管理方面的思考</t>
    <phoneticPr fontId="4" type="noConversion"/>
  </si>
  <si>
    <t xml:space="preserve">FLEXA ack for </t>
    <phoneticPr fontId="4" type="noConversion"/>
  </si>
  <si>
    <t>RYDX RDATA for using when not reading</t>
    <phoneticPr fontId="4" type="noConversion"/>
  </si>
  <si>
    <t>TODO</t>
    <phoneticPr fontId="4" type="noConversion"/>
  </si>
  <si>
    <t>ZHC max bandwidth</t>
    <phoneticPr fontId="4" type="noConversion"/>
  </si>
  <si>
    <t>ZHC JIRA61 wptr_graySync</t>
    <phoneticPr fontId="4" type="noConversion"/>
  </si>
  <si>
    <t>ZHC JIRA61: ISP8000寄存器手册中没有mcm_hsync_preample_ext寄存器描述</t>
    <phoneticPr fontId="4" type="noConversion"/>
  </si>
  <si>
    <t>9000-sram sharing</t>
    <phoneticPr fontId="4" type="noConversion"/>
  </si>
  <si>
    <t>701-reset 打拍for RTL1.1</t>
    <phoneticPr fontId="4" type="noConversion"/>
  </si>
  <si>
    <t>doing/ aimin</t>
    <phoneticPr fontId="4" type="noConversion"/>
  </si>
  <si>
    <t>signoff for flexa</t>
    <phoneticPr fontId="4" type="noConversion"/>
  </si>
  <si>
    <t>701 dual core bitfile?</t>
    <phoneticPr fontId="4" type="noConversion"/>
  </si>
  <si>
    <t>9000 area and sram</t>
    <phoneticPr fontId="4" type="noConversion"/>
  </si>
  <si>
    <t>Sort by descending</t>
    <phoneticPr fontId="4" type="noConversion"/>
  </si>
  <si>
    <t>701 JIRA240: [ISP][Block diagram] 框图中的pipe流水级与实际ISP有很大不同</t>
    <phoneticPr fontId="4" type="noConversion"/>
  </si>
  <si>
    <t>701 IG register map</t>
    <phoneticPr fontId="4" type="noConversion"/>
  </si>
  <si>
    <t>ZHC max path</t>
    <phoneticPr fontId="4" type="noConversion"/>
  </si>
  <si>
    <t>last_frame_end for cnrv2 / mi path idle</t>
    <phoneticPr fontId="4" type="noConversion"/>
  </si>
  <si>
    <t>Halim request 701 top overview</t>
    <phoneticPr fontId="4" type="noConversion"/>
  </si>
  <si>
    <t>done</t>
    <phoneticPr fontId="4" type="noConversion"/>
  </si>
  <si>
    <t>2DNR  backpressure</t>
    <phoneticPr fontId="4" type="noConversion"/>
  </si>
  <si>
    <t>done，not work</t>
    <phoneticPr fontId="4" type="noConversion"/>
  </si>
  <si>
    <t xml:space="preserve">Filter latest 10 days </t>
    <phoneticPr fontId="4" type="noConversion"/>
  </si>
  <si>
    <t>Func</t>
    <phoneticPr fontId="4" type="noConversion"/>
  </si>
  <si>
    <t>Cmd</t>
    <phoneticPr fontId="4" type="noConversion"/>
  </si>
  <si>
    <t>列1</t>
    <phoneticPr fontId="4" type="noConversion"/>
  </si>
  <si>
    <t>i-machine POF and schedule confirm</t>
    <phoneticPr fontId="4" type="noConversion"/>
  </si>
  <si>
    <t>9000 area</t>
    <phoneticPr fontId="4" type="noConversion"/>
  </si>
  <si>
    <t>9000 bitfile</t>
    <phoneticPr fontId="4" type="noConversion"/>
  </si>
  <si>
    <t>NPU latency buffer confirm</t>
    <phoneticPr fontId="4" type="noConversion"/>
  </si>
  <si>
    <t>TODO</t>
    <phoneticPr fontId="4" type="noConversion"/>
  </si>
  <si>
    <t>NPU unsigned-&gt;signed</t>
    <phoneticPr fontId="4" type="noConversion"/>
  </si>
  <si>
    <t>NPU schedule</t>
    <phoneticPr fontId="4" type="noConversion"/>
  </si>
  <si>
    <t>RYDX case/CAC case</t>
    <phoneticPr fontId="4" type="noConversion"/>
  </si>
  <si>
    <t>MI unified channel(raw, yuv, hdr)</t>
    <phoneticPr fontId="4" type="noConversion"/>
  </si>
  <si>
    <t>latest some</t>
    <phoneticPr fontId="4" type="noConversion"/>
  </si>
  <si>
    <t>ls -r -fil "*docx" |Sort-Object  LastWriteTime -Descending  |Select-Object -First 10</t>
    <phoneticPr fontId="4" type="noConversion"/>
  </si>
  <si>
    <r>
      <t>ls -r -fil "*xls*" |Sort-Object(</t>
    </r>
    <r>
      <rPr>
        <sz val="11"/>
        <color rgb="FFFF0000"/>
        <rFont val="等线"/>
        <family val="3"/>
        <charset val="134"/>
        <scheme val="minor"/>
      </rPr>
      <t>sort</t>
    </r>
    <r>
      <rPr>
        <sz val="11"/>
        <color theme="1"/>
        <rFont val="等线"/>
        <family val="2"/>
        <scheme val="minor"/>
      </rPr>
      <t>)  LastWriteTime -Descending | Format-Table(</t>
    </r>
    <r>
      <rPr>
        <sz val="11"/>
        <color rgb="FFFF0000"/>
        <rFont val="等线"/>
        <family val="3"/>
        <charset val="134"/>
        <scheme val="minor"/>
      </rPr>
      <t>ft</t>
    </r>
    <r>
      <rPr>
        <sz val="11"/>
        <color theme="1"/>
        <rFont val="等线"/>
        <family val="2"/>
        <scheme val="minor"/>
      </rPr>
      <t>) Name, LastWriteTime, DirectoryName  -wrap -autosize</t>
    </r>
    <phoneticPr fontId="4" type="noConversion"/>
  </si>
  <si>
    <r>
      <t>ls -r -fil "*integ*docx"  | Where-Object(</t>
    </r>
    <r>
      <rPr>
        <sz val="11"/>
        <color rgb="FFFF0000"/>
        <rFont val="等线"/>
        <family val="3"/>
        <charset val="134"/>
        <scheme val="minor"/>
      </rPr>
      <t>where/?</t>
    </r>
    <r>
      <rPr>
        <sz val="11"/>
        <color theme="1"/>
        <rFont val="等线"/>
        <family val="2"/>
        <scheme val="minor"/>
      </rPr>
      <t>) { $_.LastWriteTime -gt  (Get-Date).AddDays(-10) }</t>
    </r>
    <phoneticPr fontId="4" type="noConversion"/>
  </si>
  <si>
    <r>
      <t>Get-ChildItem -Path $directoryPath -Recurse -File | ForEach-Object(</t>
    </r>
    <r>
      <rPr>
        <sz val="11"/>
        <color rgb="FFFF0000"/>
        <rFont val="等线"/>
        <family val="3"/>
        <charset val="134"/>
        <scheme val="minor"/>
      </rPr>
      <t>foreach/%</t>
    </r>
    <r>
      <rPr>
        <sz val="11"/>
        <color theme="1"/>
        <rFont val="等线"/>
        <family val="2"/>
        <scheme val="minor"/>
      </rPr>
      <t>) {
    # $_ represents the current object in the pipeline
    if ($_.LastWriteTime -gt $cutoffDate) {
        # Output the file name or perform any other action
        Write-Host "File: $($_.FullName), Modified: $($_.LastWriteTime)"
        # Optional: Copy the file to the destination path
        Copy-Item -Path $_.FullName -Destination $destinationPath
        Write-Host "Copied: $($_.FullName) to $destinationPath"
    }
}</t>
    </r>
    <phoneticPr fontId="4" type="noConversion"/>
  </si>
  <si>
    <t>ai-isp integration as one module, have seperately</t>
    <phoneticPr fontId="4" type="noConversion"/>
  </si>
  <si>
    <t>todo</t>
    <phoneticPr fontId="4" type="noConversion"/>
  </si>
  <si>
    <t>project status update</t>
    <phoneticPr fontId="4" type="noConversion"/>
  </si>
  <si>
    <t>yongtek/beken whether has dwe?</t>
    <phoneticPr fontId="4" type="noConversion"/>
  </si>
  <si>
    <t>doing(to chaofan)</t>
    <phoneticPr fontId="4" type="noConversion"/>
  </si>
  <si>
    <t>done</t>
    <phoneticPr fontId="4" type="noConversion"/>
  </si>
  <si>
    <t>mi overview</t>
    <phoneticPr fontId="4" type="noConversion"/>
  </si>
  <si>
    <t>beken bitfile for hdr rt read</t>
    <phoneticPr fontId="4" type="noConversion"/>
  </si>
  <si>
    <t>done</t>
    <phoneticPr fontId="4" type="noConversion"/>
  </si>
  <si>
    <t>doing</t>
    <phoneticPr fontId="4" type="noConversion"/>
  </si>
  <si>
    <t>doing(Xingbo)</t>
    <phoneticPr fontId="4" type="noConversion"/>
  </si>
  <si>
    <t>done(no use)</t>
    <phoneticPr fontId="4" type="noConversion"/>
  </si>
  <si>
    <t>NPU bitfile third for update</t>
    <phoneticPr fontId="4" type="noConversion"/>
  </si>
  <si>
    <t>TODO</t>
    <phoneticPr fontId="4" type="noConversion"/>
  </si>
  <si>
    <t>rydx ack debug signal</t>
    <phoneticPr fontId="4" type="noConversion"/>
  </si>
  <si>
    <t>doing(xianfeng， hdr rt wr&amp;rd)</t>
    <phoneticPr fontId="4" type="noConversion"/>
  </si>
  <si>
    <t>duyuan npu doc</t>
    <phoneticPr fontId="4" type="noConversion"/>
  </si>
  <si>
    <t>yongtek kickoff(spec)</t>
    <phoneticPr fontId="4" type="noConversion"/>
  </si>
  <si>
    <t>SW test</t>
    <phoneticPr fontId="4" type="noConversion"/>
  </si>
  <si>
    <t>doing(steve， hdr rt wr&amp;rd)</t>
    <phoneticPr fontId="4" type="noConversion"/>
  </si>
  <si>
    <t>Steve</t>
    <phoneticPr fontId="4" type="noConversion"/>
  </si>
  <si>
    <t>Xianfeng</t>
    <phoneticPr fontId="4" type="noConversion"/>
  </si>
  <si>
    <t>imachine &amp; 701 PID</t>
    <phoneticPr fontId="4" type="noConversion"/>
  </si>
  <si>
    <t>hdr rt wr&amp;read for flex, replicate as normal write</t>
    <phoneticPr fontId="4" type="noConversion"/>
  </si>
  <si>
    <t>701 dual core bitfile</t>
    <phoneticPr fontId="4" type="noConversion"/>
  </si>
  <si>
    <t>701 coverage</t>
    <phoneticPr fontId="4" type="noConversion"/>
  </si>
  <si>
    <t>mp ctrl bypass</t>
    <phoneticPr fontId="4" type="noConversion"/>
  </si>
  <si>
    <t>9000AI spec review</t>
    <phoneticPr fontId="4" type="noConversion"/>
  </si>
  <si>
    <t>hdr rt read&amp;write auto mode for single frame</t>
    <phoneticPr fontId="4" type="noConversion"/>
  </si>
  <si>
    <t>latency buffer for output</t>
    <phoneticPr fontId="4" type="noConversion"/>
  </si>
  <si>
    <t>ppr read for multiple sensors</t>
    <phoneticPr fontId="4" type="noConversion"/>
  </si>
  <si>
    <t>tianzhi/xianfeng</t>
    <phoneticPr fontId="4" type="noConversion"/>
  </si>
  <si>
    <t>2688/2560</t>
    <phoneticPr fontId="4" type="noConversion"/>
  </si>
  <si>
    <t>xianfeng</t>
    <phoneticPr fontId="4" type="noConversion"/>
  </si>
  <si>
    <t>accurate 1/3(0.33)</t>
    <phoneticPr fontId="4" type="noConversion"/>
  </si>
  <si>
    <t>interleave llength not accurate for, support aligned llength *3</t>
    <phoneticPr fontId="4" type="noConversion"/>
  </si>
  <si>
    <t>yongatek require diagram</t>
    <phoneticPr fontId="4" type="noConversion"/>
  </si>
  <si>
    <t>done</t>
    <phoneticPr fontId="4" type="noConversion"/>
  </si>
  <si>
    <t xml:space="preserve">use 1/3(0.28)version NPU </t>
    <phoneticPr fontId="4" type="noConversion"/>
  </si>
  <si>
    <t>x</t>
    <phoneticPr fontId="4" type="noConversion"/>
  </si>
  <si>
    <t>FE_SEL</t>
    <phoneticPr fontId="4" type="noConversion"/>
  </si>
  <si>
    <t>REGS_AHB_WR_WITH_FE_EN2</t>
  </si>
  <si>
    <t>Yes</t>
    <phoneticPr fontId="4" type="noConversion"/>
  </si>
  <si>
    <t>No</t>
    <phoneticPr fontId="4" type="noConversion"/>
  </si>
  <si>
    <t>No(enable fe_sel when start fe)</t>
    <phoneticPr fontId="4" type="noConversion"/>
  </si>
  <si>
    <t>Mcm_Hw Start Fe</t>
    <phoneticPr fontId="4" type="noConversion"/>
  </si>
  <si>
    <t>Manually Start Fe</t>
    <phoneticPr fontId="4" type="noConversion"/>
  </si>
  <si>
    <t xml:space="preserve">AHB Write ? </t>
    <phoneticPr fontId="4" type="noConversion"/>
  </si>
  <si>
    <t>FE Can Work?</t>
    <phoneticPr fontId="4" type="noConversion"/>
  </si>
  <si>
    <t>latency buffer for output/ input buffer</t>
    <phoneticPr fontId="4" type="noConversion"/>
  </si>
  <si>
    <t>1/3 new version synthesis</t>
    <phoneticPr fontId="4" type="noConversion"/>
  </si>
  <si>
    <t>doing</t>
    <phoneticPr fontId="4" type="noConversion"/>
  </si>
  <si>
    <t>safty reset for npu soft reset</t>
    <phoneticPr fontId="4" type="noConversion"/>
  </si>
  <si>
    <t>clk gating for NPU</t>
    <phoneticPr fontId="4" type="noConversion"/>
  </si>
  <si>
    <t xml:space="preserve">vblank gating for </t>
    <phoneticPr fontId="4" type="noConversion"/>
  </si>
  <si>
    <t>clock gating porting</t>
    <phoneticPr fontId="4" type="noConversion"/>
  </si>
  <si>
    <t>when will hang for hardened NPU</t>
    <phoneticPr fontId="4" type="noConversion"/>
  </si>
  <si>
    <t>whether can switch configuration when data is incoming</t>
    <phoneticPr fontId="4" type="noConversion"/>
  </si>
  <si>
    <t>control register for different modes</t>
    <phoneticPr fontId="4" type="noConversion"/>
  </si>
  <si>
    <t>AINR</t>
    <phoneticPr fontId="4" type="noConversion"/>
  </si>
  <si>
    <t>Mcm_Bypass</t>
    <phoneticPr fontId="4" type="noConversion"/>
  </si>
  <si>
    <t>Nn_Enable</t>
    <phoneticPr fontId="4" type="noConversion"/>
  </si>
  <si>
    <t>Nn_Inv_Enable</t>
    <phoneticPr fontId="4" type="noConversion"/>
  </si>
  <si>
    <t>Ppr Dma Start</t>
    <phoneticPr fontId="4" type="noConversion"/>
  </si>
  <si>
    <t>Data Flow</t>
    <phoneticPr fontId="4" type="noConversion"/>
  </si>
  <si>
    <t>sensor-&gt; mcm-&gt; pipeline</t>
    <phoneticPr fontId="4" type="noConversion"/>
  </si>
  <si>
    <t xml:space="preserve">Multiple Normal Sensors(3 or 4):
sensor -&gt; mcm-&gt;mcm_wr-&gt;DDR-&gt; PPR -&gt; mcm-&gt; Pipeline
</t>
    <phoneticPr fontId="4" type="noConversion"/>
  </si>
  <si>
    <t>one AINR sensor:
1 online:
sensor-&gt; mcm-&gt; nn_pre-&gt;NPU-&gt;nn_pre_inv-&gt;mcm-&gt;pipeline
2 offline(sensor):
sensor-&gt; mcm-&gt; nn_pre-&gt;NPU-&gt;nn_pre_inv-&gt;mcm-&gt;pipeline
3 offline(DMA):
sensor-&gt; mcm-&gt; nn_pre-&gt;NPU-&gt;nn_pre_inv-&gt;mcm-&gt;pipeline</t>
    <phoneticPr fontId="4" type="noConversion"/>
  </si>
  <si>
    <t>comment</t>
    <phoneticPr fontId="4" type="noConversion"/>
  </si>
  <si>
    <t>bypass</t>
    <phoneticPr fontId="4" type="noConversion"/>
  </si>
  <si>
    <t>isp only multiple sensor</t>
    <phoneticPr fontId="4" type="noConversion"/>
  </si>
  <si>
    <t>ainr</t>
    <phoneticPr fontId="4" type="noConversion"/>
  </si>
  <si>
    <t>fe version PID</t>
    <phoneticPr fontId="4" type="noConversion"/>
  </si>
  <si>
    <t>techcom doc for 9000AI</t>
    <phoneticPr fontId="4" type="noConversion"/>
  </si>
  <si>
    <t>xiaoxue for ainr diagram</t>
    <phoneticPr fontId="4" type="noConversion"/>
  </si>
  <si>
    <t>new biffile for new version</t>
    <phoneticPr fontId="4" type="noConversion"/>
  </si>
  <si>
    <t>todo</t>
    <phoneticPr fontId="4" type="noConversion"/>
  </si>
  <si>
    <t xml:space="preserve">       .m4_dma_yuv_pic_width(nnp_inv_width),</t>
  </si>
  <si>
    <t xml:space="preserve">       .m4_dma_y_pic_height (nnp_inv_height),</t>
  </si>
  <si>
    <t xml:space="preserve">       .m4_raw_fmt_w0      (nnp_fmt),</t>
  </si>
  <si>
    <t xml:space="preserve">       .m4_rw0_pic_width    (nnp_width),</t>
  </si>
  <si>
    <t xml:space="preserve">       .m4_rw0_pic_height   (nnp_height),</t>
  </si>
  <si>
    <t xml:space="preserve">       .ppr_fmt             (nnp_inv_fmt),</t>
  </si>
  <si>
    <t>Share Register</t>
    <phoneticPr fontId="4" type="noConversion"/>
  </si>
  <si>
    <t>9000ai case</t>
    <phoneticPr fontId="4" type="noConversion"/>
  </si>
  <si>
    <t>performace</t>
    <phoneticPr fontId="4" type="noConversion"/>
  </si>
  <si>
    <t>backpressure</t>
    <phoneticPr fontId="4" type="noConversion"/>
  </si>
  <si>
    <t>different resolution</t>
    <phoneticPr fontId="4" type="noConversion"/>
  </si>
  <si>
    <t>work_mode</t>
    <phoneticPr fontId="4" type="noConversion"/>
  </si>
  <si>
    <t>FLEXA</t>
    <phoneticPr fontId="4" type="noConversion"/>
  </si>
  <si>
    <t>9001ai case</t>
    <phoneticPr fontId="4" type="noConversion"/>
  </si>
  <si>
    <t>1080p 640 2560</t>
    <phoneticPr fontId="4" type="noConversion"/>
  </si>
  <si>
    <t>reset, clk, vblank</t>
    <phoneticPr fontId="4" type="noConversion"/>
  </si>
  <si>
    <t>9000ai test review</t>
    <phoneticPr fontId="4" type="noConversion"/>
  </si>
  <si>
    <t>on-off ?  Shadow</t>
    <phoneticPr fontId="4" type="noConversion"/>
  </si>
  <si>
    <t>9000ai improve</t>
    <phoneticPr fontId="4" type="noConversion"/>
  </si>
  <si>
    <t>discard done</t>
    <phoneticPr fontId="4" type="noConversion"/>
  </si>
  <si>
    <t>send NPU clk reset isssue to PZ</t>
    <phoneticPr fontId="4" type="noConversion"/>
  </si>
  <si>
    <t>FLEXA SBI for 9000</t>
    <phoneticPr fontId="4" type="noConversion"/>
  </si>
  <si>
    <t>doing(Congying)</t>
    <phoneticPr fontId="4" type="noConversion"/>
  </si>
  <si>
    <t>backpressure</t>
    <phoneticPr fontId="4" type="noConversion"/>
  </si>
  <si>
    <t xml:space="preserve">DV update </t>
    <phoneticPr fontId="4" type="noConversion"/>
  </si>
  <si>
    <t>todo</t>
    <phoneticPr fontId="4" type="noConversion"/>
  </si>
  <si>
    <t>skip rmv register</t>
    <phoneticPr fontId="4" type="noConversion"/>
  </si>
  <si>
    <t>done</t>
    <phoneticPr fontId="4" type="noConversion"/>
  </si>
  <si>
    <t>delay buffer</t>
    <phoneticPr fontId="4" type="noConversion"/>
  </si>
  <si>
    <t xml:space="preserve"> &amp; flexa sbi</t>
    <phoneticPr fontId="4" type="noConversion"/>
  </si>
  <si>
    <t>hdr rt setting for l/s</t>
    <phoneticPr fontId="4" type="noConversion"/>
  </si>
  <si>
    <t>/*  VS_RESIZE_YUV2RGB_COEFF */
`define ISP_USE_DPCC_V23
/*  VS_USE_SBI_END_TRIG */   for beken
`define VS_USE_DFT_MODE_CTRL</t>
    <phoneticPr fontId="4" type="noConversion"/>
  </si>
  <si>
    <t>EE update to latest for 9000</t>
    <phoneticPr fontId="4" type="noConversion"/>
  </si>
  <si>
    <t>reset register bit for NPU</t>
    <phoneticPr fontId="4" type="noConversion"/>
  </si>
  <si>
    <t>test case review from xianfeng</t>
    <phoneticPr fontId="4" type="noConversion"/>
  </si>
  <si>
    <t>debug signal for 9000 beken</t>
    <phoneticPr fontId="4" type="noConversion"/>
  </si>
  <si>
    <t>debug for RYDX</t>
    <phoneticPr fontId="4" type="noConversion"/>
  </si>
  <si>
    <t>xiaoxue coverage</t>
    <phoneticPr fontId="4" type="noConversion"/>
  </si>
  <si>
    <t>yonga flexa sbi update</t>
    <phoneticPr fontId="4" type="noConversion"/>
  </si>
  <si>
    <t>yonga top ai sync and axi port</t>
    <phoneticPr fontId="4" type="noConversion"/>
  </si>
  <si>
    <t>yongateck register tabel</t>
    <phoneticPr fontId="4" type="noConversion"/>
  </si>
  <si>
    <t>sync nntop to beken at marvin top a， by Xingbo</t>
    <phoneticPr fontId="4" type="noConversion"/>
  </si>
  <si>
    <t>done</t>
    <phoneticPr fontId="4" type="noConversion"/>
  </si>
  <si>
    <t>axprot update for 701</t>
    <phoneticPr fontId="4" type="noConversion"/>
  </si>
  <si>
    <t>reset unknow for 9000 beken</t>
    <phoneticPr fontId="4" type="noConversion"/>
  </si>
  <si>
    <t>new biffile for new version(0.33, bug fix)</t>
    <phoneticPr fontId="4" type="noConversion"/>
  </si>
  <si>
    <t>todo</t>
    <phoneticPr fontId="4" type="noConversion"/>
  </si>
  <si>
    <t>doing(cmpl)</t>
    <phoneticPr fontId="4" type="noConversion"/>
  </si>
  <si>
    <t>lenovo case</t>
    <phoneticPr fontId="4" type="noConversion"/>
  </si>
  <si>
    <t>MCM digram by congying</t>
    <phoneticPr fontId="4" type="noConversion"/>
  </si>
  <si>
    <t>Hi, Jun</t>
  </si>
  <si>
    <t>Pls help on the release.</t>
  </si>
  <si>
    <t>IP</t>
  </si>
  <si>
    <t>ISP8000MP2</t>
  </si>
  <si>
    <t>Project</t>
  </si>
  <si>
    <t>JSLT701</t>
  </si>
  <si>
    <t>Branch</t>
  </si>
  <si>
    <t>//ISP/HW/project.isp</t>
  </si>
  <si>
    <t>Arch</t>
  </si>
  <si>
    <t>vsISP_8000MP2_12MP_V820</t>
  </si>
  <si>
    <t>Chip Define</t>
  </si>
  <si>
    <t>Top file</t>
  </si>
  <si>
    <t>Marvin_top_x.v</t>
  </si>
  <si>
    <t>XAQ2/chip</t>
  </si>
  <si>
    <t>Latest version</t>
  </si>
  <si>
    <t>reg and cmodel</t>
  </si>
  <si>
    <t>cmodel</t>
  </si>
  <si>
    <t>SDC</t>
  </si>
  <si>
    <t>//ISP/HW/project.isp/arch/XAQ2/syn/constrain/marvin_top_x_12m_v820_701.syn.sdc</t>
  </si>
  <si>
    <t>Memory Change</t>
  </si>
  <si>
    <t>None</t>
  </si>
  <si>
    <t>Milestone and Release Notes</t>
  </si>
  <si>
    <r>
      <t xml:space="preserve">RTL </t>
    </r>
    <r>
      <rPr>
        <sz val="11"/>
        <color theme="1"/>
        <rFont val="等线"/>
        <family val="3"/>
        <charset val="134"/>
      </rPr>
      <t>1.0</t>
    </r>
    <r>
      <rPr>
        <sz val="11"/>
        <color rgb="FF1F497D"/>
        <rFont val="等线"/>
        <family val="3"/>
        <charset val="134"/>
      </rPr>
      <t xml:space="preserve"> </t>
    </r>
    <r>
      <rPr>
        <sz val="11"/>
        <color theme="1"/>
        <rFont val="等线"/>
        <family val="3"/>
        <charset val="134"/>
      </rPr>
      <t>PD release</t>
    </r>
  </si>
  <si>
    <t>Target release date</t>
  </si>
  <si>
    <t>Regards,</t>
  </si>
  <si>
    <t>Apollo</t>
  </si>
  <si>
    <t>pp_write_path_enable</t>
    <phoneticPr fontId="4" type="noConversion"/>
  </si>
  <si>
    <t>mi_ctrl bit19</t>
    <phoneticPr fontId="4" type="noConversion"/>
  </si>
  <si>
    <t>lenovo PDAF</t>
    <phoneticPr fontId="4" type="noConversion"/>
  </si>
  <si>
    <t>yongtek schedule</t>
    <phoneticPr fontId="4" type="noConversion"/>
  </si>
  <si>
    <t xml:space="preserve">;
assign vs_isnt_sensor_sram_stored =  regs_rt_ctrl[16]&amp;regs_combine_en;  for 701
</t>
    <phoneticPr fontId="4" type="noConversion"/>
  </si>
  <si>
    <t xml:space="preserve">mcm wr hang PID representation </t>
    <phoneticPr fontId="4" type="noConversion"/>
  </si>
  <si>
    <t>awid 8bit updating</t>
    <phoneticPr fontId="4" type="noConversion"/>
  </si>
  <si>
    <t>done</t>
    <phoneticPr fontId="4" type="noConversion"/>
  </si>
  <si>
    <t>doing</t>
    <phoneticPr fontId="4" type="noConversion"/>
  </si>
  <si>
    <t>Lenovo shadow for enable ctrl</t>
    <phoneticPr fontId="4" type="noConversion"/>
  </si>
  <si>
    <t>是否是AEV1， yongatek not use</t>
    <phoneticPr fontId="4" type="noConversion"/>
  </si>
  <si>
    <t xml:space="preserve">ISP_EXP_MEAN_14/hdr mcm sel/mi_segment_2/cur_offs of segment/MP_SYNC_CTRL_CTRL
</t>
    <phoneticPr fontId="4" type="noConversion"/>
  </si>
  <si>
    <t>9000 tianzhi case</t>
    <phoneticPr fontId="4" type="noConversion"/>
  </si>
  <si>
    <t>todo</t>
    <phoneticPr fontId="4" type="noConversion"/>
  </si>
  <si>
    <t>好的，bug tracing的jira里也一并记录了这个问题，[ISPBUGT-44] [TDNR_V40] sp2 rd路极限反压后3dnr出x态 - VeriSilicon JIRA</t>
    <phoneticPr fontId="4" type="noConversion"/>
  </si>
  <si>
    <t>congying for flexa 2.0</t>
    <phoneticPr fontId="4" type="noConversion"/>
  </si>
  <si>
    <t>doing</t>
    <phoneticPr fontId="4" type="noConversion"/>
  </si>
  <si>
    <t xml:space="preserve">701 bitfile for new </t>
    <phoneticPr fontId="4" type="noConversion"/>
  </si>
  <si>
    <t>Lenovo  size error jira</t>
    <phoneticPr fontId="4" type="noConversion"/>
  </si>
  <si>
    <t>done</t>
    <phoneticPr fontId="4" type="noConversion"/>
  </si>
  <si>
    <t>701 bitfile for new file</t>
    <phoneticPr fontId="4" type="noConversion"/>
  </si>
  <si>
    <t>frame discard for 9000ai</t>
    <phoneticPr fontId="4" type="noConversion"/>
  </si>
  <si>
    <t>cfg NPU switch when NPU working</t>
    <phoneticPr fontId="4" type="noConversion"/>
  </si>
  <si>
    <t>there are many challenges ahead, continue the work and run fast!!!
how to better manage your team?
When ISP9000-AI can land?</t>
    <phoneticPr fontId="4" type="noConversion"/>
  </si>
  <si>
    <t>NPU reset register bit</t>
    <phoneticPr fontId="4" type="noConversion"/>
  </si>
  <si>
    <t>9000AI</t>
    <phoneticPr fontId="4" type="noConversion"/>
  </si>
  <si>
    <t>701 dual core</t>
    <phoneticPr fontId="4" type="noConversion"/>
  </si>
  <si>
    <t>done</t>
    <phoneticPr fontId="4" type="noConversion"/>
  </si>
  <si>
    <t>/workspace/IPDHW01/cn9598/vsISP_9000_AI_V830/project.isp/arch/XAQ2/bench/vicap/sim/rundir/tc_vi_clk_gating_0020_9036220760</t>
    <phoneticPr fontId="4" type="noConversion"/>
  </si>
  <si>
    <t>doing( yongteck)</t>
    <phoneticPr fontId="4" type="noConversion"/>
  </si>
  <si>
    <t>debug for yongtek</t>
    <phoneticPr fontId="4" type="noConversion"/>
  </si>
  <si>
    <t>patent</t>
    <phoneticPr fontId="4" type="noConversion"/>
  </si>
  <si>
    <t>subsystem document review</t>
    <phoneticPr fontId="4" type="noConversion"/>
  </si>
  <si>
    <t>beken npu doc</t>
    <phoneticPr fontId="4" type="noConversion"/>
  </si>
  <si>
    <t>GNPU version to fangbin</t>
    <phoneticPr fontId="4" type="noConversion"/>
  </si>
  <si>
    <t>shadow for lenovo confirm</t>
    <phoneticPr fontId="4" type="noConversion"/>
  </si>
  <si>
    <t>NPU new version， update BURSTLEN</t>
    <phoneticPr fontId="4" type="noConversion"/>
  </si>
  <si>
    <t>done</t>
    <phoneticPr fontId="4" type="noConversion"/>
  </si>
  <si>
    <t>todo</t>
    <phoneticPr fontId="4" type="noConversion"/>
  </si>
  <si>
    <t>Beken confirm</t>
    <phoneticPr fontId="4" type="noConversion"/>
  </si>
  <si>
    <t>checking</t>
    <phoneticPr fontId="4" type="noConversion"/>
  </si>
  <si>
    <t>clock gating and Reset, nn interrupt for NPU</t>
    <phoneticPr fontId="4" type="noConversion"/>
  </si>
  <si>
    <t>parameter control existence for nn and nn_inv</t>
    <phoneticPr fontId="4" type="noConversion"/>
  </si>
  <si>
    <t>parameter control using for nn and nn_inv</t>
    <phoneticPr fontId="4" type="noConversion"/>
  </si>
  <si>
    <t xml:space="preserve"> for V8x</t>
    <phoneticPr fontId="4" type="noConversion"/>
  </si>
  <si>
    <t xml:space="preserve">NN Preprocess </t>
    <phoneticPr fontId="4" type="noConversion"/>
  </si>
  <si>
    <t>CMT</t>
    <phoneticPr fontId="4" type="noConversion"/>
  </si>
  <si>
    <t>clock gating for npu</t>
    <phoneticPr fontId="4" type="noConversion"/>
  </si>
  <si>
    <t>reset by register bit for npu</t>
    <phoneticPr fontId="4" type="noConversion"/>
  </si>
  <si>
    <t>nn interrupt(nn, nn_inv, npu)</t>
    <phoneticPr fontId="4" type="noConversion"/>
  </si>
  <si>
    <t>new arch whether support NB and general NPU at the same time</t>
    <phoneticPr fontId="4" type="noConversion"/>
  </si>
  <si>
    <t>beken bitfile</t>
    <phoneticPr fontId="4" type="noConversion"/>
  </si>
  <si>
    <t>yongtek bitfile</t>
    <phoneticPr fontId="4" type="noConversion"/>
  </si>
  <si>
    <t>sync with chongyang for mcm wr bit</t>
    <phoneticPr fontId="4" type="noConversion"/>
  </si>
  <si>
    <t>definn</t>
    <phoneticPr fontId="4" type="noConversion"/>
  </si>
  <si>
    <t>bug summary from xiaochen</t>
    <phoneticPr fontId="4" type="noConversion"/>
  </si>
  <si>
    <t>701 area</t>
    <phoneticPr fontId="4" type="noConversion"/>
  </si>
  <si>
    <t>3DNR pre-fetch backpressue issue 2025/1/10</t>
    <phoneticPr fontId="4" type="noConversion"/>
  </si>
  <si>
    <t>nn clock check for xingbo update</t>
    <phoneticPr fontId="4" type="noConversion"/>
  </si>
  <si>
    <t>ca/pdaf/mp_ctrl/hdr_rt/filt</t>
    <phoneticPr fontId="4" type="noConversion"/>
  </si>
  <si>
    <t>mp ctrl reset</t>
    <phoneticPr fontId="4" type="noConversion"/>
  </si>
  <si>
    <t>701 hou bvalid backpressure issue safty reset</t>
    <phoneticPr fontId="4" type="noConversion"/>
  </si>
  <si>
    <t>safty reset</t>
    <phoneticPr fontId="4" type="noConversion"/>
  </si>
  <si>
    <t>chongyang raw input data flow</t>
    <phoneticPr fontId="4" type="noConversion"/>
  </si>
  <si>
    <t>CDC for hdr retiming/ pix loss/ size_erro</t>
    <phoneticPr fontId="4" type="noConversion"/>
  </si>
  <si>
    <t>CDC for fe irq error tied to isp_irq</t>
    <phoneticPr fontId="4" type="noConversion"/>
  </si>
  <si>
    <t>必须有整数行才会读</t>
    <phoneticPr fontId="4" type="noConversion"/>
  </si>
  <si>
    <t>‘33：2</t>
    <phoneticPr fontId="4" type="noConversion"/>
  </si>
  <si>
    <t>’69：38</t>
    <phoneticPr fontId="4" type="noConversion"/>
  </si>
  <si>
    <t>3dnr must prefetch one line issue</t>
    <phoneticPr fontId="4" type="noConversion"/>
  </si>
  <si>
    <t>MP_CTRL</t>
    <phoneticPr fontId="4" type="noConversion"/>
  </si>
  <si>
    <t>done</t>
    <phoneticPr fontId="4" type="noConversion"/>
  </si>
  <si>
    <t>shadow register</t>
    <phoneticPr fontId="4" type="noConversion"/>
  </si>
  <si>
    <t>mp ctrl status wr 1 clear</t>
    <phoneticPr fontId="4" type="noConversion"/>
  </si>
  <si>
    <t>filt data path</t>
    <phoneticPr fontId="4" type="noConversion"/>
  </si>
  <si>
    <t>rdma used depth reporting</t>
    <phoneticPr fontId="4" type="noConversion"/>
  </si>
  <si>
    <t>dispatch code cov</t>
    <phoneticPr fontId="4" type="noConversion"/>
  </si>
  <si>
    <t>3DLut reg？</t>
    <phoneticPr fontId="4" type="noConversion"/>
  </si>
  <si>
    <t>coverage for beken</t>
    <phoneticPr fontId="4" type="noConversion"/>
  </si>
  <si>
    <t>doing 2025/3/21</t>
    <phoneticPr fontId="4" type="noConversion"/>
  </si>
  <si>
    <t>0.7 version yong</t>
    <phoneticPr fontId="4" type="noConversion"/>
  </si>
  <si>
    <t>GNPU Env Integration、spec</t>
    <phoneticPr fontId="4" type="noConversion"/>
  </si>
  <si>
    <t>01.22 NPU  verification</t>
    <phoneticPr fontId="4" type="noConversion"/>
  </si>
  <si>
    <t>done</t>
    <phoneticPr fontId="4" type="noConversion"/>
  </si>
  <si>
    <t>CFG BUS</t>
    <phoneticPr fontId="4" type="noConversion"/>
  </si>
  <si>
    <t>h_end/v_end interface, PSI</t>
    <phoneticPr fontId="4" type="noConversion"/>
  </si>
  <si>
    <t>clk, reset</t>
    <phoneticPr fontId="4" type="noConversion"/>
  </si>
  <si>
    <t>beken: header file put in top file, whether can put in harden_npu?</t>
    <phoneticPr fontId="4" type="noConversion"/>
  </si>
  <si>
    <t xml:space="preserve">pp_backpressure ? </t>
    <phoneticPr fontId="4" type="noConversion"/>
  </si>
  <si>
    <t>yong FPGA</t>
    <phoneticPr fontId="4" type="noConversion"/>
  </si>
  <si>
    <t>beken FPGA</t>
    <phoneticPr fontId="4" type="noConversion"/>
  </si>
  <si>
    <t>beken shadow for gammaout</t>
    <phoneticPr fontId="4" type="noConversion"/>
  </si>
  <si>
    <t>yongtek sram size</t>
    <phoneticPr fontId="4" type="noConversion"/>
  </si>
  <si>
    <t>jobcancellation_reset</t>
    <phoneticPr fontId="4" type="noConversion"/>
  </si>
  <si>
    <t>hw_select</t>
    <phoneticPr fontId="4" type="noConversion"/>
  </si>
  <si>
    <t>NPU safty reset case？</t>
    <phoneticPr fontId="4" type="noConversion"/>
  </si>
  <si>
    <t>ainr1000 for release</t>
    <phoneticPr fontId="4" type="noConversion"/>
  </si>
  <si>
    <t>MI response connection?</t>
    <phoneticPr fontId="4" type="noConversion"/>
  </si>
  <si>
    <t>GEN7 CSI controller</t>
    <phoneticPr fontId="4" type="noConversion"/>
  </si>
  <si>
    <t>all frame done</t>
    <phoneticPr fontId="4" type="noConversion"/>
  </si>
  <si>
    <t>liver sensor clock must be larger than 47M</t>
    <phoneticPr fontId="4" type="noConversion"/>
  </si>
  <si>
    <t>discard</t>
    <phoneticPr fontId="4" type="noConversion"/>
  </si>
  <si>
    <t>frame end update for switch</t>
    <phoneticPr fontId="4" type="noConversion"/>
  </si>
  <si>
    <t>safty reset</t>
    <phoneticPr fontId="4" type="noConversion"/>
  </si>
  <si>
    <t>raw backpressure for fifo ppstream</t>
    <phoneticPr fontId="4" type="noConversion"/>
  </si>
  <si>
    <t>RTL don doing</t>
    <phoneticPr fontId="4" type="noConversion"/>
  </si>
  <si>
    <t>batch mode whether retain?</t>
    <phoneticPr fontId="4" type="noConversion"/>
  </si>
  <si>
    <t>sram coverage</t>
    <phoneticPr fontId="4" type="noConversion"/>
  </si>
  <si>
    <t>max size</t>
    <phoneticPr fontId="4" type="noConversion"/>
  </si>
  <si>
    <t>backpressure</t>
    <phoneticPr fontId="4" type="noConversion"/>
  </si>
  <si>
    <t>QOS</t>
    <phoneticPr fontId="4" type="noConversion"/>
  </si>
  <si>
    <t>burst len</t>
    <phoneticPr fontId="4" type="noConversion"/>
  </si>
  <si>
    <t>SBI</t>
    <phoneticPr fontId="4" type="noConversion"/>
  </si>
  <si>
    <t>redundant int</t>
    <phoneticPr fontId="4" type="noConversion"/>
  </si>
  <si>
    <t>interface for ppstream, fifo1</t>
    <phoneticPr fontId="4" type="noConversion"/>
  </si>
  <si>
    <t>line cnt mcm</t>
    <phoneticPr fontId="4" type="noConversion"/>
  </si>
  <si>
    <t>mcm wrt dumping</t>
    <phoneticPr fontId="4" type="noConversion"/>
  </si>
  <si>
    <t>mi subsys difference</t>
    <phoneticPr fontId="4" type="noConversion"/>
  </si>
  <si>
    <t>live sensor configuration: hdr rt dma read</t>
    <phoneticPr fontId="4" type="noConversion"/>
  </si>
  <si>
    <t>xianfeng</t>
    <phoneticPr fontId="4" type="noConversion"/>
  </si>
  <si>
    <t>mp_raw line cnt 256 alignment/</t>
    <phoneticPr fontId="4" type="noConversion"/>
  </si>
  <si>
    <t>power case for yongtek</t>
    <phoneticPr fontId="4" type="noConversion"/>
  </si>
  <si>
    <t>NPU FPGA configuration base addr mapping(JinYu)</t>
    <phoneticPr fontId="4" type="noConversion"/>
  </si>
  <si>
    <t>NPU flexa 2.0 update for Yongatek</t>
    <phoneticPr fontId="4" type="noConversion"/>
  </si>
  <si>
    <t>Yongtek update for backpressure issue</t>
    <phoneticPr fontId="4" type="noConversion"/>
  </si>
  <si>
    <t>u_marvin_top_x_0/u_marvin_top_a_0/u_mcm_top</t>
  </si>
  <si>
    <t>u_marvin_top_x_0/u_marvin_top_a_0/u_isp/u_isp_ee/u_isp_ca_top</t>
  </si>
  <si>
    <t>u_marvin_top_x_0/u_marvin_top_a_0/u_hdr0_top/u_hdr_retiming</t>
    <phoneticPr fontId="4" type="noConversion"/>
  </si>
  <si>
    <t xml:space="preserve">u_marvin_top_x_0/u_marvin_top_a_0/u_isp/u_isp_filt </t>
    <phoneticPr fontId="4" type="noConversion"/>
  </si>
  <si>
    <t>rams</t>
    <phoneticPr fontId="4" type="noConversion"/>
  </si>
  <si>
    <t>wrapper</t>
    <phoneticPr fontId="4" type="noConversion"/>
  </si>
  <si>
    <t>tdnr raw compression module remove?</t>
    <phoneticPr fontId="4" type="noConversion"/>
  </si>
  <si>
    <t>condition not scalar？</t>
    <phoneticPr fontId="4" type="noConversion"/>
  </si>
  <si>
    <t>CDC</t>
    <phoneticPr fontId="4" type="noConversion"/>
  </si>
  <si>
    <t>dmsc for lenovo to dmsc</t>
    <phoneticPr fontId="4" type="noConversion"/>
  </si>
  <si>
    <t>bitfile for yongtek</t>
    <phoneticPr fontId="4" type="noConversion"/>
  </si>
  <si>
    <t>bitfile for beken</t>
    <phoneticPr fontId="4" type="noConversion"/>
  </si>
  <si>
    <t>CDM(camera data mover)</t>
    <phoneticPr fontId="4" type="noConversion"/>
  </si>
  <si>
    <t xml:space="preserve">Q 有 两个CDM (camera data mover)
一个是为OPE(ISP) 专用的，一个是为peripheral专用的。
</t>
    <phoneticPr fontId="4" type="noConversion"/>
  </si>
  <si>
    <t>系统性问题：</t>
    <phoneticPr fontId="4" type="noConversion"/>
  </si>
  <si>
    <t>frame loss case</t>
    <phoneticPr fontId="4" type="noConversion"/>
  </si>
  <si>
    <t>GNPU bitfile</t>
    <phoneticPr fontId="4" type="noConversion"/>
  </si>
  <si>
    <t>remove ram1 for single core for MP ctrl and mp sync</t>
    <phoneticPr fontId="4" type="noConversion"/>
  </si>
  <si>
    <t>dmsc filt version sync</t>
    <phoneticPr fontId="4" type="noConversion"/>
  </si>
  <si>
    <t>frame buffer udpate for yong teck</t>
    <phoneticPr fontId="4" type="noConversion"/>
  </si>
  <si>
    <t>jinyu sram cover check</t>
    <phoneticPr fontId="4" type="noConversion"/>
  </si>
  <si>
    <t>done</t>
    <phoneticPr fontId="4" type="noConversion"/>
  </si>
  <si>
    <t>cdc lint diff</t>
    <phoneticPr fontId="4" type="noConversion"/>
  </si>
  <si>
    <t>bitfile to david</t>
    <phoneticPr fontId="4" type="noConversion"/>
  </si>
  <si>
    <t>undef for GNPU  for FE</t>
    <phoneticPr fontId="4" type="noConversion"/>
  </si>
  <si>
    <t>701 case for 3DNR</t>
    <phoneticPr fontId="4" type="noConversion"/>
  </si>
  <si>
    <t xml:space="preserve">power window </t>
    <phoneticPr fontId="4" type="noConversion"/>
  </si>
  <si>
    <t>done</t>
    <phoneticPr fontId="4" type="noConversion"/>
  </si>
  <si>
    <t>xianfeng bitfile mail</t>
    <phoneticPr fontId="4" type="noConversion"/>
  </si>
  <si>
    <t>PID for GNPU</t>
    <phoneticPr fontId="4" type="noConversion"/>
  </si>
  <si>
    <t>MCMV3 spec</t>
    <phoneticPr fontId="4" type="noConversion"/>
  </si>
  <si>
    <t>Eswin MP ctrl</t>
    <phoneticPr fontId="4" type="noConversion"/>
  </si>
  <si>
    <t>flexa rst</t>
    <phoneticPr fontId="4" type="noConversion"/>
  </si>
  <si>
    <t>congying eval</t>
    <phoneticPr fontId="4" type="noConversion"/>
  </si>
  <si>
    <t>demosaic debug for V8x</t>
    <phoneticPr fontId="4" type="noConversion"/>
  </si>
  <si>
    <t>冗余SRAM：[0x500000EA] isp9000-ai_8_5_0_rc0b SRAM 冗余的问题 for Yongatek</t>
    <phoneticPr fontId="4" type="noConversion"/>
  </si>
  <si>
    <t>yongtek coverage</t>
    <phoneticPr fontId="4" type="noConversion"/>
  </si>
  <si>
    <t>xiaoxue PID to up</t>
    <phoneticPr fontId="4" type="noConversion"/>
  </si>
  <si>
    <t xml:space="preserve">RDC check </t>
    <phoneticPr fontId="4" type="noConversion"/>
  </si>
  <si>
    <t>done</t>
    <phoneticPr fontId="4" type="noConversion"/>
  </si>
  <si>
    <t>Beken rlease again</t>
    <phoneticPr fontId="4" type="noConversion"/>
  </si>
  <si>
    <t>done: 8000l_12mp_v810/vs_marvin_ramshell.v also done</t>
    <phoneticPr fontId="4" type="noConversion"/>
  </si>
  <si>
    <t>GNPU bitfile fix</t>
    <phoneticPr fontId="4" type="noConversion"/>
  </si>
  <si>
    <t>done to guangtao</t>
    <phoneticPr fontId="4" type="noConversion"/>
  </si>
  <si>
    <t>pp_stream doc update ,only 0 is 2ppc</t>
    <phoneticPr fontId="4" type="noConversion"/>
  </si>
  <si>
    <t>yongtek design update diff with last rls(1.0) for next release</t>
    <phoneticPr fontId="4" type="noConversion"/>
  </si>
  <si>
    <t>design spec, 文档位置，test plan，schedule</t>
    <phoneticPr fontId="4" type="noConversion"/>
  </si>
  <si>
    <t>xiaoxue GTM</t>
    <phoneticPr fontId="4" type="noConversion"/>
  </si>
  <si>
    <t>doc done， need send to doc team</t>
    <phoneticPr fontId="4" type="noConversion"/>
  </si>
  <si>
    <t>yongtek timeout case by jinyu</t>
    <phoneticPr fontId="4" type="noConversion"/>
  </si>
  <si>
    <t>yongtek NPU reply</t>
    <phoneticPr fontId="4" type="noConversion"/>
  </si>
  <si>
    <t>u_jpeg_ctrl</t>
    <phoneticPr fontId="4" type="noConversion"/>
  </si>
  <si>
    <t>define 掉</t>
    <phoneticPr fontId="4" type="noConversion"/>
  </si>
  <si>
    <t>u_stitch1/2/3_ctrl</t>
    <phoneticPr fontId="4" type="noConversion"/>
  </si>
  <si>
    <t>FLEXA2.0/sychronizer/NN preprocess/nn pre sram define out/ mpctrl and mp sync sram define out</t>
    <phoneticPr fontId="4" type="noConversion"/>
  </si>
  <si>
    <t>GNPU</t>
    <phoneticPr fontId="4" type="noConversion"/>
  </si>
  <si>
    <t>MCM_HW</t>
    <phoneticPr fontId="4" type="noConversion"/>
  </si>
  <si>
    <t>Registers number of Neurobric by configuration</t>
    <phoneticPr fontId="4" type="noConversion"/>
  </si>
  <si>
    <t>case of anytime cfg NB parameters</t>
    <phoneticPr fontId="4" type="noConversion"/>
  </si>
  <si>
    <t>132(0x4780)+9356(0x4784)=9488</t>
    <phoneticPr fontId="4" type="noConversion"/>
  </si>
  <si>
    <t>701 power too big for second frame</t>
    <phoneticPr fontId="4" type="noConversion"/>
  </si>
  <si>
    <t>MCM_HW spec/sw sync</t>
    <phoneticPr fontId="4" type="noConversion"/>
  </si>
  <si>
    <t>yong release for 1.01</t>
    <phoneticPr fontId="4" type="noConversion"/>
  </si>
  <si>
    <t>discard frame test on FPGA</t>
    <phoneticPr fontId="4" type="noConversion"/>
  </si>
  <si>
    <t>aimin for synchronizer</t>
    <phoneticPr fontId="4" type="noConversion"/>
  </si>
  <si>
    <t>yuze with PR_ENR_IN</t>
    <phoneticPr fontId="4" type="noConversion"/>
  </si>
  <si>
    <t>wait for rls report</t>
    <phoneticPr fontId="4" type="noConversion"/>
  </si>
  <si>
    <t>power too large</t>
    <phoneticPr fontId="4" type="noConversion"/>
  </si>
  <si>
    <t>performace filling</t>
    <phoneticPr fontId="4" type="noConversion"/>
  </si>
  <si>
    <t>give to rls, lint/cdc checking</t>
    <phoneticPr fontId="4" type="noConversion"/>
  </si>
  <si>
    <t>mp ctrl cdc issue, change RTL</t>
    <phoneticPr fontId="4" type="noConversion"/>
  </si>
  <si>
    <t>nn PRE cdc UT(Xingbo)</t>
    <phoneticPr fontId="4" type="noConversion"/>
  </si>
  <si>
    <t>done</t>
    <phoneticPr fontId="4" type="noConversion"/>
  </si>
  <si>
    <t>Done</t>
    <phoneticPr fontId="4" type="noConversion"/>
  </si>
  <si>
    <t>Description</t>
    <phoneticPr fontId="4" type="noConversion"/>
  </si>
  <si>
    <t>Item</t>
    <phoneticPr fontId="4" type="noConversion"/>
  </si>
  <si>
    <t>GNPU Flexa asynchronizer process</t>
    <phoneticPr fontId="4" type="noConversion"/>
  </si>
  <si>
    <t>remove nn pre register in mi for cdc</t>
    <phoneticPr fontId="4" type="noConversion"/>
  </si>
  <si>
    <t>wait for BM case
2. regression for udpate chips</t>
    <phoneticPr fontId="4" type="noConversion"/>
  </si>
  <si>
    <t>marvin_ctrl.v stitch1 clk issue(image)/reset_stitch_clk_n</t>
    <phoneticPr fontId="4" type="noConversion"/>
  </si>
  <si>
    <t>u_fusa_pulse_sync_sta_dma_hdr_frame_end</t>
    <phoneticPr fontId="4" type="noConversion"/>
  </si>
  <si>
    <t>拿掉</t>
    <phoneticPr fontId="4" type="noConversion"/>
  </si>
  <si>
    <t>GW arch</t>
    <phoneticPr fontId="4" type="noConversion"/>
  </si>
  <si>
    <t>done</t>
    <phoneticPr fontId="4" type="noConversion"/>
  </si>
  <si>
    <t>doing</t>
    <phoneticPr fontId="4" type="noConversion"/>
  </si>
  <si>
    <t>GW SRAM</t>
    <phoneticPr fontId="4" type="noConversion"/>
  </si>
  <si>
    <t>GW</t>
    <phoneticPr fontId="4" type="noConversion"/>
  </si>
  <si>
    <t>support 8bit for one pixel</t>
    <phoneticPr fontId="4" type="noConversion"/>
  </si>
  <si>
    <t>Yongtek</t>
    <phoneticPr fontId="4" type="noConversion"/>
  </si>
  <si>
    <t>CNR last frame for RESIZE crop cause</t>
    <phoneticPr fontId="4" type="noConversion"/>
  </si>
  <si>
    <t>Beken cdc check</t>
    <phoneticPr fontId="4" type="noConversion"/>
  </si>
  <si>
    <t>GW define for PSI</t>
    <phoneticPr fontId="4" type="noConversion"/>
  </si>
  <si>
    <t>duplicated for 8200 for mp_ctrl</t>
    <phoneticPr fontId="4" type="noConversion"/>
  </si>
  <si>
    <t>Rule</t>
    <phoneticPr fontId="4" type="noConversion"/>
  </si>
  <si>
    <t xml:space="preserve">GNPU/AINR1000
1. prepare design spec and Kick off
2. design update for sbi-mode Data alignment
3. Regression debug
4. make bitfile
AINR100:
1. Arch design and Kick off
2. three-doc suite(Xingbo/Congying)
3. regression debug/Area Est.(Xingbo)
</t>
    <phoneticPr fontId="4" type="noConversion"/>
  </si>
  <si>
    <t xml:space="preserve">MI:
Flexa2.0
debug for FE/DMSC/MCM_HW V8x, register file update
RYDX/Lenovo customer support 
HDR RT debug support
MP CTRL/MP SYNC CTRL RTL update and debug support
DMSCv2 support and RTL update for CAC coefficient
GW(SSEMC) discussion/Est. &amp; MCM_HW discussion and Est.
</t>
    <phoneticPr fontId="4" type="noConversion"/>
  </si>
  <si>
    <t>Read some management books, and to combine theory with practice in task distribution, follow-up, team building an so on.</t>
  </si>
  <si>
    <t>IDP(Individual Development Plan) Discussion</t>
  </si>
  <si>
    <t>IDP by Employee</t>
  </si>
  <si>
    <t>1. Deep study ISP/NPU architecture, pipeline component, and algorithm principle, background, meaning</t>
  </si>
  <si>
    <t>4. Cowork with teammate, enhance resource alloating, epecially for cross-department communication and cooperation.</t>
  </si>
  <si>
    <t>IDP Manager Comments</t>
  </si>
  <si>
    <t>What kind of support/help that you prefer from company/manager to achieve IDP</t>
  </si>
  <si>
    <t>Description</t>
  </si>
  <si>
    <t>Description Manager Comments</t>
  </si>
  <si>
    <t>Excellent work in 2024 with remarkable achievements. You are growing stronger with each passing year.</t>
    <phoneticPr fontId="4" type="noConversion"/>
  </si>
  <si>
    <t>Yongtek/Beken customer support, Regression/Coverage</t>
    <phoneticPr fontId="4" type="noConversion"/>
  </si>
  <si>
    <t>GW ISP part continue to push for new changes</t>
    <phoneticPr fontId="4" type="noConversion"/>
  </si>
  <si>
    <t>MCM-HW v4 development plan and push(with Congying)</t>
    <phoneticPr fontId="4" type="noConversion"/>
  </si>
  <si>
    <t>Implementation of MI channel-seperately ARCH pushing</t>
    <phoneticPr fontId="4" type="noConversion"/>
  </si>
  <si>
    <t>Enhance communication of various format with teammate.</t>
    <phoneticPr fontId="4" type="noConversion"/>
  </si>
  <si>
    <t>enhance weekly report and schedule control</t>
    <phoneticPr fontId="4" type="noConversion"/>
  </si>
  <si>
    <t>5. Study related books of management, enhance thought recognition.</t>
    <phoneticPr fontId="4" type="noConversion"/>
  </si>
  <si>
    <t>3. study how to enhance development efficency method and technique</t>
    <phoneticPr fontId="4" type="noConversion"/>
  </si>
  <si>
    <t>2. Method of how to push structive development flow to enhance quality</t>
    <phoneticPr fontId="4" type="noConversion"/>
  </si>
  <si>
    <t xml:space="preserve">701 Project
1. update marvin_top_x/marvin_top_a  SDC for customer / CDC check
2. HDR retiming RTL update and regression issue check
3. Customer case debug(DV/BM/SW) / power case check / performace case check
4. Customer doc update, Jira support
</t>
    <phoneticPr fontId="4" type="noConversion"/>
  </si>
  <si>
    <t>1. More reconginition and guide at image processing algorithm background, method, effect, and NPU related detail</t>
    <phoneticPr fontId="4" type="noConversion"/>
  </si>
  <si>
    <t>3. Methods for coordinating various resources</t>
    <phoneticPr fontId="4" type="noConversion"/>
  </si>
  <si>
    <t>2. Enhance project flow management for RTL/SW/DV/FPGA/PPA/Coverage</t>
    <phoneticPr fontId="4" type="noConversion"/>
  </si>
  <si>
    <t>Beken/Yongtek
1. FPGA debug for AI-ISP case/ISP-Only case
2. make bitfiles for RTL update / Regression debug and RTL release
3. clock gating for NPU/ frame-discard for NPU design and debug (with Xingbo)
4. Flexa 2.0 RTL update, integration, debug (with Congying)
5. CDC/lint check and RTL update.
6. merge marvin_top_a for 8000 and 8000L(with Chengkai)
7. customer Jira support</t>
    <phoneticPr fontId="4" type="noConversion"/>
  </si>
  <si>
    <t>GW SRAM update</t>
    <phoneticPr fontId="4" type="noConversion"/>
  </si>
  <si>
    <t>yan for yongtek subs</t>
    <phoneticPr fontId="4" type="noConversion"/>
  </si>
  <si>
    <t>woking</t>
    <phoneticPr fontId="4" type="noConversion"/>
  </si>
  <si>
    <t>non-working</t>
    <phoneticPr fontId="4" type="noConversion"/>
  </si>
  <si>
    <t>rent,
resume
interview
56</t>
    <phoneticPr fontId="4" type="noConversion"/>
  </si>
  <si>
    <t>business</t>
    <phoneticPr fontId="4" type="noConversion"/>
  </si>
  <si>
    <t>GNPU case</t>
    <phoneticPr fontId="4" type="noConversion"/>
  </si>
  <si>
    <t>3D and 2D version change? For songrui&amp;shenghu</t>
    <phoneticPr fontId="4" type="noConversion"/>
  </si>
  <si>
    <t>CPD udpate for XP code is same?</t>
    <phoneticPr fontId="4" type="noConversion"/>
  </si>
  <si>
    <t>wdr v53 ECC</t>
    <phoneticPr fontId="4" type="noConversion"/>
  </si>
  <si>
    <t>GW doc update for three-suit</t>
    <phoneticPr fontId="4" type="noConversion"/>
  </si>
  <si>
    <t>Handoff checklist (ISP)</t>
  </si>
  <si>
    <t>ISP8200L-ES V910</t>
  </si>
  <si>
    <t>Project or CID</t>
  </si>
  <si>
    <t>//ISP/HW/project.isp/arch/XAQ2</t>
  </si>
  <si>
    <t>vsISP_8200L_ES_V910_P1</t>
  </si>
  <si>
    <t>marvin_top_x.v</t>
  </si>
  <si>
    <t>Chip Tag</t>
  </si>
  <si>
    <t>CL1199590</t>
  </si>
  <si>
    <t>CL1199732, XAQ2/syn/constrain/sdc_update/marvin_top_x_8200l_v62x.syn.sdc</t>
  </si>
  <si>
    <t>No</t>
  </si>
  <si>
    <t>Milestone</t>
  </si>
  <si>
    <t>RTL0.5</t>
  </si>
  <si>
    <t>Release Notes</t>
  </si>
  <si>
    <t>PD release</t>
  </si>
  <si>
    <r>
      <t>Build tree(</t>
    </r>
    <r>
      <rPr>
        <b/>
        <sz val="11"/>
        <color rgb="FFFF0000"/>
        <rFont val="Calibri"/>
        <family val="2"/>
      </rPr>
      <t>make release RTL successful</t>
    </r>
    <r>
      <rPr>
        <b/>
        <sz val="11"/>
        <color rgb="FF000000"/>
        <rFont val="Calibri"/>
        <family val="2"/>
      </rPr>
      <t>)</t>
    </r>
  </si>
  <si>
    <t>make release RTL successful</t>
  </si>
  <si>
    <t>Basic Lint check</t>
  </si>
  <si>
    <t>Clean</t>
  </si>
  <si>
    <r>
      <t>Sanity test regression(</t>
    </r>
    <r>
      <rPr>
        <b/>
        <sz val="11"/>
        <color rgb="FFFF0000"/>
        <rFont val="Calibri"/>
        <family val="2"/>
      </rPr>
      <t>based on release RTL</t>
    </r>
    <r>
      <rPr>
        <b/>
        <sz val="11"/>
        <color rgb="FF000000"/>
        <rFont val="Calibri"/>
        <family val="2"/>
      </rPr>
      <t>)</t>
    </r>
  </si>
  <si>
    <t>No test</t>
  </si>
  <si>
    <t>HW doc(Feature/Integration/Implementation)</t>
  </si>
  <si>
    <t>https://docunet.verisilicon.com/published_doc/2025/ISP/HW/ISP8200_Series/ISP8200/pdf/Vivante.ISP8200.Series.V9.x.x.Image.Signal.Processing.IP.Hardware.Features-v1.00-D-20250331.pdf</t>
  </si>
  <si>
    <t>https://docunet.verisilicon.com/published_doc/2025/ISP/HW/ISP8200_Series/ISP8200/pdf/Vivante.ISP8200.Series.V9.x.x.Image.Signal.Processing.IP.Hardware.Integration.Guide-v1.00-D-20250331.pdf</t>
  </si>
  <si>
    <t>https://docunet.verisilicon.com/published_doc/2025/ISP/HW/ISP8200_Series/ISP8200/pdf/Vivante.ISP8200.Series.V9.x.x.Image.Signal.Processing.IP.Hardware.Implementation.Manual-v1.00-D-20250331.pdf</t>
  </si>
  <si>
    <t>memomy related</t>
    <phoneticPr fontId="4" type="noConversion"/>
  </si>
  <si>
    <t>done</t>
  </si>
  <si>
    <t>done</t>
    <phoneticPr fontId="4" type="noConversion"/>
  </si>
  <si>
    <t>NA</t>
    <phoneticPr fontId="4" type="noConversion"/>
  </si>
  <si>
    <t>collect logic level for ISP8000</t>
    <phoneticPr fontId="4" type="noConversion"/>
  </si>
  <si>
    <t>dpcc to V25/update CPD version</t>
    <phoneticPr fontId="4" type="noConversion"/>
  </si>
  <si>
    <t>Yi Penghui(GNPU/6617)</t>
    <phoneticPr fontId="4" type="noConversion"/>
  </si>
  <si>
    <t>GW design spec</t>
    <phoneticPr fontId="4" type="noConversion"/>
  </si>
  <si>
    <t>bitfile of GW</t>
    <phoneticPr fontId="4" type="noConversion"/>
  </si>
  <si>
    <t>Unit</t>
  </si>
  <si>
    <t>Failed</t>
  </si>
  <si>
    <t>Passed</t>
  </si>
  <si>
    <t>Total</t>
  </si>
  <si>
    <t>Passed Ratio</t>
  </si>
  <si>
    <t>Option</t>
  </si>
  <si>
    <t>VCS+XPROP</t>
  </si>
  <si>
    <t>MCM HW review?</t>
    <phoneticPr fontId="4" type="noConversion"/>
  </si>
  <si>
    <t>sbi2.0 up yongatek if need sync with 8000UL</t>
    <phoneticPr fontId="4" type="noConversion"/>
  </si>
  <si>
    <t>buserror issue if need fix again with jiaxue &amp; Congying</t>
    <phoneticPr fontId="4" type="noConversion"/>
  </si>
  <si>
    <t>/SSMECAI-12 JIRA 接口</t>
    <phoneticPr fontId="4" type="noConversion"/>
  </si>
  <si>
    <t>doing wait approve</t>
    <phoneticPr fontId="4" type="noConversion"/>
  </si>
  <si>
    <t>Xingbo doing</t>
    <phoneticPr fontId="4" type="noConversion"/>
  </si>
  <si>
    <t>dsicard diagram doc</t>
    <phoneticPr fontId="4" type="noConversion"/>
  </si>
  <si>
    <t>3d/2D status</t>
    <phoneticPr fontId="4" type="noConversion"/>
  </si>
  <si>
    <t>Projects</t>
    <phoneticPr fontId="4" type="noConversion"/>
  </si>
  <si>
    <t>1. status record 
2.for DV, FPGA, BM, FM, SW</t>
    <phoneticPr fontId="4" type="noConversion"/>
  </si>
  <si>
    <t>GW rls handoff</t>
    <phoneticPr fontId="4" type="noConversion"/>
  </si>
  <si>
    <t>done</t>
    <phoneticPr fontId="4" type="noConversion"/>
  </si>
  <si>
    <t>GW bitfile test</t>
    <phoneticPr fontId="4" type="noConversion"/>
  </si>
  <si>
    <t>Yongtek rls compile for bug fix</t>
    <phoneticPr fontId="4" type="noConversion"/>
  </si>
  <si>
    <r>
      <t>1. nn pre cfg rdata, on-off frame end of NPU
2. hdr frame_st clock</t>
    </r>
    <r>
      <rPr>
        <sz val="10.5"/>
        <color theme="1"/>
        <rFont val="宋体"/>
        <family val="3"/>
        <charset val="134"/>
      </rPr>
      <t>，</t>
    </r>
    <r>
      <rPr>
        <sz val="10.5"/>
        <color theme="1"/>
        <rFont val="Calibri"/>
        <family val="2"/>
      </rPr>
      <t xml:space="preserve"> stitch clk cg issue in marvin_ctrl
3. bayer_mode for frame_end
4. pr_end issue()
5. couple enable bit</t>
    </r>
    <phoneticPr fontId="4" type="noConversion"/>
  </si>
  <si>
    <t>NPU/ISP AXI support bits / MSB or LSB</t>
    <phoneticPr fontId="4" type="noConversion"/>
  </si>
  <si>
    <t>done(MSB)</t>
    <phoneticPr fontId="4" type="noConversion"/>
  </si>
  <si>
    <t>three nnpre bit meaning</t>
    <phoneticPr fontId="4" type="noConversion"/>
  </si>
  <si>
    <t>doing</t>
    <phoneticPr fontId="4" type="noConversion"/>
  </si>
  <si>
    <t>gnpu bitfile</t>
    <phoneticPr fontId="4" type="noConversion"/>
  </si>
  <si>
    <t>AHB issue or 3DNR version</t>
    <phoneticPr fontId="4" type="noConversion"/>
  </si>
  <si>
    <t>project status rearrange order for self project</t>
    <phoneticPr fontId="4" type="noConversion"/>
  </si>
  <si>
    <t xml:space="preserve">GW spec, including all changes </t>
    <phoneticPr fontId="4" type="noConversion"/>
  </si>
  <si>
    <t>flexa producer register doc to PM(GW)</t>
    <phoneticPr fontId="4" type="noConversion"/>
  </si>
  <si>
    <t>timeo_int_i not hang for axi wrapper</t>
    <phoneticPr fontId="4" type="noConversion"/>
  </si>
  <si>
    <t xml:space="preserve">0.6 RLS: 08/31
* IP top IO and clock freeze
* Area 90% accurate
Area version
NN Pre SRAM, Lint pass
</t>
    <phoneticPr fontId="4" type="noConversion"/>
  </si>
  <si>
    <r>
      <t xml:space="preserve">Yongtek 
</t>
    </r>
    <r>
      <rPr>
        <sz val="10.5"/>
        <color theme="1"/>
        <rFont val="Calibri"/>
        <family val="2"/>
      </rPr>
      <t>Qianqian</t>
    </r>
    <phoneticPr fontId="4" type="noConversion"/>
  </si>
  <si>
    <r>
      <t xml:space="preserve">Beken 
</t>
    </r>
    <r>
      <rPr>
        <sz val="10.5"/>
        <color theme="1"/>
        <rFont val="Calibri"/>
        <family val="2"/>
      </rPr>
      <t>Ziyin</t>
    </r>
    <phoneticPr fontId="4" type="noConversion"/>
  </si>
  <si>
    <r>
      <t xml:space="preserve">GW
</t>
    </r>
    <r>
      <rPr>
        <sz val="10.5"/>
        <color theme="1"/>
        <rFont val="Calibri"/>
        <family val="2"/>
      </rPr>
      <t>Ziyin</t>
    </r>
    <phoneticPr fontId="4" type="noConversion"/>
  </si>
  <si>
    <t>RGB888 128bit align for interleave</t>
    <phoneticPr fontId="4" type="noConversion"/>
  </si>
  <si>
    <t>clock, AHB register for all register</t>
    <phoneticPr fontId="4" type="noConversion"/>
  </si>
  <si>
    <r>
      <t xml:space="preserve">寄存器配置实现方式，reset，soft reset，safty reset， ROI， NPU，PSI，SBI，DMA，MCM，FE，CDC，LINT，PPA, FLOW, sensor Bringup, DMA start issue， 怎么集成，BM，FPGA，综合频率
模型
</t>
    </r>
    <r>
      <rPr>
        <sz val="11"/>
        <color rgb="FFFF0000"/>
        <rFont val="等线"/>
        <family val="3"/>
        <charset val="134"/>
        <scheme val="minor"/>
      </rPr>
      <t>中断信号与作用</t>
    </r>
    <r>
      <rPr>
        <sz val="11"/>
        <color theme="1"/>
        <rFont val="等线"/>
        <family val="2"/>
        <scheme val="minor"/>
      </rPr>
      <t xml:space="preserve">
AXI DDR DMA
performace, 时钟关系与最低时钟需求</t>
    </r>
    <phoneticPr fontId="4" type="noConversion"/>
  </si>
  <si>
    <t>PP STREAM define out</t>
    <phoneticPr fontId="4" type="noConversion"/>
  </si>
  <si>
    <t>Num</t>
  </si>
  <si>
    <t>DV  test</t>
  </si>
  <si>
    <t>Results</t>
  </si>
  <si>
    <t>Version</t>
  </si>
  <si>
    <t>PASS</t>
  </si>
  <si>
    <t>Done</t>
    <phoneticPr fontId="4" type="noConversion"/>
  </si>
  <si>
    <t>done</t>
    <phoneticPr fontId="4" type="noConversion"/>
  </si>
  <si>
    <t>add debug for 2688</t>
    <phoneticPr fontId="4" type="noConversion"/>
  </si>
  <si>
    <t>MP ctrl opt for 1.2G</t>
    <phoneticPr fontId="4" type="noConversion"/>
  </si>
  <si>
    <t>vpi fifodepth rls again？</t>
    <phoneticPr fontId="4" type="noConversion"/>
  </si>
  <si>
    <t>yong lint and cdc</t>
    <phoneticPr fontId="4" type="noConversion"/>
  </si>
  <si>
    <t xml:space="preserve">2688：
BM：
NPU remap
debug signal with MI_RT </t>
    <phoneticPr fontId="4" type="noConversion"/>
  </si>
  <si>
    <t>/workspace/HWRLS_HOME01/STAGING/HW/ISP9000/rtldiff_isp9000_9030b_vs_9030a
/workspace/HWRLS_TMP01/home/cn9523/04.spyglass/isp9000/isp9000_9_0_3_rc0b_renamed/lint/RPT/lint_rtl_violations.rpt
/workspace/HWRLS_TMP01/home/cn9523/04.spyglass/isp9000/isp9000_9_0_3_rc0b_renamed/cdc/RPT/</t>
    <phoneticPr fontId="4" type="noConversion"/>
  </si>
  <si>
    <t>AEV2 back pressure sync</t>
    <phoneticPr fontId="4" type="noConversion"/>
  </si>
  <si>
    <t>/workspace/IPDHW01/cn9598/vsISP_9000_AI_16MP_V850/project.isp/arch/XAQ2/bench/vicap/sim/rundir/tc_vi_resolution_0010_3645921775</t>
    <phoneticPr fontId="4" type="noConversion"/>
  </si>
  <si>
    <t>case</t>
    <phoneticPr fontId="4" type="noConversion"/>
  </si>
  <si>
    <t xml:space="preserve">hdr rt read &amp; write backpressure </t>
    <phoneticPr fontId="4" type="noConversion"/>
  </si>
  <si>
    <t>to congying</t>
    <phoneticPr fontId="4" type="noConversion"/>
  </si>
  <si>
    <t>todo</t>
    <phoneticPr fontId="4" type="noConversion"/>
  </si>
  <si>
    <t>NNPRE  backpressur confirm</t>
    <phoneticPr fontId="4" type="noConversion"/>
  </si>
  <si>
    <t>NPU fabric bug? Sync in meeting</t>
    <phoneticPr fontId="4" type="noConversion"/>
  </si>
  <si>
    <t>exception handling</t>
    <phoneticPr fontId="4" type="noConversion"/>
  </si>
  <si>
    <t>diff configuration for multi-frame</t>
    <phoneticPr fontId="4" type="noConversion"/>
  </si>
  <si>
    <t>fe cfg what? AHB cfg what?</t>
    <phoneticPr fontId="4" type="noConversion"/>
  </si>
  <si>
    <t>clock constraint? For normal setting</t>
    <phoneticPr fontId="4" type="noConversion"/>
  </si>
  <si>
    <t>RGBIR update for GNPU</t>
    <phoneticPr fontId="4" type="noConversion"/>
  </si>
  <si>
    <t>SBI timeout, hang? Sync with NPU, timeout value cfg? How recovery? Safty reset ?  Resolution?</t>
    <phoneticPr fontId="4" type="noConversion"/>
  </si>
  <si>
    <t>done</t>
    <phoneticPr fontId="4" type="noConversion"/>
  </si>
  <si>
    <t>Yang hong latest syn frequency</t>
    <phoneticPr fontId="4" type="noConversion"/>
  </si>
  <si>
    <t>2688 BM diff check</t>
    <phoneticPr fontId="4" type="noConversion"/>
  </si>
  <si>
    <t>1. APB bus 如何使用</t>
  </si>
  <si>
    <t>2. s_mst0, m_slv0, m_slv1</t>
  </si>
  <si>
    <t>3. 是否需要使用双口sram</t>
  </si>
  <si>
    <t>vs_axi_sramc.v</t>
    <phoneticPr fontId="4" type="noConversion"/>
  </si>
  <si>
    <t>sram_init_done</t>
    <phoneticPr fontId="4" type="noConversion"/>
  </si>
  <si>
    <t>ecc</t>
    <phoneticPr fontId="4" type="noConversion"/>
  </si>
  <si>
    <t>/workspace/share/ISP/HW/apolloz/tmp/axi1to2/Version1.3/rtl/ip</t>
    <phoneticPr fontId="4" type="noConversion"/>
  </si>
  <si>
    <t>OT 多大合适?是否可以小于16</t>
    <phoneticPr fontId="4" type="noConversion"/>
  </si>
  <si>
    <t>share mem integration</t>
    <phoneticPr fontId="4" type="noConversion"/>
  </si>
  <si>
    <t>filt v8x error</t>
    <phoneticPr fontId="4" type="noConversion"/>
  </si>
  <si>
    <t>check OK after processing</t>
    <phoneticPr fontId="4" type="noConversion"/>
  </si>
  <si>
    <t>done</t>
    <phoneticPr fontId="4" type="noConversion"/>
  </si>
  <si>
    <t>Yufeng with bypass control bit version</t>
    <phoneticPr fontId="4" type="noConversion"/>
  </si>
  <si>
    <t>doc gw</t>
    <phoneticPr fontId="4" type="noConversion"/>
  </si>
  <si>
    <t>flexa sbi start for GW</t>
    <phoneticPr fontId="4" type="noConversion"/>
  </si>
  <si>
    <t>NPU source code filename change</t>
    <phoneticPr fontId="4" type="noConversion"/>
  </si>
  <si>
    <t>xingbo doc</t>
    <phoneticPr fontId="4" type="noConversion"/>
  </si>
  <si>
    <t>Done</t>
    <phoneticPr fontId="4" type="noConversion"/>
  </si>
  <si>
    <t>701 single core</t>
    <phoneticPr fontId="4" type="noConversion"/>
  </si>
  <si>
    <t>done</t>
    <phoneticPr fontId="4" type="noConversion"/>
  </si>
  <si>
    <t>frame buffer template approve？</t>
    <phoneticPr fontId="4" type="noConversion"/>
  </si>
  <si>
    <t>GW-Subs synthesis</t>
    <phoneticPr fontId="4" type="noConversion"/>
  </si>
  <si>
    <t>CL</t>
    <phoneticPr fontId="4" type="noConversion"/>
  </si>
  <si>
    <t>change vip_gc_all* to None</t>
    <phoneticPr fontId="4" type="noConversion"/>
  </si>
  <si>
    <t>ARID_DDR(ARID/AWID/RID...)</t>
    <phoneticPr fontId="4" type="noConversion"/>
  </si>
  <si>
    <t>NPU</t>
    <phoneticPr fontId="4" type="noConversion"/>
  </si>
  <si>
    <t>AXI 1to 2 s_m_0</t>
    <phoneticPr fontId="4" type="noConversion"/>
  </si>
  <si>
    <t>AXI 1to 2 m_s_0/1</t>
    <phoneticPr fontId="4" type="noConversion"/>
  </si>
  <si>
    <t>ISP</t>
    <phoneticPr fontId="4" type="noConversion"/>
  </si>
  <si>
    <t>AxLEN</t>
    <phoneticPr fontId="4" type="noConversion"/>
  </si>
  <si>
    <t>wuser/buser/ruser/</t>
    <phoneticPr fontId="4" type="noConversion"/>
  </si>
  <si>
    <t>NO</t>
    <phoneticPr fontId="4" type="noConversion"/>
  </si>
  <si>
    <t>接口差异</t>
    <phoneticPr fontId="4" type="noConversion"/>
  </si>
  <si>
    <t>possible SOLUTION</t>
    <phoneticPr fontId="4" type="noConversion"/>
  </si>
  <si>
    <t>ISP 可以保留4bit，NPU是否可以控制在4bit</t>
    <phoneticPr fontId="4" type="noConversion"/>
  </si>
  <si>
    <t>NPU 和axi 1to2 m_s_0/1是否可以只使用4bit？</t>
    <phoneticPr fontId="4" type="noConversion"/>
  </si>
  <si>
    <t>是否可以tie 0</t>
    <phoneticPr fontId="4" type="noConversion"/>
  </si>
  <si>
    <t>weekly report</t>
    <phoneticPr fontId="4" type="noConversion"/>
  </si>
  <si>
    <t>询问进展，进度，发现潜在的问题</t>
    <phoneticPr fontId="4" type="noConversion"/>
  </si>
  <si>
    <t>yongtek update bitfile for mi</t>
    <phoneticPr fontId="4" type="noConversion"/>
  </si>
  <si>
    <t>done</t>
    <phoneticPr fontId="4" type="noConversion"/>
  </si>
  <si>
    <t xml:space="preserve">doing by </t>
    <phoneticPr fontId="4" type="noConversion"/>
  </si>
  <si>
    <t>Done</t>
    <phoneticPr fontId="4" type="noConversion"/>
  </si>
  <si>
    <t>GW doc for release</t>
    <phoneticPr fontId="4" type="noConversion"/>
  </si>
  <si>
    <t>GW debug on FPGA</t>
    <phoneticPr fontId="4" type="noConversion"/>
  </si>
  <si>
    <t>GW GNPU 4O update</t>
    <phoneticPr fontId="4" type="noConversion"/>
  </si>
  <si>
    <t>GW release for ISP 0.9</t>
    <phoneticPr fontId="4" type="noConversion"/>
  </si>
  <si>
    <t>NPU 2688 debug</t>
    <phoneticPr fontId="4" type="noConversion"/>
  </si>
  <si>
    <t>D:\Project\ProjectsI\DFT-MODE-scan&amp;Raw channel.xlsx</t>
    <phoneticPr fontId="4" type="noConversion"/>
  </si>
  <si>
    <t>register usage</t>
    <phoneticPr fontId="4" type="noConversion"/>
  </si>
  <si>
    <t>FileName</t>
    <phoneticPr fontId="4" type="noConversion"/>
  </si>
  <si>
    <t>Func</t>
    <phoneticPr fontId="4" type="noConversion"/>
  </si>
  <si>
    <t>AI-3DNR  diagram</t>
    <phoneticPr fontId="4" type="noConversion"/>
  </si>
  <si>
    <t>QA for 2688 NPU FPGA，</t>
    <phoneticPr fontId="4" type="noConversion"/>
  </si>
  <si>
    <t>doing by fengxiao</t>
    <phoneticPr fontId="4" type="noConversion"/>
  </si>
  <si>
    <t>~/bin/rls/ndiff.sh</t>
    <phoneticPr fontId="4" type="noConversion"/>
  </si>
  <si>
    <t>RLS</t>
    <phoneticPr fontId="4" type="noConversion"/>
  </si>
  <si>
    <t>diff file convertion
ndiff.sh diffold diffnew</t>
    <phoneticPr fontId="4" type="noConversion"/>
  </si>
  <si>
    <t>/home/cn8080/bin/rtldiff</t>
    <phoneticPr fontId="4" type="noConversion"/>
  </si>
  <si>
    <t>rtldiff dir1 dir2 difffile</t>
    <phoneticPr fontId="4" type="noConversion"/>
  </si>
  <si>
    <t>Yongatek</t>
    <phoneticPr fontId="4" type="noConversion"/>
  </si>
  <si>
    <t xml:space="preserve">NPU team release </t>
    <phoneticPr fontId="4" type="noConversion"/>
  </si>
  <si>
    <t>in_debug</t>
    <phoneticPr fontId="4" type="noConversion"/>
  </si>
  <si>
    <t>Normal</t>
    <phoneticPr fontId="4" type="noConversion"/>
  </si>
  <si>
    <t>ISP Yao ye use tool generate</t>
    <phoneticPr fontId="4" type="noConversion"/>
  </si>
  <si>
    <t>列2</t>
  </si>
  <si>
    <t>列4</t>
  </si>
  <si>
    <t>1.21.2025</t>
    <phoneticPr fontId="4" type="noConversion"/>
  </si>
  <si>
    <t>newer(07/29)</t>
    <phoneticPr fontId="4" type="noConversion"/>
  </si>
  <si>
    <t xml:space="preserve"> </t>
    <phoneticPr fontId="4" type="noConversion"/>
  </si>
  <si>
    <t>RTL simu pass</t>
    <phoneticPr fontId="4" type="noConversion"/>
  </si>
  <si>
    <t>FPGA fail</t>
    <phoneticPr fontId="4" type="noConversion"/>
  </si>
  <si>
    <t>David</t>
    <phoneticPr fontId="4" type="noConversion"/>
  </si>
  <si>
    <t>david</t>
    <phoneticPr fontId="4" type="noConversion"/>
  </si>
  <si>
    <r>
      <t xml:space="preserve">frame end normal, </t>
    </r>
    <r>
      <rPr>
        <sz val="11"/>
        <color rgb="FFFF0000"/>
        <rFont val="等线"/>
        <family val="3"/>
        <charset val="134"/>
        <scheme val="minor"/>
      </rPr>
      <t>data check error</t>
    </r>
    <phoneticPr fontId="4" type="noConversion"/>
  </si>
  <si>
    <t>640*320</t>
    <phoneticPr fontId="4" type="noConversion"/>
  </si>
  <si>
    <t>Resolution</t>
    <phoneticPr fontId="4" type="noConversion"/>
  </si>
  <si>
    <t>Status</t>
    <phoneticPr fontId="4" type="noConversion"/>
  </si>
  <si>
    <t>debug signal: add h_cnt, v_cnt</t>
    <phoneticPr fontId="4" type="noConversion"/>
  </si>
  <si>
    <t>Date</t>
    <phoneticPr fontId="4" type="noConversion"/>
  </si>
  <si>
    <t xml:space="preserve">RTL simu </t>
    <phoneticPr fontId="4" type="noConversion"/>
  </si>
  <si>
    <t>FPGA BM</t>
    <phoneticPr fontId="4" type="noConversion"/>
  </si>
  <si>
    <t>Bitfile Owner</t>
    <phoneticPr fontId="4" type="noConversion"/>
  </si>
  <si>
    <t>Frame end</t>
    <phoneticPr fontId="4" type="noConversion"/>
  </si>
  <si>
    <t>Review FPGA synthesis with David</t>
    <phoneticPr fontId="4" type="noConversion"/>
  </si>
  <si>
    <t>GW NNPRE clock gating define out by xingbo</t>
    <phoneticPr fontId="4" type="noConversion"/>
  </si>
  <si>
    <t>llength check asserting by congying</t>
    <phoneticPr fontId="4" type="noConversion"/>
  </si>
  <si>
    <t>\\10.10.0.32\cross_function_teams$\ISP_Project\HW\new members\design flows\Cmodel run and debug with gdb user guidev1.1.docx</t>
    <phoneticPr fontId="4" type="noConversion"/>
  </si>
  <si>
    <t>GDB</t>
    <phoneticPr fontId="4" type="noConversion"/>
  </si>
  <si>
    <t>v28</t>
    <phoneticPr fontId="4" type="noConversion"/>
  </si>
  <si>
    <t>resize</t>
    <phoneticPr fontId="4" type="noConversion"/>
  </si>
  <si>
    <t>2688 bitfile with debug signal</t>
    <phoneticPr fontId="4" type="noConversion"/>
  </si>
  <si>
    <t>aimin filt timing</t>
    <phoneticPr fontId="4" type="noConversion"/>
  </si>
  <si>
    <t>/workspace/IPDHW01/apolloz/flow/script/prefix/source_me.neurobrick_prefix</t>
    <phoneticPr fontId="4" type="noConversion"/>
  </si>
  <si>
    <t>axi clock for sub-ss</t>
    <phoneticPr fontId="4" type="noConversion"/>
  </si>
  <si>
    <t>/home/cn8080/tools/npusub.sh</t>
    <phoneticPr fontId="4" type="noConversion"/>
  </si>
  <si>
    <t>substitute the port: s/OutData0FrameEnd/nb_frame_done/ for temporaly</t>
    <phoneticPr fontId="4" type="noConversion"/>
  </si>
  <si>
    <t>prefix, NB, VIP, NPU</t>
    <phoneticPr fontId="4" type="noConversion"/>
  </si>
  <si>
    <t>port, frame_done, npu</t>
    <phoneticPr fontId="4" type="noConversion"/>
  </si>
  <si>
    <t>keywords</t>
    <phoneticPr fontId="4" type="noConversion"/>
  </si>
  <si>
    <r>
      <t xml:space="preserve">add prefix: source cmd  </t>
    </r>
    <r>
      <rPr>
        <sz val="11"/>
        <color rgb="FFFF0000"/>
        <rFont val="等线"/>
        <family val="3"/>
        <charset val="134"/>
        <scheme val="minor"/>
      </rPr>
      <t>upper-dir-of-rtl/hardened</t>
    </r>
    <phoneticPr fontId="4" type="noConversion"/>
  </si>
  <si>
    <t>GW vblank timing</t>
    <phoneticPr fontId="4" type="noConversion"/>
  </si>
  <si>
    <t>NPU AXI 800, ISP 400</t>
    <phoneticPr fontId="4" type="noConversion"/>
  </si>
  <si>
    <t>GW SS synthesis with NPU, Yanghong</t>
    <phoneticPr fontId="4" type="noConversion"/>
  </si>
  <si>
    <t>subss 0.7 11.15 whether can delay 2 week, sync with Ziyin</t>
    <phoneticPr fontId="4" type="noConversion"/>
  </si>
  <si>
    <t>GW ISP sync M2M change</t>
    <phoneticPr fontId="4" type="noConversion"/>
  </si>
  <si>
    <t>feng xiao to the rls package</t>
    <phoneticPr fontId="4" type="noConversion"/>
  </si>
  <si>
    <t>need pengpeng offer the CDC of AXI</t>
    <phoneticPr fontId="4" type="noConversion"/>
  </si>
  <si>
    <t>ae backpressure sync to GW?</t>
    <phoneticPr fontId="4" type="noConversion"/>
  </si>
  <si>
    <t>TDNR use V43</t>
    <phoneticPr fontId="4" type="noConversion"/>
  </si>
  <si>
    <t>9000AI_V910</t>
    <phoneticPr fontId="4" type="noConversion"/>
  </si>
  <si>
    <t>PDAF</t>
    <phoneticPr fontId="4" type="noConversion"/>
  </si>
  <si>
    <t>CNR V23</t>
    <phoneticPr fontId="4" type="noConversion"/>
  </si>
  <si>
    <t>MI opt</t>
    <phoneticPr fontId="4" type="noConversion"/>
  </si>
  <si>
    <t>ee_opt</t>
    <phoneticPr fontId="4" type="noConversion"/>
  </si>
  <si>
    <t>yong tek release again</t>
    <phoneticPr fontId="4" type="noConversion"/>
  </si>
  <si>
    <t>ae M2M sync to GW?</t>
    <phoneticPr fontId="4" type="noConversion"/>
  </si>
  <si>
    <t>doing</t>
    <phoneticPr fontId="4" type="noConversion"/>
  </si>
  <si>
    <t>GW ss release at 11/15</t>
    <phoneticPr fontId="4" type="noConversion"/>
  </si>
  <si>
    <t>Vblank for V910</t>
    <phoneticPr fontId="4" type="noConversion"/>
  </si>
  <si>
    <t>zhiaot bayer connect issue with xingob</t>
    <phoneticPr fontId="4" type="noConversion"/>
  </si>
  <si>
    <t>hal lint fix from rls hong</t>
    <phoneticPr fontId="4" type="noConversion"/>
  </si>
  <si>
    <t>done</t>
    <phoneticPr fontId="4" type="noConversion"/>
  </si>
  <si>
    <t>/home/cn8080/tools/vipsub.sh</t>
    <phoneticPr fontId="4" type="noConversion"/>
  </si>
  <si>
    <t>up</t>
    <phoneticPr fontId="4" type="noConversion"/>
  </si>
  <si>
    <t>Resize V28 with zhouning</t>
    <phoneticPr fontId="4" type="noConversion"/>
  </si>
  <si>
    <t>gw sub sys bitfile</t>
    <phoneticPr fontId="4" type="noConversion"/>
  </si>
  <si>
    <t>gw bitfile</t>
    <phoneticPr fontId="4" type="noConversion"/>
  </si>
  <si>
    <t>1. mail bug 
2. Weixin Group for bug, Friday
3. PM confirm, with module owner</t>
    <phoneticPr fontId="4" type="noConversion"/>
  </si>
  <si>
    <t xml:space="preserve">Zhangfan SDC for AAB， </t>
    <phoneticPr fontId="4" type="noConversion"/>
  </si>
  <si>
    <t>1，SDC
2. parameter for FIFO depth</t>
    <phoneticPr fontId="4" type="noConversion"/>
  </si>
  <si>
    <t>hist1024 cfg addr, sta interface</t>
    <phoneticPr fontId="4" type="noConversion"/>
  </si>
  <si>
    <t>V910 changelist for update</t>
    <phoneticPr fontId="4" type="noConversion"/>
  </si>
  <si>
    <t>tc_vi_yong_pd_0p6_0000</t>
    <phoneticPr fontId="4" type="noConversion"/>
  </si>
  <si>
    <t>done</t>
    <phoneticPr fontId="4" type="noConversion"/>
  </si>
  <si>
    <t xml:space="preserve">bitfile with VI200
yongtek, batch, error, of EE
</t>
    <phoneticPr fontId="4" type="noConversion"/>
  </si>
  <si>
    <t>PR_ack of npu not return</t>
    <phoneticPr fontId="4" type="noConversion"/>
  </si>
  <si>
    <t>VPI-12MP up PID</t>
    <phoneticPr fontId="4" type="noConversion"/>
  </si>
  <si>
    <r>
      <t xml:space="preserve">NPU </t>
    </r>
    <r>
      <rPr>
        <sz val="11"/>
        <color rgb="FFFF0000"/>
        <rFont val="等线"/>
        <family val="3"/>
        <charset val="134"/>
        <scheme val="minor"/>
      </rPr>
      <t>Sync</t>
    </r>
    <r>
      <rPr>
        <sz val="11"/>
        <color theme="1"/>
        <rFont val="等线"/>
        <family val="2"/>
        <scheme val="minor"/>
      </rPr>
      <t xml:space="preserve">
1. APB bus 如何使用
2. s_mst0, m_slv0, m_slv1
3. 是否需要使用双口sram
4. Only over 4MB  can be used for FE/mcm ddr read, sync to Customer
</t>
    </r>
    <r>
      <rPr>
        <b/>
        <sz val="11"/>
        <color rgb="FFFF0000"/>
        <rFont val="等线"/>
        <family val="3"/>
        <charset val="134"/>
        <scheme val="minor"/>
      </rPr>
      <t>5. 1to2 BID is 4bit, but NPU is 8bit?
6. s_m0 rid 4bit m_s rid 5bit？
7. STEVE frame test for SUBSS</t>
    </r>
    <phoneticPr fontId="4" type="noConversion"/>
  </si>
  <si>
    <t xml:space="preserve">1. MRSZ_FORMAT_CONV_CTRL、mrsz_pic_out_size，SRSZ_FORMAT_CONV_CTRL
2. ISP_AWB_PROP Auto white balance properties 0x00000510 remove，isp regs
3 ISP_DEMOSAIC Demosaic parameters 0x000005a4
4. ISP_LSC_STATUS_SHD Lens Shade Status 0x00002268 32 ro radial_en_shd
5. ISP_DPCC_BPT_DATA TABLE DATA Register for Read and Write Access of Table RAM 0x00002968 32 rw bpt_v_addr_h Bad Pixel vertical address (for 8192 in vertical direction)
6 ISP_GAMMA_FE_Y_ADDR / ISP_GAMMA_FE_Y_WRITE_DATA ISP_GAMMA_BE_Y_ADDR / ISP_GAMMA_BE_Y_WRITE_DATA
 </t>
    <phoneticPr fontId="4" type="noConversion"/>
  </si>
  <si>
    <t>1、在vsisp_marvin_top_a中以下例化模块的作用，与IP手册中的IP Block diagram内的模块对应关系？</t>
  </si>
  <si>
    <t>u_isp:</t>
  </si>
  <si>
    <t>u_mi_top:</t>
  </si>
  <si>
    <t>u_hdr0_top:</t>
  </si>
  <si>
    <t>u_self_1_resize:</t>
  </si>
  <si>
    <t>u_self_2_resize:</t>
  </si>
  <si>
    <t>u_main_resize:</t>
  </si>
  <si>
    <t>u_gc_fe_ctrl_top:</t>
  </si>
  <si>
    <t>u_preprocess_top:</t>
  </si>
  <si>
    <t>u_mcm_top:</t>
  </si>
  <si>
    <t>u_color_proc:</t>
  </si>
  <si>
    <t>u_sensor_stitch0_fifo:</t>
  </si>
  <si>
    <t>u_sensor1_fifo:</t>
  </si>
  <si>
    <t>u_sensor2_fifo:</t>
  </si>
  <si>
    <t>u_sensor3_fifo:</t>
  </si>
  <si>
    <t>u_sensor4_fifo:</t>
  </si>
  <si>
    <t>u_pvci_sync_wrapper:</t>
  </si>
  <si>
    <t>u_marvin_ctrl:</t>
  </si>
  <si>
    <t>u_batch_sta_collector:</t>
  </si>
  <si>
    <t>u_vs_marvin_ramshell:</t>
  </si>
  <si>
    <t>2、ISP子系统中，所有sram分别与之读写交互的对应模块关系？</t>
  </si>
  <si>
    <t>ISP pipeline</t>
    <phoneticPr fontId="4" type="noConversion"/>
  </si>
  <si>
    <t>*Memery Interface</t>
    <phoneticPr fontId="4" type="noConversion"/>
  </si>
  <si>
    <t>Multi-Exposuer Merge</t>
    <phoneticPr fontId="4" type="noConversion"/>
  </si>
  <si>
    <t>Crop&amp;Resize+FormatConv</t>
    <phoneticPr fontId="4" type="noConversion"/>
  </si>
  <si>
    <t>CMD Program Unit</t>
    <phoneticPr fontId="4" type="noConversion"/>
  </si>
  <si>
    <t>Pre-processing/inv</t>
    <phoneticPr fontId="4" type="noConversion"/>
  </si>
  <si>
    <t>u_synchronizer:</t>
    <phoneticPr fontId="4" type="noConversion"/>
  </si>
  <si>
    <t>synchronizer</t>
    <phoneticPr fontId="4" type="noConversion"/>
  </si>
  <si>
    <t>Multi-Context</t>
    <phoneticPr fontId="4" type="noConversion"/>
  </si>
  <si>
    <t>CPROC</t>
    <phoneticPr fontId="4" type="noConversion"/>
  </si>
  <si>
    <t>FIFO</t>
    <phoneticPr fontId="4" type="noConversion"/>
  </si>
  <si>
    <t>ISP Reg Files</t>
    <phoneticPr fontId="4" type="noConversion"/>
  </si>
  <si>
    <t>will not use</t>
    <phoneticPr fontId="4" type="noConversion"/>
  </si>
  <si>
    <t>IN(CNR ON)</t>
    <phoneticPr fontId="4" type="noConversion"/>
  </si>
  <si>
    <t>IN(CNR OFF)</t>
    <phoneticPr fontId="4" type="noConversion"/>
  </si>
  <si>
    <t>OUT(Min)</t>
    <phoneticPr fontId="4" type="noConversion"/>
  </si>
  <si>
    <t>OUT(Max)</t>
    <phoneticPr fontId="4" type="noConversion"/>
  </si>
  <si>
    <r>
      <t xml:space="preserve">no </t>
    </r>
    <r>
      <rPr>
        <sz val="11"/>
        <color rgb="FFFF0000"/>
        <rFont val="等线"/>
        <family val="3"/>
        <charset val="134"/>
        <scheme val="minor"/>
      </rPr>
      <t>-1</t>
    </r>
    <phoneticPr fontId="4" type="noConversion"/>
  </si>
  <si>
    <t>v: phase_init + v_cnt*(0x1_0000*(v_size_o/v_size_i)) &gt;= 0x1_0000</t>
    <phoneticPr fontId="4" type="noConversion"/>
  </si>
  <si>
    <t>congying NB for TBD</t>
    <phoneticPr fontId="4" type="noConversion"/>
  </si>
  <si>
    <t>Xingbo on-off for GW nn-pre</t>
    <phoneticPr fontId="4" type="noConversion"/>
  </si>
  <si>
    <t>AXI-NOC</t>
    <phoneticPr fontId="4" type="noConversion"/>
  </si>
  <si>
    <t>todo</t>
    <phoneticPr fontId="4" type="noConversion"/>
  </si>
  <si>
    <t>910 update axi 64bit address</t>
    <phoneticPr fontId="4" type="noConversion"/>
  </si>
  <si>
    <t>AIv910</t>
    <phoneticPr fontId="4" type="noConversion"/>
  </si>
  <si>
    <t xml:space="preserve">1. AE integration
2. NNDRC/CCM/
3. 64bit axi address
4. rls bitfile </t>
    <phoneticPr fontId="4" type="noConversion"/>
  </si>
  <si>
    <t>done</t>
    <phoneticPr fontId="4" type="noConversion"/>
  </si>
  <si>
    <t>awb/ccm/bnr</t>
    <phoneticPr fontId="4" type="noConversion"/>
  </si>
  <si>
    <t>GW-</t>
  </si>
  <si>
    <t>2. CDC/lint check and RTL update.</t>
  </si>
  <si>
    <t>Yongtek2688/Yongtek/GNPU</t>
  </si>
  <si>
    <t>FE/MCM-HW/MI</t>
  </si>
  <si>
    <t>1. ISP top integration/regressoin debug</t>
    <phoneticPr fontId="4" type="noConversion"/>
  </si>
  <si>
    <t>1. ISP top integration</t>
    <phoneticPr fontId="4" type="noConversion"/>
  </si>
  <si>
    <t>3. discussion submodule develop</t>
    <phoneticPr fontId="4" type="noConversion"/>
  </si>
  <si>
    <t>5. release rtl and follow-up bitfile</t>
    <phoneticPr fontId="4" type="noConversion"/>
  </si>
  <si>
    <t>regression debug for these prjs</t>
    <phoneticPr fontId="4" type="noConversion"/>
  </si>
  <si>
    <t>Neurobric BM debug, with Yufeng</t>
    <phoneticPr fontId="4" type="noConversion"/>
  </si>
  <si>
    <t>MCM-HW</t>
    <phoneticPr fontId="4" type="noConversion"/>
  </si>
  <si>
    <t>Carry forward and support MCM_HW develop</t>
    <phoneticPr fontId="4" type="noConversion"/>
  </si>
  <si>
    <t>4. support STA_DMA develop, follow-up nndrc develop</t>
    <phoneticPr fontId="4" type="noConversion"/>
  </si>
  <si>
    <t>FEXA2.0 update(with Congying)</t>
    <phoneticPr fontId="4" type="noConversion"/>
  </si>
  <si>
    <t>FE update for Loading Lut(With Congying)</t>
    <phoneticPr fontId="4" type="noConversion"/>
  </si>
  <si>
    <t>ISP debug and subsys debug</t>
    <phoneticPr fontId="4" type="noConversion"/>
  </si>
  <si>
    <t>design update and integration</t>
    <phoneticPr fontId="4" type="noConversion"/>
  </si>
  <si>
    <t>2 ISP/Subsys debug</t>
    <phoneticPr fontId="4" type="noConversion"/>
  </si>
  <si>
    <t>GW</t>
    <phoneticPr fontId="4" type="noConversion"/>
  </si>
  <si>
    <t>Enhance communication of various format with teammate.</t>
  </si>
  <si>
    <t>5. Study related books of management, enhance thought recognition.</t>
  </si>
  <si>
    <t>增加code review，把控项目风险和质量管理。</t>
  </si>
  <si>
    <t>1. More reconginition and guide at image processing algorithm background, method, effect, and NPU related detail</t>
  </si>
  <si>
    <t>3. Methods for coordinating various resources</t>
  </si>
  <si>
    <t>NPU内部架构的学习可以与team进行分享，增加与NPU team的交流。</t>
  </si>
  <si>
    <t>9000AIv910 ISP part continue to push for new changes</t>
    <phoneticPr fontId="4" type="noConversion"/>
  </si>
  <si>
    <t>Implementation of MI channel-seperately ARCH pushing</t>
    <phoneticPr fontId="4" type="noConversion"/>
  </si>
  <si>
    <t>Enhance code review and spec review</t>
    <phoneticPr fontId="4" type="noConversion"/>
  </si>
  <si>
    <t>MCM-HW/FE follow-up</t>
    <phoneticPr fontId="4" type="noConversion"/>
  </si>
  <si>
    <t xml:space="preserve">   GW/Subsys customer support, Subsys BM test, regression test</t>
    <phoneticPr fontId="4" type="noConversion"/>
  </si>
  <si>
    <t>3. Enhance teammate quality management</t>
    <phoneticPr fontId="4" type="noConversion"/>
  </si>
  <si>
    <t>2. Enhance requirements aligment with DV, so on</t>
    <phoneticPr fontId="4" type="noConversion"/>
  </si>
  <si>
    <t>2. Reduce RTL engineer direct support for Customer with IP usage</t>
    <phoneticPr fontId="4" type="noConversion"/>
  </si>
  <si>
    <t>3. CDC/lint check and RTL update.</t>
    <phoneticPr fontId="4" type="noConversion"/>
  </si>
  <si>
    <t>4. system sram integration, and verification, lint/cdc/coverage check</t>
    <phoneticPr fontId="4" type="noConversion"/>
  </si>
  <si>
    <t>5. make bitfile and fpga debug.</t>
    <phoneticPr fontId="4" type="noConversion"/>
  </si>
  <si>
    <t>6. Customer Jira support</t>
    <phoneticPr fontId="4" type="noConversion"/>
  </si>
  <si>
    <t>7 Carry forward and support NNPRE develop, debug</t>
    <phoneticPr fontId="4" type="noConversion"/>
  </si>
  <si>
    <t>Zoom:</t>
    <phoneticPr fontId="4" type="noConversion"/>
  </si>
  <si>
    <t>Yan wang</t>
    <phoneticPr fontId="4" type="noConversion"/>
  </si>
  <si>
    <t>https://zoom.com/j/7280530736</t>
    <phoneticPr fontId="4" type="noConversion"/>
  </si>
  <si>
    <t>gw_list01</t>
    <phoneticPr fontId="4" type="noConversion"/>
  </si>
  <si>
    <t>done</t>
    <phoneticPr fontId="4" type="noConversion"/>
  </si>
  <si>
    <t>MMU for VPI? ,with Jinbao</t>
    <phoneticPr fontId="4" type="noConversion"/>
  </si>
  <si>
    <t>AI-3DNR rls update</t>
    <phoneticPr fontId="4" type="noConversion"/>
  </si>
  <si>
    <t>bitfile for 910 at January End</t>
    <phoneticPr fontId="4" type="noConversion"/>
  </si>
  <si>
    <t>BM</t>
    <phoneticPr fontId="4" type="noConversion"/>
  </si>
  <si>
    <t>synthesis for de-nlm only</t>
    <phoneticPr fontId="4" type="noConversion"/>
  </si>
  <si>
    <t>910 syn timing</t>
    <phoneticPr fontId="4" type="noConversion"/>
  </si>
  <si>
    <t>GW-ss BM</t>
    <phoneticPr fontId="4" type="noConversion"/>
  </si>
  <si>
    <t>chaofan Case</t>
    <phoneticPr fontId="4" type="noConversion"/>
  </si>
  <si>
    <t>no hang</t>
    <phoneticPr fontId="4" type="noConversion"/>
  </si>
  <si>
    <t xml:space="preserve"> ISP_USE_RAW_OUT mutiple selection</t>
    <phoneticPr fontId="4" type="noConversion"/>
  </si>
  <si>
    <t xml:space="preserve">Yiyu  new AI-3DNR </t>
    <phoneticPr fontId="4" type="noConversion"/>
  </si>
  <si>
    <t>yilong timing task issue</t>
    <phoneticPr fontId="4" type="noConversion"/>
  </si>
  <si>
    <t>xianfeng BM of GW-SS</t>
    <phoneticPr fontId="4" type="noConversion"/>
  </si>
  <si>
    <t xml:space="preserve">zhongmao </t>
    <phoneticPr fontId="4" type="noConversion"/>
  </si>
  <si>
    <t>dehase for X7C</t>
    <phoneticPr fontId="4" type="noConversion"/>
  </si>
  <si>
    <t>Congying RREADY_FIX, send mail to all</t>
    <phoneticPr fontId="4" type="noConversion"/>
  </si>
  <si>
    <t>resize frame end</t>
    <phoneticPr fontId="4" type="noConversion"/>
  </si>
  <si>
    <t>CNRV2 lite add for X7A/X7C</t>
    <phoneticPr fontId="4" type="noConversion"/>
  </si>
  <si>
    <t>performance check for GW WF</t>
    <phoneticPr fontId="4" type="noConversion"/>
  </si>
  <si>
    <t>EE2 for X7 robot ??</t>
    <phoneticPr fontId="4" type="noConversion"/>
  </si>
  <si>
    <t xml:space="preserve">https://zoom.com/j/97087185291 </t>
    <phoneticPr fontId="4" type="noConversion"/>
  </si>
  <si>
    <t>Pingzhong-project</t>
    <phoneticPr fontId="4" type="noConversion"/>
  </si>
  <si>
    <t>0929Meeting</t>
    <phoneticPr fontId="4" type="noConversion"/>
  </si>
  <si>
    <t>project review</t>
    <phoneticPr fontId="4" type="noConversion"/>
  </si>
  <si>
    <t>with CNR</t>
    <phoneticPr fontId="4" type="noConversion"/>
  </si>
  <si>
    <t>CNR</t>
    <phoneticPr fontId="4" type="noConversion"/>
  </si>
  <si>
    <t>No CNR</t>
    <phoneticPr fontId="4" type="noConversion"/>
  </si>
  <si>
    <t>NO EE</t>
    <phoneticPr fontId="4" type="noConversion"/>
  </si>
  <si>
    <t>done</t>
    <phoneticPr fontId="4" type="noConversion"/>
  </si>
  <si>
    <t>MI size up for X7C by hsize</t>
    <phoneticPr fontId="4" type="noConversion"/>
  </si>
  <si>
    <t>2D/3D separate control</t>
    <phoneticPr fontId="4" type="noConversion"/>
  </si>
  <si>
    <t>X7 ROBOTIC</t>
    <phoneticPr fontId="4" type="noConversion"/>
  </si>
  <si>
    <t>https://zoom.com/j/94649280460</t>
    <phoneticPr fontId="4" type="noConversion"/>
  </si>
  <si>
    <t>zhongmao</t>
    <phoneticPr fontId="4" type="noConversion"/>
  </si>
  <si>
    <t>need discssion with yinsheng</t>
    <phoneticPr fontId="4" type="noConversion"/>
  </si>
  <si>
    <t>todo</t>
    <phoneticPr fontId="4" type="noConversion"/>
  </si>
  <si>
    <t>submodule shadow enable bit</t>
    <phoneticPr fontId="4" type="noConversion"/>
  </si>
  <si>
    <t>vblank, all enable shadow for x7c</t>
    <phoneticPr fontId="4" type="noConversion"/>
  </si>
  <si>
    <t>AWB use V40 pid</t>
    <phoneticPr fontId="4" type="noConversion"/>
  </si>
  <si>
    <t>MCM HW version pid</t>
    <phoneticPr fontId="4" type="noConversion"/>
  </si>
  <si>
    <t>DW230</t>
  </si>
  <si>
    <t>//ISP/HW/project.dwe</t>
  </si>
  <si>
    <t>vsDWE_400_50MP_V32</t>
  </si>
  <si>
    <t>Dw400_top.v</t>
  </si>
  <si>
    <t>CL 1360946</t>
  </si>
  <si>
    <t>reg</t>
  </si>
  <si>
    <t>CL 1360468</t>
  </si>
  <si>
    <t>NO</t>
  </si>
  <si>
    <t>XAQ2/syn/constrain/ dw400_v20.syn.sdc</t>
  </si>
  <si>
    <t>Yes</t>
  </si>
  <si>
    <t>Major Changes/New Features</t>
  </si>
  <si>
    <t>done</t>
    <phoneticPr fontId="4" type="noConversion"/>
  </si>
  <si>
    <t>hv sync define/with iir synthesis lvt/</t>
    <phoneticPr fontId="4" type="noConversion"/>
  </si>
  <si>
    <t>V910 new/X7 add VSM</t>
    <phoneticPr fontId="4" type="noConversion"/>
  </si>
  <si>
    <t>filt/910 release/</t>
    <phoneticPr fontId="4" type="noConversion"/>
  </si>
  <si>
    <t xml:space="preserve">            doc / remove resize, sp1/sp2/ mcm wr/, add cpp, RDC</t>
    <phoneticPr fontId="4" type="noConversion"/>
  </si>
  <si>
    <t>mp raw dump channel? sync with 8200?? Doc update</t>
    <phoneticPr fontId="4" type="noConversion"/>
  </si>
  <si>
    <t>filt version with no cac for 910</t>
    <phoneticPr fontId="4" type="noConversion"/>
  </si>
  <si>
    <t>shadow enable for isp modules</t>
    <phoneticPr fontId="4" type="noConversion"/>
  </si>
  <si>
    <t>x7_list01</t>
    <phoneticPr fontId="4" type="noConversion"/>
  </si>
  <si>
    <t>x7a timing</t>
    <phoneticPr fontId="4" type="noConversion"/>
  </si>
  <si>
    <t>regbash</t>
    <phoneticPr fontId="4" type="noConversion"/>
  </si>
  <si>
    <t>mp_y_only@dpcl</t>
    <phoneticPr fontId="4" type="noConversion"/>
  </si>
  <si>
    <t>x7a - AXI remove WID</t>
    <phoneticPr fontId="4" type="noConversion"/>
  </si>
  <si>
    <t>"D:\Project\AI-ISP\9000V910\vblk计算1920x1080 - 1080.xlsx"</t>
    <phoneticPr fontId="4" type="noConversion"/>
  </si>
  <si>
    <t>resolution</t>
    <phoneticPr fontId="4" type="noConversion"/>
  </si>
  <si>
    <r>
      <t>enable-shadow，Perf，</t>
    </r>
    <r>
      <rPr>
        <i/>
        <u/>
        <sz val="11"/>
        <color theme="1"/>
        <rFont val="等线"/>
        <family val="3"/>
        <charset val="134"/>
        <scheme val="minor"/>
      </rPr>
      <t>syn for new rdc</t>
    </r>
    <phoneticPr fontId="4" type="noConversion"/>
  </si>
  <si>
    <t>10bit pixel processing</t>
    <phoneticPr fontId="4" type="noConversion"/>
  </si>
  <si>
    <t>mode3 sync clk gating from 8200</t>
    <phoneticPr fontId="4" type="noConversion"/>
  </si>
  <si>
    <t xml:space="preserve">TODO: x7a remove CA, USE CONV only </t>
    <phoneticPr fontId="4" type="noConversion"/>
  </si>
  <si>
    <t>idle</t>
    <phoneticPr fontId="4" type="noConversion"/>
  </si>
  <si>
    <t>active</t>
    <phoneticPr fontId="4" type="noConversion"/>
  </si>
  <si>
    <t>Peak</t>
    <phoneticPr fontId="4" type="noConversion"/>
  </si>
  <si>
    <t>ratio</t>
    <phoneticPr fontId="4" type="noConversion"/>
  </si>
  <si>
    <t>average</t>
    <phoneticPr fontId="4" type="noConversion"/>
  </si>
  <si>
    <t>done</t>
    <phoneticPr fontId="4" type="noConversion"/>
  </si>
  <si>
    <t>Filt-register, size, full size register</t>
    <phoneticPr fontId="4" type="noConversion"/>
  </si>
  <si>
    <t>rdc high addresss</t>
    <phoneticPr fontId="4" type="noConversion"/>
  </si>
  <si>
    <t>4K--30 == 4096*3072 *30</t>
    <phoneticPr fontId="4" type="noConversion"/>
  </si>
  <si>
    <t>doc review for x7</t>
    <phoneticPr fontId="4" type="noConversion"/>
  </si>
  <si>
    <t>1. tile case
2. RDC-AINR
3. ISP CPP</t>
    <phoneticPr fontId="4" type="noConversion"/>
  </si>
  <si>
    <t>DV sync</t>
    <phoneticPr fontId="4" type="noConversion"/>
  </si>
  <si>
    <t>AINR Performance check, xiaoxue</t>
    <phoneticPr fontId="4" type="noConversion"/>
  </si>
  <si>
    <t>NLM for full size, TODO</t>
    <phoneticPr fontId="4" type="noConversion"/>
  </si>
  <si>
    <t>new version NPU for X7A for customer data</t>
    <phoneticPr fontId="4" type="noConversion"/>
  </si>
  <si>
    <t>check int, check</t>
    <phoneticPr fontId="4" type="noConversion"/>
  </si>
  <si>
    <t>done</t>
    <phoneticPr fontId="4" type="noConversion"/>
  </si>
  <si>
    <t>aev2  change for delete logic</t>
    <phoneticPr fontId="4" type="noConversion"/>
  </si>
  <si>
    <t>npu sdc issue</t>
    <phoneticPr fontId="4" type="noConversion"/>
  </si>
  <si>
    <t>wdr pid</t>
    <phoneticPr fontId="4" type="noConversion"/>
  </si>
  <si>
    <t>doing</t>
    <phoneticPr fontId="4" type="noConversion"/>
  </si>
  <si>
    <t>reset value for GW , port, 钳位值</t>
    <phoneticPr fontId="4" type="noConversion"/>
  </si>
  <si>
    <t>full size update</t>
    <phoneticPr fontId="4" type="noConversion"/>
  </si>
  <si>
    <t>rdc algo</t>
    <phoneticPr fontId="4" type="noConversion"/>
  </si>
  <si>
    <t>lamp buy 48W</t>
    <phoneticPr fontId="4" type="noConversion"/>
  </si>
  <si>
    <t>aev2 change</t>
    <phoneticPr fontId="4" type="noConversion"/>
  </si>
  <si>
    <t>fpga</t>
    <phoneticPr fontId="4" type="noConversion"/>
  </si>
  <si>
    <t>test case check</t>
    <phoneticPr fontId="4" type="noConversion"/>
  </si>
  <si>
    <t>up NPU, reg bash</t>
    <phoneticPr fontId="4" type="noConversion"/>
  </si>
  <si>
    <t>npu sram for X7C new</t>
    <phoneticPr fontId="4" type="noConversion"/>
  </si>
  <si>
    <t>cpp/sta_dma tile_id/aev2</t>
    <phoneticPr fontId="4" type="noConversion"/>
  </si>
  <si>
    <t>dehaze</t>
    <phoneticPr fontId="4" type="noConversion"/>
  </si>
  <si>
    <t>vsm</t>
    <phoneticPr fontId="4" type="noConversion"/>
  </si>
  <si>
    <t>tdnr</t>
    <phoneticPr fontId="4" type="noConversion"/>
  </si>
  <si>
    <t>sensorid tileid concat</t>
    <phoneticPr fontId="4" type="noConversion"/>
  </si>
  <si>
    <t>sensor0 slice0</t>
    <phoneticPr fontId="4" type="noConversion"/>
  </si>
  <si>
    <t>sensor0 slice1</t>
    <phoneticPr fontId="4" type="noConversion"/>
  </si>
  <si>
    <t>sensor1 slice1</t>
    <phoneticPr fontId="4" type="noConversion"/>
  </si>
  <si>
    <t>sensor1 slice0</t>
    <phoneticPr fontId="4" type="noConversion"/>
  </si>
  <si>
    <t>F2</t>
    <phoneticPr fontId="4" type="noConversion"/>
  </si>
  <si>
    <t>F1</t>
    <phoneticPr fontId="4" type="noConversion"/>
  </si>
  <si>
    <t>F0</t>
    <phoneticPr fontId="4" type="noConversion"/>
  </si>
  <si>
    <t>now slice, tile id, add tile id interface</t>
    <phoneticPr fontId="4" type="noConversion"/>
  </si>
  <si>
    <t>910 Bitfile/920SS, JIRA from X7C</t>
    <phoneticPr fontId="4" type="noConversion"/>
  </si>
  <si>
    <t>doc for feature send to docteam， NPU query</t>
    <phoneticPr fontId="4" type="noConversion"/>
  </si>
  <si>
    <t>jira</t>
    <phoneticPr fontId="4" type="noConversion"/>
  </si>
  <si>
    <t>D:\Project\ProjectsI\Digua\X7C</t>
    <phoneticPr fontId="4" type="noConversion"/>
  </si>
  <si>
    <t>X7C</t>
    <phoneticPr fontId="4" type="noConversion"/>
  </si>
  <si>
    <t>AI910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</si>
</sst>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4" formatCode="_ &quot;¥&quot;* #,##0.00_ ;_ &quot;¥&quot;* \-#,##0.00_ ;_ &quot;¥&quot;* &quot;-&quot;??_ ;_ @_ "/>
    <numFmt numFmtId="176" formatCode="yyyy/m/d;@"/>
    <numFmt numFmtId="177" formatCode="yyyy/mm/dd"/>
    <numFmt numFmtId="178" formatCode="0.00_);[Red]\(0.00\)"/>
    <numFmt numFmtId="179" formatCode="_(&quot;¥&quot;* #,##0.00_);_(&quot;¥&quot;* \(#,##0.00\);_(&quot;¥&quot;* &quot;-&quot;??_);_(@_)"/>
  </numFmts>
  <fonts count="56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0.5"/>
      <color theme="1"/>
      <name val="Calibri"/>
      <family val="2"/>
    </font>
    <font>
      <sz val="10.5"/>
      <color rgb="FFFF0000"/>
      <name val="Calibri"/>
      <family val="2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9" tint="0.39997558519241921"/>
      <name val="等线"/>
      <family val="3"/>
      <charset val="134"/>
      <scheme val="minor"/>
    </font>
    <font>
      <sz val="1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Wingdings 2"/>
      <family val="1"/>
      <charset val="2"/>
    </font>
    <font>
      <sz val="11"/>
      <color theme="1"/>
      <name val="等线"/>
      <family val="2"/>
    </font>
    <font>
      <sz val="11"/>
      <color theme="1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name val="等线"/>
      <family val="1"/>
      <scheme val="minor"/>
    </font>
    <font>
      <sz val="10"/>
      <name val="宋体"/>
      <family val="3"/>
      <charset val="134"/>
    </font>
    <font>
      <sz val="11"/>
      <color theme="1"/>
      <name val="宋体"/>
      <family val="2"/>
    </font>
    <font>
      <sz val="11"/>
      <color rgb="FF3F3F76"/>
      <name val="宋体"/>
      <family val="2"/>
    </font>
    <font>
      <b/>
      <sz val="11"/>
      <color rgb="FFFA7D00"/>
      <name val="宋体"/>
      <family val="2"/>
    </font>
    <font>
      <b/>
      <sz val="11"/>
      <name val="等线"/>
      <family val="2"/>
      <scheme val="minor"/>
    </font>
    <font>
      <sz val="11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sz val="20"/>
      <name val="等线"/>
      <family val="2"/>
      <scheme val="minor"/>
    </font>
    <font>
      <u/>
      <sz val="11"/>
      <color theme="1"/>
      <name val="等线"/>
      <family val="2"/>
      <scheme val="minor"/>
    </font>
    <font>
      <u/>
      <sz val="11"/>
      <color theme="10"/>
      <name val="等线"/>
      <family val="2"/>
      <scheme val="minor"/>
    </font>
    <font>
      <b/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b/>
      <sz val="11"/>
      <color theme="9"/>
      <name val="等线"/>
      <family val="3"/>
      <charset val="134"/>
      <scheme val="minor"/>
    </font>
    <font>
      <sz val="10.5"/>
      <color rgb="FF1F497D"/>
      <name val="等线"/>
      <family val="3"/>
      <charset val="134"/>
      <scheme val="minor"/>
    </font>
    <font>
      <sz val="10.5"/>
      <color theme="1"/>
      <name val="等线"/>
      <family val="3"/>
      <charset val="134"/>
    </font>
    <font>
      <sz val="11"/>
      <color rgb="FF000000"/>
      <name val="等线"/>
      <family val="3"/>
      <charset val="134"/>
    </font>
    <font>
      <sz val="11"/>
      <color rgb="FFFF0000"/>
      <name val="等线"/>
      <family val="3"/>
      <charset val="134"/>
    </font>
    <font>
      <sz val="11"/>
      <color rgb="FF1F497D"/>
      <name val="等线"/>
      <family val="3"/>
      <charset val="134"/>
    </font>
    <font>
      <sz val="14"/>
      <name val="Segoe UI"/>
      <family val="2"/>
    </font>
    <font>
      <b/>
      <sz val="10.5"/>
      <color theme="1"/>
      <name val="Calibri"/>
      <family val="2"/>
    </font>
    <font>
      <sz val="9"/>
      <color rgb="FF000000"/>
      <name val="Arial"/>
      <family val="2"/>
    </font>
    <font>
      <sz val="11"/>
      <color rgb="FF444444"/>
      <name val="Microsoft YaHei"/>
      <family val="2"/>
      <charset val="134"/>
    </font>
    <font>
      <b/>
      <sz val="11"/>
      <color rgb="FF666666"/>
      <name val="Microsoft YaHei"/>
      <family val="2"/>
      <charset val="134"/>
    </font>
    <font>
      <sz val="9"/>
      <color rgb="FF000000"/>
      <name val="Microsoft YaHei"/>
      <family val="2"/>
      <charset val="134"/>
    </font>
    <font>
      <b/>
      <sz val="11"/>
      <color rgb="FF000000"/>
      <name val="Calibri"/>
      <family val="2"/>
    </font>
    <font>
      <sz val="11"/>
      <color rgb="FF0000FF"/>
      <name val="Calibri"/>
      <family val="2"/>
    </font>
    <font>
      <sz val="11"/>
      <color theme="1"/>
      <name val="Calibri"/>
      <family val="2"/>
    </font>
    <font>
      <b/>
      <sz val="11"/>
      <color rgb="FFFF0000"/>
      <name val="Calibri"/>
      <family val="2"/>
    </font>
    <font>
      <sz val="11"/>
      <color rgb="FF000000"/>
      <name val="Calibri"/>
      <family val="2"/>
    </font>
    <font>
      <b/>
      <u/>
      <sz val="10.5"/>
      <color rgb="FFFF0000"/>
      <name val="Calibri"/>
      <family val="2"/>
    </font>
    <font>
      <sz val="10.5"/>
      <color theme="1"/>
      <name val="宋体"/>
      <family val="3"/>
      <charset val="134"/>
    </font>
    <font>
      <sz val="11"/>
      <color rgb="FF00B050"/>
      <name val="Calibri"/>
      <family val="2"/>
    </font>
    <font>
      <b/>
      <sz val="11"/>
      <color rgb="FFFF0000"/>
      <name val="等线"/>
      <family val="3"/>
      <charset val="134"/>
      <scheme val="minor"/>
    </font>
    <font>
      <b/>
      <u/>
      <sz val="11"/>
      <color theme="1"/>
      <name val="等线"/>
      <family val="3"/>
      <charset val="134"/>
      <scheme val="minor"/>
    </font>
    <font>
      <b/>
      <i/>
      <sz val="11"/>
      <color theme="1"/>
      <name val="等线"/>
      <family val="3"/>
      <charset val="134"/>
      <scheme val="minor"/>
    </font>
    <font>
      <sz val="10"/>
      <color theme="1"/>
      <name val="Times New Roman"/>
      <family val="1"/>
    </font>
    <font>
      <i/>
      <u/>
      <sz val="11"/>
      <color theme="1"/>
      <name val="等线"/>
      <family val="3"/>
      <charset val="134"/>
      <scheme val="minor"/>
    </font>
    <font>
      <sz val="11"/>
      <color rgb="FF9C6500"/>
      <name val="等线"/>
      <family val="2"/>
      <charset val="134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B9C"/>
      </patternFill>
    </fill>
  </fills>
  <borders count="4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/>
      <right/>
      <top style="medium">
        <color rgb="FFCCCCCC"/>
      </top>
      <bottom/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CCCCCC"/>
      </left>
      <right/>
      <top/>
      <bottom/>
      <diagonal/>
    </border>
    <border>
      <left/>
      <right style="medium">
        <color rgb="FFCCCCCC"/>
      </right>
      <top/>
      <bottom/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4">
    <xf numFmtId="0" fontId="0" fillId="0" borderId="0"/>
    <xf numFmtId="44" fontId="1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17" fillId="0" borderId="0"/>
    <xf numFmtId="179" fontId="18" fillId="0" borderId="0" applyFont="0" applyFill="0" applyBorder="0" applyAlignment="0" applyProtection="0"/>
    <xf numFmtId="0" fontId="19" fillId="11" borderId="0" applyNumberFormat="0" applyBorder="0" applyAlignment="0" applyProtection="0"/>
    <xf numFmtId="0" fontId="20" fillId="9" borderId="19" applyNumberFormat="0" applyAlignment="0" applyProtection="0"/>
    <xf numFmtId="0" fontId="21" fillId="10" borderId="19" applyNumberFormat="0" applyAlignment="0" applyProtection="0"/>
    <xf numFmtId="44" fontId="1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4" fontId="18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1" fillId="0" borderId="0">
      <alignment vertical="center"/>
    </xf>
    <xf numFmtId="0" fontId="55" fillId="30" borderId="0" applyNumberFormat="0" applyBorder="0" applyAlignment="0" applyProtection="0">
      <alignment vertical="center"/>
    </xf>
  </cellStyleXfs>
  <cellXfs count="243">
    <xf numFmtId="0" fontId="0" fillId="0" borderId="0" xfId="0"/>
    <xf numFmtId="0" fontId="5" fillId="0" borderId="3" xfId="0" applyFont="1" applyBorder="1" applyAlignment="1">
      <alignment horizontal="justify" vertical="center" wrapText="1"/>
    </xf>
    <xf numFmtId="0" fontId="5" fillId="0" borderId="4" xfId="0" applyFont="1" applyBorder="1" applyAlignment="1">
      <alignment horizontal="justify" vertical="center" wrapText="1"/>
    </xf>
    <xf numFmtId="0" fontId="0" fillId="0" borderId="1" xfId="0" applyBorder="1"/>
    <xf numFmtId="0" fontId="0" fillId="0" borderId="0" xfId="0" applyBorder="1"/>
    <xf numFmtId="0" fontId="0" fillId="0" borderId="0" xfId="0" applyAlignment="1">
      <alignment wrapText="1"/>
    </xf>
    <xf numFmtId="14" fontId="0" fillId="0" borderId="0" xfId="0" applyNumberFormat="1"/>
    <xf numFmtId="0" fontId="0" fillId="0" borderId="0" xfId="0" applyFill="1"/>
    <xf numFmtId="0" fontId="0" fillId="0" borderId="0" xfId="0" applyAlignment="1">
      <alignment horizontal="left"/>
    </xf>
    <xf numFmtId="0" fontId="0" fillId="3" borderId="0" xfId="0" applyFill="1"/>
    <xf numFmtId="0" fontId="8" fillId="0" borderId="0" xfId="0" applyFont="1"/>
    <xf numFmtId="0" fontId="10" fillId="0" borderId="0" xfId="0" applyFont="1"/>
    <xf numFmtId="20" fontId="0" fillId="0" borderId="0" xfId="0" applyNumberFormat="1"/>
    <xf numFmtId="0" fontId="0" fillId="4" borderId="0" xfId="0" applyFill="1"/>
    <xf numFmtId="0" fontId="0" fillId="0" borderId="6" xfId="0" applyBorder="1"/>
    <xf numFmtId="0" fontId="0" fillId="0" borderId="6" xfId="0" applyFill="1" applyBorder="1"/>
    <xf numFmtId="0" fontId="0" fillId="0" borderId="8" xfId="0" applyBorder="1"/>
    <xf numFmtId="0" fontId="5" fillId="2" borderId="9" xfId="0" applyFont="1" applyFill="1" applyBorder="1" applyAlignment="1">
      <alignment horizontal="justify" vertical="center" wrapText="1"/>
    </xf>
    <xf numFmtId="0" fontId="5" fillId="2" borderId="10" xfId="0" applyFont="1" applyFill="1" applyBorder="1" applyAlignment="1">
      <alignment horizontal="justify" vertical="center" wrapText="1"/>
    </xf>
    <xf numFmtId="0" fontId="6" fillId="0" borderId="10" xfId="0" applyFont="1" applyBorder="1" applyAlignment="1">
      <alignment horizontal="justify" vertical="center" wrapText="1"/>
    </xf>
    <xf numFmtId="0" fontId="0" fillId="0" borderId="7" xfId="0" applyBorder="1"/>
    <xf numFmtId="0" fontId="5" fillId="0" borderId="3" xfId="0" applyFont="1" applyFill="1" applyBorder="1" applyAlignment="1">
      <alignment horizontal="justify" vertical="center" wrapText="1"/>
    </xf>
    <xf numFmtId="0" fontId="6" fillId="0" borderId="11" xfId="0" applyFont="1" applyFill="1" applyBorder="1" applyAlignment="1">
      <alignment horizontal="justify" vertical="center" wrapText="1"/>
    </xf>
    <xf numFmtId="0" fontId="0" fillId="0" borderId="11" xfId="0" applyBorder="1"/>
    <xf numFmtId="0" fontId="0" fillId="0" borderId="12" xfId="0" applyBorder="1"/>
    <xf numFmtId="0" fontId="0" fillId="0" borderId="3" xfId="0" applyBorder="1"/>
    <xf numFmtId="0" fontId="5" fillId="0" borderId="13" xfId="0" applyFont="1" applyBorder="1" applyAlignment="1">
      <alignment horizontal="justify" vertical="center" wrapText="1"/>
    </xf>
    <xf numFmtId="0" fontId="6" fillId="0" borderId="14" xfId="0" applyFont="1" applyFill="1" applyBorder="1" applyAlignment="1">
      <alignment horizontal="justify" vertical="center" wrapText="1"/>
    </xf>
    <xf numFmtId="0" fontId="6" fillId="0" borderId="8" xfId="0" applyFont="1" applyBorder="1" applyAlignment="1">
      <alignment horizontal="justify" vertical="center" wrapText="1"/>
    </xf>
    <xf numFmtId="0" fontId="6" fillId="0" borderId="0" xfId="0" applyFont="1" applyBorder="1" applyAlignment="1">
      <alignment horizontal="justify" vertical="center" wrapText="1"/>
    </xf>
    <xf numFmtId="0" fontId="0" fillId="0" borderId="11" xfId="0" applyBorder="1" applyAlignment="1">
      <alignment wrapText="1"/>
    </xf>
    <xf numFmtId="0" fontId="0" fillId="0" borderId="0" xfId="1" applyNumberFormat="1" applyFont="1" applyFill="1" applyAlignment="1"/>
    <xf numFmtId="0" fontId="0" fillId="0" borderId="0" xfId="0" applyNumberFormat="1" applyFill="1"/>
    <xf numFmtId="0" fontId="0" fillId="0" borderId="0" xfId="0" applyNumberFormat="1"/>
    <xf numFmtId="0" fontId="0" fillId="0" borderId="0" xfId="0" applyNumberFormat="1" applyFill="1" applyAlignment="1">
      <alignment wrapText="1"/>
    </xf>
    <xf numFmtId="0" fontId="0" fillId="0" borderId="0" xfId="0" applyFill="1" applyAlignment="1">
      <alignment wrapText="1"/>
    </xf>
    <xf numFmtId="0" fontId="0" fillId="0" borderId="0" xfId="0" applyFill="1" applyBorder="1"/>
    <xf numFmtId="0" fontId="0" fillId="0" borderId="8" xfId="0" applyFill="1" applyBorder="1"/>
    <xf numFmtId="0" fontId="13" fillId="0" borderId="0" xfId="0" applyFont="1" applyFill="1"/>
    <xf numFmtId="0" fontId="12" fillId="0" borderId="0" xfId="0" applyFont="1" applyFill="1"/>
    <xf numFmtId="0" fontId="0" fillId="0" borderId="15" xfId="0" applyBorder="1"/>
    <xf numFmtId="0" fontId="0" fillId="0" borderId="16" xfId="0" applyBorder="1"/>
    <xf numFmtId="0" fontId="3" fillId="0" borderId="0" xfId="2">
      <alignment vertical="center"/>
    </xf>
    <xf numFmtId="0" fontId="14" fillId="0" borderId="0" xfId="2" applyFont="1" applyAlignment="1">
      <alignment vertical="center" wrapText="1"/>
    </xf>
    <xf numFmtId="0" fontId="0" fillId="5" borderId="17" xfId="0" applyFill="1" applyBorder="1"/>
    <xf numFmtId="0" fontId="14" fillId="0" borderId="0" xfId="2" applyFont="1" applyFill="1" applyAlignment="1">
      <alignment vertical="center" wrapText="1"/>
    </xf>
    <xf numFmtId="0" fontId="0" fillId="0" borderId="0" xfId="0" applyFill="1" applyBorder="1" applyAlignment="1">
      <alignment wrapText="1"/>
    </xf>
    <xf numFmtId="0" fontId="0" fillId="6" borderId="18" xfId="0" applyFill="1" applyBorder="1"/>
    <xf numFmtId="14" fontId="0" fillId="0" borderId="0" xfId="0" applyNumberFormat="1" applyFill="1" applyBorder="1"/>
    <xf numFmtId="0" fontId="14" fillId="0" borderId="0" xfId="2" applyNumberFormat="1" applyFont="1" applyFill="1" applyAlignment="1">
      <alignment vertical="center" wrapText="1"/>
    </xf>
    <xf numFmtId="0" fontId="14" fillId="7" borderId="0" xfId="2" applyFont="1" applyFill="1" applyAlignment="1">
      <alignment vertical="center" wrapText="1"/>
    </xf>
    <xf numFmtId="0" fontId="0" fillId="8" borderId="0" xfId="0" applyFill="1"/>
    <xf numFmtId="17" fontId="0" fillId="0" borderId="0" xfId="0" applyNumberFormat="1"/>
    <xf numFmtId="14" fontId="0" fillId="0" borderId="0" xfId="0" quotePrefix="1" applyNumberFormat="1" applyFill="1"/>
    <xf numFmtId="0" fontId="0" fillId="0" borderId="0" xfId="0" quotePrefix="1" applyFill="1"/>
    <xf numFmtId="0" fontId="0" fillId="0" borderId="0" xfId="0" applyFill="1" applyAlignment="1">
      <alignment vertical="center" wrapText="1"/>
    </xf>
    <xf numFmtId="178" fontId="0" fillId="0" borderId="0" xfId="0" quotePrefix="1" applyNumberFormat="1" applyFill="1"/>
    <xf numFmtId="14" fontId="0" fillId="0" borderId="0" xfId="0" applyNumberFormat="1" applyFill="1"/>
    <xf numFmtId="16" fontId="0" fillId="0" borderId="0" xfId="0" applyNumberFormat="1" applyFill="1"/>
    <xf numFmtId="0" fontId="16" fillId="0" borderId="0" xfId="0" applyFont="1" applyFill="1" applyAlignment="1">
      <alignment horizontal="center" vertical="center" wrapText="1"/>
    </xf>
    <xf numFmtId="0" fontId="16" fillId="0" borderId="0" xfId="0" applyFont="1" applyFill="1" applyAlignment="1">
      <alignment vertical="center" wrapText="1"/>
    </xf>
    <xf numFmtId="177" fontId="0" fillId="0" borderId="0" xfId="0" applyNumberFormat="1" applyFill="1" applyAlignment="1">
      <alignment vertical="center" wrapText="1"/>
    </xf>
    <xf numFmtId="49" fontId="0" fillId="0" borderId="0" xfId="0" applyNumberFormat="1" applyFill="1"/>
    <xf numFmtId="0" fontId="15" fillId="0" borderId="0" xfId="0" applyFont="1" applyFill="1" applyAlignment="1">
      <alignment horizontal="center" vertical="center" wrapText="1"/>
    </xf>
    <xf numFmtId="176" fontId="0" fillId="0" borderId="0" xfId="0" applyNumberFormat="1" applyFill="1" applyAlignment="1">
      <alignment vertical="center" wrapText="1"/>
    </xf>
    <xf numFmtId="14" fontId="0" fillId="0" borderId="0" xfId="0" applyNumberFormat="1" applyFill="1" applyAlignment="1">
      <alignment vertical="center" wrapText="1"/>
    </xf>
    <xf numFmtId="0" fontId="8" fillId="0" borderId="0" xfId="0" applyFont="1" applyFill="1" applyAlignment="1">
      <alignment vertical="center" wrapText="1"/>
    </xf>
    <xf numFmtId="0" fontId="15" fillId="0" borderId="0" xfId="0" applyFont="1" applyAlignment="1">
      <alignment wrapText="1"/>
    </xf>
    <xf numFmtId="0" fontId="0" fillId="0" borderId="0" xfId="0" quotePrefix="1" applyFill="1" applyAlignment="1">
      <alignment vertical="center"/>
    </xf>
    <xf numFmtId="0" fontId="0" fillId="0" borderId="0" xfId="0" applyFill="1" applyAlignment="1">
      <alignment vertical="center"/>
    </xf>
    <xf numFmtId="0" fontId="22" fillId="0" borderId="0" xfId="0" applyFont="1" applyFill="1" applyBorder="1"/>
    <xf numFmtId="0" fontId="23" fillId="0" borderId="0" xfId="0" applyFont="1" applyFill="1" applyBorder="1"/>
    <xf numFmtId="0" fontId="24" fillId="0" borderId="0" xfId="0" applyFont="1" applyFill="1" applyBorder="1"/>
    <xf numFmtId="16" fontId="0" fillId="0" borderId="0" xfId="0" applyNumberFormat="1" applyAlignment="1">
      <alignment wrapText="1"/>
    </xf>
    <xf numFmtId="16" fontId="0" fillId="0" borderId="0" xfId="0" quotePrefix="1" applyNumberFormat="1" applyAlignment="1">
      <alignment wrapText="1"/>
    </xf>
    <xf numFmtId="0" fontId="25" fillId="0" borderId="0" xfId="0" applyFont="1"/>
    <xf numFmtId="0" fontId="23" fillId="0" borderId="16" xfId="0" applyFont="1" applyFill="1" applyBorder="1"/>
    <xf numFmtId="0" fontId="26" fillId="0" borderId="0" xfId="0" applyFont="1"/>
    <xf numFmtId="0" fontId="0" fillId="0" borderId="16" xfId="0" applyBorder="1" applyAlignment="1">
      <alignment wrapText="1"/>
    </xf>
    <xf numFmtId="0" fontId="0" fillId="0" borderId="0" xfId="0" applyNumberFormat="1" applyFill="1" applyBorder="1" applyAlignment="1">
      <alignment wrapText="1"/>
    </xf>
    <xf numFmtId="40" fontId="0" fillId="0" borderId="0" xfId="0" applyNumberFormat="1" applyFill="1" applyBorder="1" applyAlignment="1">
      <alignment wrapText="1"/>
    </xf>
    <xf numFmtId="14" fontId="0" fillId="0" borderId="0" xfId="0" applyNumberFormat="1" applyAlignment="1">
      <alignment wrapText="1"/>
    </xf>
    <xf numFmtId="0" fontId="0" fillId="0" borderId="6" xfId="0" applyFill="1" applyBorder="1" applyAlignment="1">
      <alignment wrapText="1"/>
    </xf>
    <xf numFmtId="0" fontId="0" fillId="5" borderId="17" xfId="0" applyFill="1" applyBorder="1" applyAlignment="1">
      <alignment wrapText="1"/>
    </xf>
    <xf numFmtId="0" fontId="0" fillId="0" borderId="0" xfId="0"/>
    <xf numFmtId="0" fontId="0" fillId="0" borderId="0" xfId="0" applyAlignment="1">
      <alignment wrapText="1"/>
    </xf>
    <xf numFmtId="0" fontId="0" fillId="0" borderId="0" xfId="0" applyFill="1" applyAlignment="1">
      <alignment wrapText="1"/>
    </xf>
    <xf numFmtId="0" fontId="0" fillId="0" borderId="0" xfId="0" applyFill="1" applyBorder="1" applyAlignment="1">
      <alignment wrapText="1"/>
    </xf>
    <xf numFmtId="0" fontId="23" fillId="0" borderId="0" xfId="0" applyFont="1" applyFill="1" applyBorder="1"/>
    <xf numFmtId="0" fontId="23" fillId="7" borderId="0" xfId="0" applyFont="1" applyFill="1" applyBorder="1"/>
    <xf numFmtId="0" fontId="0" fillId="7" borderId="0" xfId="0" applyFill="1"/>
    <xf numFmtId="0" fontId="28" fillId="12" borderId="20" xfId="0" applyFont="1" applyFill="1" applyBorder="1" applyAlignment="1">
      <alignment wrapText="1"/>
    </xf>
    <xf numFmtId="0" fontId="29" fillId="0" borderId="0" xfId="0" applyFont="1"/>
    <xf numFmtId="0" fontId="7" fillId="0" borderId="0" xfId="0" applyFont="1"/>
    <xf numFmtId="0" fontId="30" fillId="0" borderId="0" xfId="0" applyFont="1"/>
    <xf numFmtId="0" fontId="15" fillId="14" borderId="0" xfId="0" applyFont="1" applyFill="1" applyAlignment="1">
      <alignment wrapText="1"/>
    </xf>
    <xf numFmtId="0" fontId="7" fillId="0" borderId="0" xfId="0" applyFont="1" applyAlignment="1">
      <alignment wrapText="1"/>
    </xf>
    <xf numFmtId="0" fontId="0" fillId="14" borderId="0" xfId="0" applyFill="1"/>
    <xf numFmtId="0" fontId="27" fillId="0" borderId="0" xfId="11"/>
    <xf numFmtId="0" fontId="0" fillId="13" borderId="21" xfId="0" applyFont="1" applyFill="1" applyBorder="1"/>
    <xf numFmtId="0" fontId="8" fillId="13" borderId="21" xfId="0" applyFont="1" applyFill="1" applyBorder="1"/>
    <xf numFmtId="0" fontId="0" fillId="7" borderId="0" xfId="0" applyFill="1" applyAlignment="1">
      <alignment wrapText="1"/>
    </xf>
    <xf numFmtId="0" fontId="31" fillId="0" borderId="0" xfId="0" applyFont="1" applyAlignment="1">
      <alignment horizontal="justify" vertical="center"/>
    </xf>
    <xf numFmtId="0" fontId="33" fillId="15" borderId="1" xfId="0" applyFont="1" applyFill="1" applyBorder="1" applyAlignment="1">
      <alignment horizontal="justify" vertical="center"/>
    </xf>
    <xf numFmtId="0" fontId="32" fillId="0" borderId="22" xfId="0" applyFont="1" applyBorder="1" applyAlignment="1">
      <alignment horizontal="justify" vertical="center"/>
    </xf>
    <xf numFmtId="0" fontId="33" fillId="15" borderId="23" xfId="0" applyFont="1" applyFill="1" applyBorder="1" applyAlignment="1">
      <alignment horizontal="justify" vertical="center"/>
    </xf>
    <xf numFmtId="0" fontId="32" fillId="0" borderId="24" xfId="0" applyFont="1" applyBorder="1" applyAlignment="1">
      <alignment horizontal="justify" vertical="center"/>
    </xf>
    <xf numFmtId="0" fontId="33" fillId="0" borderId="24" xfId="0" applyFont="1" applyBorder="1" applyAlignment="1">
      <alignment horizontal="justify" vertical="center"/>
    </xf>
    <xf numFmtId="0" fontId="34" fillId="0" borderId="24" xfId="0" applyFont="1" applyBorder="1" applyAlignment="1">
      <alignment horizontal="justify" vertical="center"/>
    </xf>
    <xf numFmtId="0" fontId="14" fillId="0" borderId="24" xfId="0" applyFont="1" applyBorder="1" applyAlignment="1">
      <alignment horizontal="justify" vertical="center"/>
    </xf>
    <xf numFmtId="14" fontId="33" fillId="0" borderId="24" xfId="0" applyNumberFormat="1" applyFont="1" applyBorder="1" applyAlignment="1">
      <alignment horizontal="justify" vertical="center"/>
    </xf>
    <xf numFmtId="58" fontId="0" fillId="0" borderId="0" xfId="0" applyNumberFormat="1" applyAlignment="1">
      <alignment wrapText="1"/>
    </xf>
    <xf numFmtId="0" fontId="0" fillId="5" borderId="0" xfId="0" applyFill="1"/>
    <xf numFmtId="0" fontId="5" fillId="0" borderId="4" xfId="0" applyFont="1" applyFill="1" applyBorder="1" applyAlignment="1">
      <alignment horizontal="left" vertical="center" wrapText="1"/>
    </xf>
    <xf numFmtId="0" fontId="36" fillId="0" borderId="0" xfId="0" applyFont="1" applyAlignment="1">
      <alignment vertical="center" wrapText="1"/>
    </xf>
    <xf numFmtId="0" fontId="37" fillId="0" borderId="4" xfId="0" applyFont="1" applyFill="1" applyBorder="1" applyAlignment="1">
      <alignment horizontal="left" vertical="center" wrapText="1"/>
    </xf>
    <xf numFmtId="14" fontId="0" fillId="14" borderId="0" xfId="0" applyNumberFormat="1" applyFill="1" applyAlignment="1">
      <alignment wrapText="1"/>
    </xf>
    <xf numFmtId="0" fontId="10" fillId="14" borderId="0" xfId="0" applyFont="1" applyFill="1"/>
    <xf numFmtId="0" fontId="0" fillId="0" borderId="0" xfId="0" applyNumberFormat="1" applyAlignment="1">
      <alignment wrapText="1"/>
    </xf>
    <xf numFmtId="9" fontId="0" fillId="0" borderId="0" xfId="0" applyNumberFormat="1"/>
    <xf numFmtId="0" fontId="0" fillId="16" borderId="0" xfId="0" applyFill="1"/>
    <xf numFmtId="0" fontId="38" fillId="16" borderId="0" xfId="0" applyFont="1" applyFill="1" applyAlignment="1">
      <alignment vertical="center" wrapText="1"/>
    </xf>
    <xf numFmtId="0" fontId="41" fillId="16" borderId="0" xfId="0" applyFont="1" applyFill="1" applyAlignment="1">
      <alignment horizontal="left" vertical="top" wrapText="1"/>
    </xf>
    <xf numFmtId="0" fontId="10" fillId="0" borderId="0" xfId="0" applyFont="1" applyAlignment="1">
      <alignment wrapText="1"/>
    </xf>
    <xf numFmtId="0" fontId="42" fillId="0" borderId="23" xfId="0" applyFont="1" applyBorder="1" applyAlignment="1">
      <alignment horizontal="justify" vertical="center"/>
    </xf>
    <xf numFmtId="0" fontId="43" fillId="0" borderId="24" xfId="0" applyFont="1" applyBorder="1" applyAlignment="1">
      <alignment horizontal="left" vertical="center"/>
    </xf>
    <xf numFmtId="0" fontId="43" fillId="0" borderId="24" xfId="0" applyFont="1" applyBorder="1" applyAlignment="1">
      <alignment horizontal="justify" vertical="center"/>
    </xf>
    <xf numFmtId="0" fontId="44" fillId="0" borderId="24" xfId="0" applyFont="1" applyBorder="1" applyAlignment="1">
      <alignment horizontal="left" vertical="center"/>
    </xf>
    <xf numFmtId="0" fontId="5" fillId="0" borderId="24" xfId="0" applyFont="1" applyBorder="1" applyAlignment="1">
      <alignment horizontal="left" vertical="center"/>
    </xf>
    <xf numFmtId="0" fontId="42" fillId="0" borderId="23" xfId="0" applyFont="1" applyBorder="1" applyAlignment="1">
      <alignment horizontal="left" vertical="center"/>
    </xf>
    <xf numFmtId="14" fontId="43" fillId="0" borderId="24" xfId="0" applyNumberFormat="1" applyFont="1" applyBorder="1" applyAlignment="1">
      <alignment horizontal="left" vertical="center"/>
    </xf>
    <xf numFmtId="0" fontId="27" fillId="0" borderId="40" xfId="11" applyBorder="1" applyAlignment="1">
      <alignment horizontal="left" vertical="center"/>
    </xf>
    <xf numFmtId="0" fontId="27" fillId="0" borderId="24" xfId="11" applyBorder="1" applyAlignment="1">
      <alignment horizontal="left" vertical="center"/>
    </xf>
    <xf numFmtId="0" fontId="32" fillId="0" borderId="0" xfId="0" applyFont="1" applyAlignment="1">
      <alignment horizontal="justify" vertical="center"/>
    </xf>
    <xf numFmtId="0" fontId="42" fillId="19" borderId="1" xfId="0" applyFont="1" applyFill="1" applyBorder="1" applyAlignment="1">
      <alignment horizontal="center" vertical="center" wrapText="1"/>
    </xf>
    <xf numFmtId="0" fontId="42" fillId="19" borderId="22" xfId="0" applyFont="1" applyFill="1" applyBorder="1" applyAlignment="1">
      <alignment horizontal="center" vertical="center"/>
    </xf>
    <xf numFmtId="0" fontId="42" fillId="20" borderId="23" xfId="0" applyFont="1" applyFill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10" fontId="46" fillId="21" borderId="24" xfId="0" applyNumberFormat="1" applyFont="1" applyFill="1" applyBorder="1" applyAlignment="1">
      <alignment horizontal="center" vertical="center" wrapText="1"/>
    </xf>
    <xf numFmtId="0" fontId="46" fillId="21" borderId="24" xfId="0" applyFont="1" applyFill="1" applyBorder="1" applyAlignment="1">
      <alignment horizontal="center" vertical="center"/>
    </xf>
    <xf numFmtId="0" fontId="47" fillId="0" borderId="4" xfId="0" applyFont="1" applyFill="1" applyBorder="1" applyAlignment="1">
      <alignment horizontal="left" vertical="center" wrapText="1"/>
    </xf>
    <xf numFmtId="0" fontId="42" fillId="19" borderId="1" xfId="0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 vertical="center"/>
    </xf>
    <xf numFmtId="0" fontId="46" fillId="0" borderId="24" xfId="0" applyFont="1" applyBorder="1" applyAlignment="1">
      <alignment vertical="center"/>
    </xf>
    <xf numFmtId="0" fontId="49" fillId="0" borderId="24" xfId="0" applyFont="1" applyBorder="1" applyAlignment="1">
      <alignment horizontal="center" vertical="center"/>
    </xf>
    <xf numFmtId="0" fontId="0" fillId="0" borderId="0" xfId="0" applyBorder="1" applyAlignment="1">
      <alignment wrapText="1"/>
    </xf>
    <xf numFmtId="0" fontId="0" fillId="5" borderId="0" xfId="0" applyFill="1" applyAlignment="1">
      <alignment wrapText="1"/>
    </xf>
    <xf numFmtId="0" fontId="0" fillId="23" borderId="0" xfId="0" applyFill="1"/>
    <xf numFmtId="0" fontId="15" fillId="0" borderId="0" xfId="0" applyFont="1"/>
    <xf numFmtId="0" fontId="0" fillId="24" borderId="0" xfId="0" applyFill="1"/>
    <xf numFmtId="0" fontId="51" fillId="0" borderId="0" xfId="0" applyFont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2" xfId="0" applyFill="1" applyBorder="1"/>
    <xf numFmtId="0" fontId="0" fillId="26" borderId="0" xfId="0" applyFill="1" applyAlignment="1">
      <alignment wrapText="1"/>
    </xf>
    <xf numFmtId="0" fontId="0" fillId="25" borderId="0" xfId="0" applyFill="1" applyAlignment="1">
      <alignment wrapText="1"/>
    </xf>
    <xf numFmtId="0" fontId="29" fillId="0" borderId="0" xfId="0" applyFont="1" applyAlignment="1">
      <alignment wrapText="1"/>
    </xf>
    <xf numFmtId="0" fontId="27" fillId="0" borderId="0" xfId="11" applyAlignment="1">
      <alignment wrapText="1"/>
    </xf>
    <xf numFmtId="0" fontId="0" fillId="7" borderId="42" xfId="0" applyFill="1" applyBorder="1"/>
    <xf numFmtId="0" fontId="0" fillId="7" borderId="0" xfId="0" applyFill="1" applyBorder="1"/>
    <xf numFmtId="0" fontId="0" fillId="27" borderId="0" xfId="0" applyFill="1"/>
    <xf numFmtId="0" fontId="0" fillId="7" borderId="18" xfId="0" applyFill="1" applyBorder="1"/>
    <xf numFmtId="0" fontId="0" fillId="28" borderId="18" xfId="0" applyFill="1" applyBorder="1"/>
    <xf numFmtId="0" fontId="0" fillId="7" borderId="44" xfId="0" applyFill="1" applyBorder="1"/>
    <xf numFmtId="0" fontId="0" fillId="28" borderId="44" xfId="0" applyFill="1" applyBorder="1"/>
    <xf numFmtId="0" fontId="52" fillId="29" borderId="18" xfId="0" applyFont="1" applyFill="1" applyBorder="1"/>
    <xf numFmtId="0" fontId="0" fillId="5" borderId="18" xfId="0" applyFill="1" applyBorder="1"/>
    <xf numFmtId="0" fontId="0" fillId="7" borderId="8" xfId="0" applyFill="1" applyBorder="1"/>
    <xf numFmtId="0" fontId="39" fillId="16" borderId="45" xfId="0" applyFont="1" applyFill="1" applyBorder="1" applyAlignment="1">
      <alignment horizontal="center" vertical="center" wrapText="1"/>
    </xf>
    <xf numFmtId="0" fontId="0" fillId="0" borderId="0" xfId="0" quotePrefix="1"/>
    <xf numFmtId="0" fontId="14" fillId="0" borderId="22" xfId="0" applyFont="1" applyBorder="1" applyAlignment="1">
      <alignment horizontal="justify" vertical="center"/>
    </xf>
    <xf numFmtId="0" fontId="53" fillId="0" borderId="24" xfId="0" applyFont="1" applyBorder="1" applyAlignment="1">
      <alignment vertical="center"/>
    </xf>
    <xf numFmtId="0" fontId="33" fillId="15" borderId="2" xfId="0" applyFont="1" applyFill="1" applyBorder="1" applyAlignment="1">
      <alignment horizontal="justify" vertical="center"/>
    </xf>
    <xf numFmtId="0" fontId="32" fillId="0" borderId="40" xfId="0" applyFont="1" applyBorder="1" applyAlignment="1">
      <alignment horizontal="justify" vertical="center"/>
    </xf>
    <xf numFmtId="14" fontId="32" fillId="0" borderId="22" xfId="0" applyNumberFormat="1" applyFont="1" applyBorder="1" applyAlignment="1">
      <alignment horizontal="justify" vertical="center"/>
    </xf>
    <xf numFmtId="0" fontId="31" fillId="24" borderId="0" xfId="0" applyFont="1" applyFill="1" applyAlignment="1">
      <alignment horizontal="justify" vertical="center"/>
    </xf>
    <xf numFmtId="0" fontId="27" fillId="0" borderId="0" xfId="11" applyAlignment="1">
      <alignment horizontal="justify" vertical="center"/>
    </xf>
    <xf numFmtId="10" fontId="0" fillId="0" borderId="0" xfId="0" applyNumberFormat="1"/>
    <xf numFmtId="0" fontId="55" fillId="30" borderId="0" xfId="13" applyAlignment="1"/>
    <xf numFmtId="0" fontId="5" fillId="0" borderId="5" xfId="0" applyFont="1" applyFill="1" applyBorder="1" applyAlignment="1">
      <alignment horizontal="left" vertical="center" wrapText="1"/>
    </xf>
    <xf numFmtId="0" fontId="5" fillId="0" borderId="2" xfId="0" applyFont="1" applyFill="1" applyBorder="1" applyAlignment="1">
      <alignment horizontal="left" vertical="center" wrapText="1"/>
    </xf>
    <xf numFmtId="0" fontId="5" fillId="0" borderId="4" xfId="0" applyFont="1" applyFill="1" applyBorder="1" applyAlignment="1">
      <alignment horizontal="left" vertical="center" wrapText="1"/>
    </xf>
    <xf numFmtId="0" fontId="0" fillId="22" borderId="0" xfId="0" applyFill="1" applyAlignment="1">
      <alignment horizontal="left" wrapText="1"/>
    </xf>
    <xf numFmtId="0" fontId="0" fillId="22" borderId="0" xfId="0" applyFill="1" applyAlignment="1">
      <alignment horizontal="left"/>
    </xf>
    <xf numFmtId="0" fontId="0" fillId="0" borderId="0" xfId="0" applyAlignment="1">
      <alignment horizontal="center"/>
    </xf>
    <xf numFmtId="0" fontId="42" fillId="18" borderId="3" xfId="0" applyFont="1" applyFill="1" applyBorder="1" applyAlignment="1">
      <alignment horizontal="center" vertical="center"/>
    </xf>
    <xf numFmtId="0" fontId="42" fillId="18" borderId="39" xfId="0" applyFont="1" applyFill="1" applyBorder="1" applyAlignment="1">
      <alignment horizontal="center" vertical="center"/>
    </xf>
    <xf numFmtId="0" fontId="42" fillId="0" borderId="5" xfId="0" applyFont="1" applyBorder="1" applyAlignment="1">
      <alignment horizontal="left" vertical="center"/>
    </xf>
    <xf numFmtId="0" fontId="42" fillId="0" borderId="2" xfId="0" applyFont="1" applyBorder="1" applyAlignment="1">
      <alignment horizontal="left" vertical="center"/>
    </xf>
    <xf numFmtId="0" fontId="42" fillId="0" borderId="23" xfId="0" applyFont="1" applyBorder="1" applyAlignment="1">
      <alignment horizontal="left" vertical="center"/>
    </xf>
    <xf numFmtId="0" fontId="39" fillId="16" borderId="27" xfId="0" applyFont="1" applyFill="1" applyBorder="1" applyAlignment="1">
      <alignment horizontal="left" vertical="center" wrapText="1" indent="1"/>
    </xf>
    <xf numFmtId="0" fontId="39" fillId="16" borderId="28" xfId="0" applyFont="1" applyFill="1" applyBorder="1" applyAlignment="1">
      <alignment horizontal="left" vertical="center" wrapText="1" indent="1"/>
    </xf>
    <xf numFmtId="0" fontId="39" fillId="16" borderId="29" xfId="0" applyFont="1" applyFill="1" applyBorder="1" applyAlignment="1">
      <alignment horizontal="left" vertical="center" wrapText="1" indent="1"/>
    </xf>
    <xf numFmtId="0" fontId="39" fillId="16" borderId="30" xfId="0" applyFont="1" applyFill="1" applyBorder="1" applyAlignment="1">
      <alignment horizontal="left" vertical="center" wrapText="1" indent="1"/>
    </xf>
    <xf numFmtId="0" fontId="39" fillId="16" borderId="31" xfId="0" applyFont="1" applyFill="1" applyBorder="1" applyAlignment="1">
      <alignment horizontal="left" vertical="center" wrapText="1" indent="1"/>
    </xf>
    <xf numFmtId="0" fontId="39" fillId="16" borderId="32" xfId="0" applyFont="1" applyFill="1" applyBorder="1" applyAlignment="1">
      <alignment horizontal="left" vertical="center" wrapText="1" indent="1"/>
    </xf>
    <xf numFmtId="0" fontId="39" fillId="16" borderId="25" xfId="0" applyFont="1" applyFill="1" applyBorder="1" applyAlignment="1">
      <alignment horizontal="center" vertical="center" wrapText="1"/>
    </xf>
    <xf numFmtId="0" fontId="39" fillId="16" borderId="26" xfId="0" applyFont="1" applyFill="1" applyBorder="1" applyAlignment="1">
      <alignment horizontal="center" vertical="center" wrapText="1"/>
    </xf>
    <xf numFmtId="0" fontId="39" fillId="16" borderId="33" xfId="0" applyFont="1" applyFill="1" applyBorder="1" applyAlignment="1">
      <alignment horizontal="center" vertical="center" wrapText="1"/>
    </xf>
    <xf numFmtId="0" fontId="39" fillId="16" borderId="34" xfId="0" applyFont="1" applyFill="1" applyBorder="1" applyAlignment="1">
      <alignment horizontal="left" vertical="center" wrapText="1" indent="1"/>
    </xf>
    <xf numFmtId="0" fontId="39" fillId="16" borderId="0" xfId="0" applyFont="1" applyFill="1" applyBorder="1" applyAlignment="1">
      <alignment horizontal="left" vertical="center" wrapText="1" indent="1"/>
    </xf>
    <xf numFmtId="0" fontId="39" fillId="16" borderId="35" xfId="0" applyFont="1" applyFill="1" applyBorder="1" applyAlignment="1">
      <alignment horizontal="left" vertical="center" wrapText="1" indent="1"/>
    </xf>
    <xf numFmtId="0" fontId="40" fillId="16" borderId="27" xfId="0" applyFont="1" applyFill="1" applyBorder="1" applyAlignment="1">
      <alignment horizontal="left" vertical="center" wrapText="1" indent="1"/>
    </xf>
    <xf numFmtId="0" fontId="40" fillId="16" borderId="29" xfId="0" applyFont="1" applyFill="1" applyBorder="1" applyAlignment="1">
      <alignment horizontal="left" vertical="center" wrapText="1" indent="1"/>
    </xf>
    <xf numFmtId="0" fontId="40" fillId="16" borderId="34" xfId="0" applyFont="1" applyFill="1" applyBorder="1" applyAlignment="1">
      <alignment horizontal="left" vertical="center" wrapText="1" indent="1"/>
    </xf>
    <xf numFmtId="0" fontId="40" fillId="16" borderId="35" xfId="0" applyFont="1" applyFill="1" applyBorder="1" applyAlignment="1">
      <alignment horizontal="left" vertical="center" wrapText="1" indent="1"/>
    </xf>
    <xf numFmtId="0" fontId="40" fillId="16" borderId="30" xfId="0" applyFont="1" applyFill="1" applyBorder="1" applyAlignment="1">
      <alignment horizontal="left" vertical="center" wrapText="1" indent="1"/>
    </xf>
    <xf numFmtId="0" fontId="40" fillId="16" borderId="32" xfId="0" applyFont="1" applyFill="1" applyBorder="1" applyAlignment="1">
      <alignment horizontal="left" vertical="center" wrapText="1" indent="1"/>
    </xf>
    <xf numFmtId="0" fontId="39" fillId="16" borderId="27" xfId="0" applyFont="1" applyFill="1" applyBorder="1" applyAlignment="1">
      <alignment horizontal="left" vertical="center" wrapText="1"/>
    </xf>
    <xf numFmtId="0" fontId="39" fillId="16" borderId="28" xfId="0" applyFont="1" applyFill="1" applyBorder="1" applyAlignment="1">
      <alignment horizontal="left" vertical="center" wrapText="1"/>
    </xf>
    <xf numFmtId="0" fontId="39" fillId="16" borderId="29" xfId="0" applyFont="1" applyFill="1" applyBorder="1" applyAlignment="1">
      <alignment horizontal="left" vertical="center" wrapText="1"/>
    </xf>
    <xf numFmtId="0" fontId="39" fillId="16" borderId="34" xfId="0" applyFont="1" applyFill="1" applyBorder="1" applyAlignment="1">
      <alignment horizontal="left" vertical="center" wrapText="1"/>
    </xf>
    <xf numFmtId="0" fontId="39" fillId="16" borderId="0" xfId="0" applyFont="1" applyFill="1" applyBorder="1" applyAlignment="1">
      <alignment horizontal="left" vertical="center" wrapText="1"/>
    </xf>
    <xf numFmtId="0" fontId="39" fillId="16" borderId="35" xfId="0" applyFont="1" applyFill="1" applyBorder="1" applyAlignment="1">
      <alignment horizontal="left" vertical="center" wrapText="1"/>
    </xf>
    <xf numFmtId="0" fontId="40" fillId="16" borderId="36" xfId="0" applyFont="1" applyFill="1" applyBorder="1" applyAlignment="1">
      <alignment horizontal="left" vertical="center" wrapText="1" indent="1"/>
    </xf>
    <xf numFmtId="0" fontId="40" fillId="16" borderId="38" xfId="0" applyFont="1" applyFill="1" applyBorder="1" applyAlignment="1">
      <alignment horizontal="left" vertical="center" wrapText="1" indent="1"/>
    </xf>
    <xf numFmtId="0" fontId="39" fillId="16" borderId="36" xfId="0" applyFont="1" applyFill="1" applyBorder="1" applyAlignment="1">
      <alignment horizontal="left" vertical="center" wrapText="1"/>
    </xf>
    <xf numFmtId="0" fontId="39" fillId="16" borderId="37" xfId="0" applyFont="1" applyFill="1" applyBorder="1" applyAlignment="1">
      <alignment horizontal="left" vertical="center" wrapText="1"/>
    </xf>
    <xf numFmtId="0" fontId="39" fillId="16" borderId="38" xfId="0" applyFont="1" applyFill="1" applyBorder="1" applyAlignment="1">
      <alignment horizontal="left" vertical="center" wrapText="1"/>
    </xf>
    <xf numFmtId="0" fontId="39" fillId="16" borderId="28" xfId="0" applyFont="1" applyFill="1" applyBorder="1" applyAlignment="1">
      <alignment horizontal="center" vertical="center" wrapText="1"/>
    </xf>
    <xf numFmtId="0" fontId="39" fillId="16" borderId="0" xfId="0" applyFont="1" applyFill="1" applyBorder="1" applyAlignment="1">
      <alignment horizontal="center" vertical="center" wrapText="1"/>
    </xf>
    <xf numFmtId="0" fontId="41" fillId="16" borderId="34" xfId="0" applyFont="1" applyFill="1" applyBorder="1" applyAlignment="1">
      <alignment horizontal="left" vertical="top" wrapText="1"/>
    </xf>
    <xf numFmtId="0" fontId="40" fillId="17" borderId="36" xfId="0" applyFont="1" applyFill="1" applyBorder="1" applyAlignment="1">
      <alignment horizontal="left" vertical="center" wrapText="1" indent="1"/>
    </xf>
    <xf numFmtId="0" fontId="40" fillId="17" borderId="37" xfId="0" applyFont="1" applyFill="1" applyBorder="1" applyAlignment="1">
      <alignment horizontal="left" vertical="center" wrapText="1" indent="1"/>
    </xf>
    <xf numFmtId="0" fontId="40" fillId="17" borderId="38" xfId="0" applyFont="1" applyFill="1" applyBorder="1" applyAlignment="1">
      <alignment horizontal="left" vertical="center" wrapText="1" indent="1"/>
    </xf>
    <xf numFmtId="0" fontId="41" fillId="16" borderId="35" xfId="0" applyFont="1" applyFill="1" applyBorder="1" applyAlignment="1">
      <alignment horizontal="left" vertical="top" wrapText="1"/>
    </xf>
    <xf numFmtId="0" fontId="39" fillId="16" borderId="30" xfId="0" applyFont="1" applyFill="1" applyBorder="1" applyAlignment="1">
      <alignment horizontal="left" vertical="center" wrapText="1"/>
    </xf>
    <xf numFmtId="0" fontId="39" fillId="16" borderId="31" xfId="0" applyFont="1" applyFill="1" applyBorder="1" applyAlignment="1">
      <alignment horizontal="left" vertical="center" wrapText="1"/>
    </xf>
    <xf numFmtId="0" fontId="39" fillId="16" borderId="32" xfId="0" applyFont="1" applyFill="1" applyBorder="1" applyAlignment="1">
      <alignment horizontal="left" vertical="center" wrapText="1"/>
    </xf>
    <xf numFmtId="0" fontId="41" fillId="16" borderId="29" xfId="0" applyFont="1" applyFill="1" applyBorder="1" applyAlignment="1">
      <alignment horizontal="left" vertical="top" wrapText="1"/>
    </xf>
    <xf numFmtId="0" fontId="0" fillId="0" borderId="0" xfId="0" applyAlignment="1">
      <alignment horizontal="left"/>
    </xf>
    <xf numFmtId="0" fontId="39" fillId="16" borderId="36" xfId="0" applyFont="1" applyFill="1" applyBorder="1" applyAlignment="1">
      <alignment horizontal="left" vertical="top" wrapText="1"/>
    </xf>
    <xf numFmtId="0" fontId="39" fillId="16" borderId="37" xfId="0" applyFont="1" applyFill="1" applyBorder="1" applyAlignment="1">
      <alignment horizontal="left" vertical="top" wrapText="1"/>
    </xf>
    <xf numFmtId="0" fontId="39" fillId="16" borderId="38" xfId="0" applyFont="1" applyFill="1" applyBorder="1" applyAlignment="1">
      <alignment horizontal="left" vertical="top" wrapText="1"/>
    </xf>
    <xf numFmtId="0" fontId="0" fillId="17" borderId="27" xfId="0" applyFill="1" applyBorder="1" applyAlignment="1">
      <alignment horizontal="left" vertical="center" wrapText="1" indent="1"/>
    </xf>
    <xf numFmtId="0" fontId="0" fillId="17" borderId="28" xfId="0" applyFill="1" applyBorder="1" applyAlignment="1">
      <alignment horizontal="left" vertical="center" wrapText="1" indent="1"/>
    </xf>
    <xf numFmtId="0" fontId="0" fillId="17" borderId="29" xfId="0" applyFill="1" applyBorder="1" applyAlignment="1">
      <alignment horizontal="left" vertical="center" wrapText="1" indent="1"/>
    </xf>
    <xf numFmtId="0" fontId="40" fillId="17" borderId="30" xfId="0" applyFont="1" applyFill="1" applyBorder="1" applyAlignment="1">
      <alignment horizontal="left" vertical="center" wrapText="1" indent="1"/>
    </xf>
    <xf numFmtId="0" fontId="40" fillId="17" borderId="31" xfId="0" applyFont="1" applyFill="1" applyBorder="1" applyAlignment="1">
      <alignment horizontal="left" vertical="center" wrapText="1" indent="1"/>
    </xf>
    <xf numFmtId="0" fontId="40" fillId="17" borderId="32" xfId="0" applyFont="1" applyFill="1" applyBorder="1" applyAlignment="1">
      <alignment horizontal="left" vertical="center" wrapText="1" indent="1"/>
    </xf>
    <xf numFmtId="0" fontId="38" fillId="16" borderId="34" xfId="0" applyFont="1" applyFill="1" applyBorder="1" applyAlignment="1">
      <alignment vertical="center" wrapText="1"/>
    </xf>
    <xf numFmtId="0" fontId="38" fillId="16" borderId="30" xfId="0" applyFont="1" applyFill="1" applyBorder="1" applyAlignment="1">
      <alignment vertical="center" wrapText="1"/>
    </xf>
  </cellXfs>
  <cellStyles count="14">
    <cellStyle name="20% - 着色 3 2" xfId="5"/>
    <cellStyle name="常规" xfId="0" builtinId="0"/>
    <cellStyle name="常规 2" xfId="2"/>
    <cellStyle name="常规 2 2" xfId="9"/>
    <cellStyle name="常规 3" xfId="3"/>
    <cellStyle name="常规 4" xfId="12"/>
    <cellStyle name="超链接" xfId="11" builtinId="8"/>
    <cellStyle name="货币" xfId="1" builtinId="4"/>
    <cellStyle name="货币 2" xfId="4"/>
    <cellStyle name="货币 2 2" xfId="10"/>
    <cellStyle name="货币 3" xfId="8"/>
    <cellStyle name="计算 2" xfId="7"/>
    <cellStyle name="适中" xfId="13" builtinId="28"/>
    <cellStyle name="输入 2" xfId="6"/>
  </cellStyles>
  <dxfs count="78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AEAAAA"/>
        </patternFill>
      </fill>
    </dxf>
    <dxf>
      <fill>
        <patternFill>
          <fgColor indexed="64"/>
          <bgColor rgb="FFFFF2CC"/>
        </patternFill>
      </fill>
    </dxf>
    <dxf>
      <fill>
        <patternFill>
          <fgColor indexed="64"/>
          <bgColor rgb="FFC6E0B4"/>
        </patternFill>
      </fill>
    </dxf>
    <dxf>
      <fill>
        <patternFill>
          <fgColor indexed="64"/>
          <bgColor rgb="FFFFE699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ill>
        <patternFill>
          <bgColor theme="6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等线"/>
        <scheme val="minor"/>
      </font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7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rgb="FFFF0066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7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rgb="FFFF0066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fgColor indexed="64"/>
          <bgColor rgb="FFFFE699"/>
        </patternFill>
      </fill>
    </dxf>
    <dxf>
      <fill>
        <patternFill>
          <fgColor indexed="64"/>
          <bgColor rgb="FFC6E0B4"/>
        </patternFill>
      </fill>
    </dxf>
    <dxf>
      <fill>
        <patternFill>
          <fgColor indexed="64"/>
          <bgColor rgb="FFFFF2CC"/>
        </patternFill>
      </fill>
    </dxf>
    <dxf>
      <fill>
        <patternFill>
          <fgColor indexed="64"/>
          <bgColor rgb="FFAEAAAA"/>
        </patternFill>
      </fill>
    </dxf>
    <dxf>
      <fill>
        <patternFill>
          <fgColor indexed="64"/>
          <bgColor rgb="FFFF0066"/>
        </patternFill>
      </fill>
    </dxf>
    <dxf>
      <fill>
        <patternFill>
          <bgColor theme="6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</dxfs>
  <tableStyles count="1" defaultTableStyle="TableStyleMedium2" defaultPivotStyle="PivotStyleLight16">
    <tableStyle name="表样式 1" pivot="0" count="6">
      <tableStyleElement type="headerRow" dxfId="77"/>
      <tableStyleElement type="firstColumn" dxfId="76"/>
      <tableStyleElement type="firstRowStripe" dxfId="75"/>
      <tableStyleElement type="secondRowStripe" dxfId="74"/>
      <tableStyleElement type="firstColumnStripe" dxfId="73"/>
      <tableStyleElement type="secondColumnStripe" dxfId="72"/>
    </tableStyle>
  </tableStyles>
  <colors>
    <mruColors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5.xml"/><Relationship Id="rId20" Type="http://schemas.openxmlformats.org/officeDocument/2006/relationships/worksheet" Target="worksheets/sheet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23" Type="http://schemas.openxmlformats.org/officeDocument/2006/relationships/styles" Target="styles.xml"/><Relationship Id="rId10" Type="http://schemas.openxmlformats.org/officeDocument/2006/relationships/chartsheet" Target="chartsheets/sheet1.xml"/><Relationship Id="rId19" Type="http://schemas.openxmlformats.org/officeDocument/2006/relationships/worksheet" Target="worksheets/sheet1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3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6900624"/>
        <c:axId val="716902264"/>
      </c:barChart>
      <c:catAx>
        <c:axId val="7169006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16902264"/>
        <c:crosses val="autoZero"/>
        <c:auto val="1"/>
        <c:lblAlgn val="ctr"/>
        <c:lblOffset val="100"/>
        <c:noMultiLvlLbl val="0"/>
      </c:catAx>
      <c:valAx>
        <c:axId val="716902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16900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图表2"/>
  <sheetViews>
    <sheetView zoomScale="132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gif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4" Type="http://schemas.openxmlformats.org/officeDocument/2006/relationships/image" Target="../media/image18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png"/><Relationship Id="rId1" Type="http://schemas.openxmlformats.org/officeDocument/2006/relationships/image" Target="../media/image20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165652</xdr:colOff>
      <xdr:row>284</xdr:row>
      <xdr:rowOff>90755</xdr:rowOff>
    </xdr:from>
    <xdr:to>
      <xdr:col>22</xdr:col>
      <xdr:colOff>265044</xdr:colOff>
      <xdr:row>297</xdr:row>
      <xdr:rowOff>159026</xdr:rowOff>
    </xdr:to>
    <xdr:pic>
      <xdr:nvPicPr>
        <xdr:cNvPr id="13" name="图片 12" descr="asynchronous fif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553043" y="57464385"/>
          <a:ext cx="5599044" cy="31659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289892</xdr:colOff>
      <xdr:row>284</xdr:row>
      <xdr:rowOff>149087</xdr:rowOff>
    </xdr:from>
    <xdr:to>
      <xdr:col>19</xdr:col>
      <xdr:colOff>74543</xdr:colOff>
      <xdr:row>286</xdr:row>
      <xdr:rowOff>91109</xdr:rowOff>
    </xdr:to>
    <xdr:cxnSp macro="">
      <xdr:nvCxnSpPr>
        <xdr:cNvPr id="15" name="直接箭头连接符 14"/>
        <xdr:cNvCxnSpPr/>
      </xdr:nvCxnSpPr>
      <xdr:spPr>
        <a:xfrm flipH="1">
          <a:off x="18130631" y="56545370"/>
          <a:ext cx="472108" cy="30645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18</xdr:col>
      <xdr:colOff>472109</xdr:colOff>
      <xdr:row>284</xdr:row>
      <xdr:rowOff>107675</xdr:rowOff>
    </xdr:from>
    <xdr:ext cx="884666" cy="264560"/>
    <xdr:sp macro="" textlink="">
      <xdr:nvSpPr>
        <xdr:cNvPr id="16" name="文本框 15"/>
        <xdr:cNvSpPr txBox="1"/>
      </xdr:nvSpPr>
      <xdr:spPr>
        <a:xfrm>
          <a:off x="18312848" y="56321740"/>
          <a:ext cx="88466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100">
              <a:solidFill>
                <a:srgbClr val="FF0000"/>
              </a:solidFill>
            </a:rPr>
            <a:t>Data storing</a:t>
          </a:r>
          <a:endParaRPr lang="zh-CN" altLang="en-US" sz="1100">
            <a:solidFill>
              <a:srgbClr val="FF0000"/>
            </a:solidFill>
          </a:endParaRPr>
        </a:p>
      </xdr:txBody>
    </xdr:sp>
    <xdr:clientData/>
  </xdr:oneCellAnchor>
  <xdr:twoCellAnchor>
    <xdr:from>
      <xdr:col>19</xdr:col>
      <xdr:colOff>107673</xdr:colOff>
      <xdr:row>285</xdr:row>
      <xdr:rowOff>66261</xdr:rowOff>
    </xdr:from>
    <xdr:to>
      <xdr:col>20</xdr:col>
      <xdr:colOff>463826</xdr:colOff>
      <xdr:row>296</xdr:row>
      <xdr:rowOff>33131</xdr:rowOff>
    </xdr:to>
    <xdr:cxnSp macro="">
      <xdr:nvCxnSpPr>
        <xdr:cNvPr id="18" name="直接箭头连接符 17"/>
        <xdr:cNvCxnSpPr/>
      </xdr:nvCxnSpPr>
      <xdr:spPr>
        <a:xfrm flipH="1">
          <a:off x="18635869" y="56644761"/>
          <a:ext cx="1043609" cy="197126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256760</xdr:colOff>
      <xdr:row>284</xdr:row>
      <xdr:rowOff>33130</xdr:rowOff>
    </xdr:from>
    <xdr:to>
      <xdr:col>20</xdr:col>
      <xdr:colOff>273326</xdr:colOff>
      <xdr:row>296</xdr:row>
      <xdr:rowOff>33131</xdr:rowOff>
    </xdr:to>
    <xdr:cxnSp macro="">
      <xdr:nvCxnSpPr>
        <xdr:cNvPr id="20" name="直接箭头连接符 19"/>
        <xdr:cNvCxnSpPr/>
      </xdr:nvCxnSpPr>
      <xdr:spPr>
        <a:xfrm flipH="1">
          <a:off x="17410043" y="56429413"/>
          <a:ext cx="2078935" cy="218660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20</xdr:col>
      <xdr:colOff>273327</xdr:colOff>
      <xdr:row>285</xdr:row>
      <xdr:rowOff>1</xdr:rowOff>
    </xdr:from>
    <xdr:ext cx="1848006" cy="264560"/>
    <xdr:sp macro="" textlink="">
      <xdr:nvSpPr>
        <xdr:cNvPr id="24" name="文本框 23"/>
        <xdr:cNvSpPr txBox="1"/>
      </xdr:nvSpPr>
      <xdr:spPr>
        <a:xfrm>
          <a:off x="19488979" y="56578501"/>
          <a:ext cx="184800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100">
              <a:solidFill>
                <a:srgbClr val="FF0000"/>
              </a:solidFill>
            </a:rPr>
            <a:t>write</a:t>
          </a:r>
          <a:r>
            <a:rPr lang="en-US" altLang="zh-CN" sz="1100" baseline="0">
              <a:solidFill>
                <a:srgbClr val="FF0000"/>
              </a:solidFill>
            </a:rPr>
            <a:t> gray code sync by 2DFF</a:t>
          </a:r>
          <a:endParaRPr lang="zh-CN" altLang="en-US" sz="1100">
            <a:solidFill>
              <a:srgbClr val="FF0000"/>
            </a:solidFill>
          </a:endParaRPr>
        </a:p>
      </xdr:txBody>
    </xdr:sp>
    <xdr:clientData/>
  </xdr:oneCellAnchor>
  <xdr:oneCellAnchor>
    <xdr:from>
      <xdr:col>19</xdr:col>
      <xdr:colOff>289892</xdr:colOff>
      <xdr:row>283</xdr:row>
      <xdr:rowOff>107674</xdr:rowOff>
    </xdr:from>
    <xdr:ext cx="1809213" cy="264560"/>
    <xdr:sp macro="" textlink="">
      <xdr:nvSpPr>
        <xdr:cNvPr id="25" name="文本框 24"/>
        <xdr:cNvSpPr txBox="1"/>
      </xdr:nvSpPr>
      <xdr:spPr>
        <a:xfrm>
          <a:off x="18818088" y="56139522"/>
          <a:ext cx="180921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100">
              <a:solidFill>
                <a:srgbClr val="FF0000"/>
              </a:solidFill>
            </a:rPr>
            <a:t>read</a:t>
          </a:r>
          <a:r>
            <a:rPr lang="en-US" altLang="zh-CN" sz="1100" baseline="0">
              <a:solidFill>
                <a:srgbClr val="FF0000"/>
              </a:solidFill>
            </a:rPr>
            <a:t> gray code sync by 2DFF</a:t>
          </a:r>
          <a:endParaRPr lang="zh-CN" altLang="en-US" sz="1100">
            <a:solidFill>
              <a:srgbClr val="FF0000"/>
            </a:solidFill>
          </a:endParaRPr>
        </a:p>
      </xdr:txBody>
    </xdr:sp>
    <xdr:clientData/>
  </xdr:oneCellAnchor>
  <xdr:twoCellAnchor>
    <xdr:from>
      <xdr:col>17</xdr:col>
      <xdr:colOff>637761</xdr:colOff>
      <xdr:row>283</xdr:row>
      <xdr:rowOff>8283</xdr:rowOff>
    </xdr:from>
    <xdr:to>
      <xdr:col>18</xdr:col>
      <xdr:colOff>107674</xdr:colOff>
      <xdr:row>286</xdr:row>
      <xdr:rowOff>57978</xdr:rowOff>
    </xdr:to>
    <xdr:cxnSp macro="">
      <xdr:nvCxnSpPr>
        <xdr:cNvPr id="30" name="直接箭头连接符 29"/>
        <xdr:cNvCxnSpPr/>
      </xdr:nvCxnSpPr>
      <xdr:spPr>
        <a:xfrm flipH="1">
          <a:off x="17791044" y="56222348"/>
          <a:ext cx="157369" cy="59634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17</xdr:col>
      <xdr:colOff>530087</xdr:colOff>
      <xdr:row>282</xdr:row>
      <xdr:rowOff>82827</xdr:rowOff>
    </xdr:from>
    <xdr:ext cx="1515287" cy="283411"/>
    <xdr:sp macro="" textlink="">
      <xdr:nvSpPr>
        <xdr:cNvPr id="32" name="文本框 31"/>
        <xdr:cNvSpPr txBox="1"/>
      </xdr:nvSpPr>
      <xdr:spPr>
        <a:xfrm>
          <a:off x="17683370" y="55932457"/>
          <a:ext cx="1515287" cy="28341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100">
              <a:solidFill>
                <a:srgbClr val="FF0000"/>
              </a:solidFill>
            </a:rPr>
            <a:t>客户</a:t>
          </a:r>
          <a:r>
            <a:rPr lang="en-US" altLang="zh-CN" sz="1100">
              <a:solidFill>
                <a:srgbClr val="FF0000"/>
              </a:solidFill>
            </a:rPr>
            <a:t>violation </a:t>
          </a:r>
          <a:r>
            <a:rPr lang="zh-CN" altLang="en-US" sz="1100" baseline="0">
              <a:solidFill>
                <a:srgbClr val="FF0000"/>
              </a:solidFill>
            </a:rPr>
            <a:t> </a:t>
          </a:r>
          <a:r>
            <a:rPr lang="en-US" altLang="zh-CN" sz="1100" baseline="0">
              <a:solidFill>
                <a:srgbClr val="FF0000"/>
              </a:solidFill>
            </a:rPr>
            <a:t>for data</a:t>
          </a:r>
          <a:endParaRPr lang="en-US" altLang="zh-CN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1</xdr:col>
      <xdr:colOff>74544</xdr:colOff>
      <xdr:row>333</xdr:row>
      <xdr:rowOff>178858</xdr:rowOff>
    </xdr:from>
    <xdr:to>
      <xdr:col>4</xdr:col>
      <xdr:colOff>331305</xdr:colOff>
      <xdr:row>340</xdr:row>
      <xdr:rowOff>69792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21935" y="66414880"/>
          <a:ext cx="7156174" cy="1166456"/>
        </a:xfrm>
        <a:prstGeom prst="rect">
          <a:avLst/>
        </a:prstGeom>
      </xdr:spPr>
    </xdr:pic>
    <xdr:clientData/>
  </xdr:twoCellAnchor>
  <xdr:twoCellAnchor editAs="oneCell">
    <xdr:from>
      <xdr:col>6</xdr:col>
      <xdr:colOff>546653</xdr:colOff>
      <xdr:row>392</xdr:row>
      <xdr:rowOff>173932</xdr:rowOff>
    </xdr:from>
    <xdr:to>
      <xdr:col>14</xdr:col>
      <xdr:colOff>591745</xdr:colOff>
      <xdr:row>398</xdr:row>
      <xdr:rowOff>90152</xdr:rowOff>
    </xdr:to>
    <xdr:pic>
      <xdr:nvPicPr>
        <xdr:cNvPr id="4" name="图片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60088" y="79239715"/>
          <a:ext cx="7019048" cy="1009524"/>
        </a:xfrm>
        <a:prstGeom prst="rect">
          <a:avLst/>
        </a:prstGeom>
      </xdr:spPr>
    </xdr:pic>
    <xdr:clientData/>
  </xdr:twoCellAnchor>
  <xdr:twoCellAnchor editAs="oneCell">
    <xdr:from>
      <xdr:col>5</xdr:col>
      <xdr:colOff>563218</xdr:colOff>
      <xdr:row>399</xdr:row>
      <xdr:rowOff>115957</xdr:rowOff>
    </xdr:from>
    <xdr:to>
      <xdr:col>15</xdr:col>
      <xdr:colOff>547252</xdr:colOff>
      <xdr:row>406</xdr:row>
      <xdr:rowOff>107103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164957" y="80457261"/>
          <a:ext cx="8457143" cy="1266667"/>
        </a:xfrm>
        <a:prstGeom prst="rect">
          <a:avLst/>
        </a:prstGeom>
      </xdr:spPr>
    </xdr:pic>
    <xdr:clientData/>
  </xdr:twoCellAnchor>
  <xdr:twoCellAnchor editAs="oneCell">
    <xdr:from>
      <xdr:col>8</xdr:col>
      <xdr:colOff>1300371</xdr:colOff>
      <xdr:row>15</xdr:row>
      <xdr:rowOff>598408</xdr:rowOff>
    </xdr:from>
    <xdr:to>
      <xdr:col>11</xdr:col>
      <xdr:colOff>347869</xdr:colOff>
      <xdr:row>18</xdr:row>
      <xdr:rowOff>588066</xdr:rowOff>
    </xdr:to>
    <xdr:pic>
      <xdr:nvPicPr>
        <xdr:cNvPr id="14" name="图片 13" descr="D:\Document\WXWork\1688851870601805\Cache\Image\2025-08\企业微信截图_17555882401641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63262" y="4019125"/>
          <a:ext cx="2509629" cy="23667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255810</xdr:colOff>
      <xdr:row>2</xdr:row>
      <xdr:rowOff>142875</xdr:rowOff>
    </xdr:from>
    <xdr:to>
      <xdr:col>28</xdr:col>
      <xdr:colOff>283945</xdr:colOff>
      <xdr:row>30</xdr:row>
      <xdr:rowOff>123102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23660" y="504825"/>
          <a:ext cx="13058335" cy="5228502"/>
        </a:xfrm>
        <a:prstGeom prst="rect">
          <a:avLst/>
        </a:prstGeom>
      </xdr:spPr>
    </xdr:pic>
    <xdr:clientData/>
  </xdr:twoCellAnchor>
  <xdr:twoCellAnchor editAs="oneCell">
    <xdr:from>
      <xdr:col>7</xdr:col>
      <xdr:colOff>619125</xdr:colOff>
      <xdr:row>33</xdr:row>
      <xdr:rowOff>76200</xdr:rowOff>
    </xdr:from>
    <xdr:to>
      <xdr:col>34</xdr:col>
      <xdr:colOff>7287</xdr:colOff>
      <xdr:row>48</xdr:row>
      <xdr:rowOff>28242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15375" y="5686425"/>
          <a:ext cx="17904762" cy="2666667"/>
        </a:xfrm>
        <a:prstGeom prst="rect">
          <a:avLst/>
        </a:prstGeom>
      </xdr:spPr>
    </xdr:pic>
    <xdr:clientData/>
  </xdr:twoCellAnchor>
  <xdr:twoCellAnchor editAs="oneCell">
    <xdr:from>
      <xdr:col>7</xdr:col>
      <xdr:colOff>390525</xdr:colOff>
      <xdr:row>50</xdr:row>
      <xdr:rowOff>9525</xdr:rowOff>
    </xdr:from>
    <xdr:to>
      <xdr:col>27</xdr:col>
      <xdr:colOff>331668</xdr:colOff>
      <xdr:row>50</xdr:row>
      <xdr:rowOff>638096</xdr:rowOff>
    </xdr:to>
    <xdr:pic>
      <xdr:nvPicPr>
        <xdr:cNvPr id="4" name="图片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86775" y="8696325"/>
          <a:ext cx="13657143" cy="62857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552450</xdr:colOff>
      <xdr:row>11</xdr:row>
      <xdr:rowOff>47625</xdr:rowOff>
    </xdr:from>
    <xdr:to>
      <xdr:col>8</xdr:col>
      <xdr:colOff>142875</xdr:colOff>
      <xdr:row>18</xdr:row>
      <xdr:rowOff>114300</xdr:rowOff>
    </xdr:to>
    <xdr:sp macro="" textlink="">
      <xdr:nvSpPr>
        <xdr:cNvPr id="3" name="矩形 2"/>
        <xdr:cNvSpPr/>
      </xdr:nvSpPr>
      <xdr:spPr>
        <a:xfrm>
          <a:off x="4391025" y="2038350"/>
          <a:ext cx="2514600" cy="1333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5</xdr:col>
      <xdr:colOff>676275</xdr:colOff>
      <xdr:row>23</xdr:row>
      <xdr:rowOff>123825</xdr:rowOff>
    </xdr:from>
    <xdr:to>
      <xdr:col>9</xdr:col>
      <xdr:colOff>447675</xdr:colOff>
      <xdr:row>31</xdr:row>
      <xdr:rowOff>9525</xdr:rowOff>
    </xdr:to>
    <xdr:sp macro="" textlink="">
      <xdr:nvSpPr>
        <xdr:cNvPr id="4" name="矩形 3"/>
        <xdr:cNvSpPr/>
      </xdr:nvSpPr>
      <xdr:spPr>
        <a:xfrm>
          <a:off x="5381625" y="4286250"/>
          <a:ext cx="2514600" cy="1333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10</xdr:col>
      <xdr:colOff>161925</xdr:colOff>
      <xdr:row>11</xdr:row>
      <xdr:rowOff>38100</xdr:rowOff>
    </xdr:from>
    <xdr:to>
      <xdr:col>13</xdr:col>
      <xdr:colOff>619125</xdr:colOff>
      <xdr:row>18</xdr:row>
      <xdr:rowOff>104775</xdr:rowOff>
    </xdr:to>
    <xdr:sp macro="" textlink="">
      <xdr:nvSpPr>
        <xdr:cNvPr id="5" name="矩形 4"/>
        <xdr:cNvSpPr/>
      </xdr:nvSpPr>
      <xdr:spPr>
        <a:xfrm>
          <a:off x="8296275" y="2028825"/>
          <a:ext cx="2514600" cy="1333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504826</xdr:colOff>
      <xdr:row>23</xdr:row>
      <xdr:rowOff>66675</xdr:rowOff>
    </xdr:from>
    <xdr:to>
      <xdr:col>17</xdr:col>
      <xdr:colOff>180976</xdr:colOff>
      <xdr:row>25</xdr:row>
      <xdr:rowOff>685800</xdr:rowOff>
    </xdr:to>
    <xdr:sp macro="" textlink="">
      <xdr:nvSpPr>
        <xdr:cNvPr id="21" name="矩形 20"/>
        <xdr:cNvSpPr/>
      </xdr:nvSpPr>
      <xdr:spPr>
        <a:xfrm>
          <a:off x="12239626" y="5133975"/>
          <a:ext cx="3790950" cy="981075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10</xdr:col>
      <xdr:colOff>38100</xdr:colOff>
      <xdr:row>8</xdr:row>
      <xdr:rowOff>142875</xdr:rowOff>
    </xdr:from>
    <xdr:to>
      <xdr:col>11</xdr:col>
      <xdr:colOff>590550</xdr:colOff>
      <xdr:row>18</xdr:row>
      <xdr:rowOff>0</xdr:rowOff>
    </xdr:to>
    <xdr:sp macro="" textlink="">
      <xdr:nvSpPr>
        <xdr:cNvPr id="2" name="矩形 1"/>
        <xdr:cNvSpPr/>
      </xdr:nvSpPr>
      <xdr:spPr>
        <a:xfrm>
          <a:off x="10829925" y="1771650"/>
          <a:ext cx="1238250" cy="20288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marvin_top_ai</a:t>
          </a:r>
          <a:endParaRPr lang="zh-CN" altLang="en-US" sz="1100"/>
        </a:p>
      </xdr:txBody>
    </xdr:sp>
    <xdr:clientData/>
  </xdr:twoCellAnchor>
  <xdr:twoCellAnchor>
    <xdr:from>
      <xdr:col>11</xdr:col>
      <xdr:colOff>466725</xdr:colOff>
      <xdr:row>10</xdr:row>
      <xdr:rowOff>85725</xdr:rowOff>
    </xdr:from>
    <xdr:to>
      <xdr:col>13</xdr:col>
      <xdr:colOff>228600</xdr:colOff>
      <xdr:row>12</xdr:row>
      <xdr:rowOff>114300</xdr:rowOff>
    </xdr:to>
    <xdr:sp macro="" textlink="">
      <xdr:nvSpPr>
        <xdr:cNvPr id="3" name="右箭头 2"/>
        <xdr:cNvSpPr/>
      </xdr:nvSpPr>
      <xdr:spPr>
        <a:xfrm>
          <a:off x="11944350" y="2076450"/>
          <a:ext cx="1133475" cy="390525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11</xdr:col>
      <xdr:colOff>390526</xdr:colOff>
      <xdr:row>12</xdr:row>
      <xdr:rowOff>57150</xdr:rowOff>
    </xdr:from>
    <xdr:to>
      <xdr:col>13</xdr:col>
      <xdr:colOff>209550</xdr:colOff>
      <xdr:row>13</xdr:row>
      <xdr:rowOff>9525</xdr:rowOff>
    </xdr:to>
    <xdr:sp macro="" textlink="">
      <xdr:nvSpPr>
        <xdr:cNvPr id="4" name="右箭头 3"/>
        <xdr:cNvSpPr/>
      </xdr:nvSpPr>
      <xdr:spPr>
        <a:xfrm flipH="1">
          <a:off x="11868151" y="2409825"/>
          <a:ext cx="1190624" cy="314325"/>
        </a:xfrm>
        <a:prstGeom prst="rightArrow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oneCellAnchor>
    <xdr:from>
      <xdr:col>13</xdr:col>
      <xdr:colOff>323850</xdr:colOff>
      <xdr:row>10</xdr:row>
      <xdr:rowOff>114300</xdr:rowOff>
    </xdr:from>
    <xdr:ext cx="613245" cy="264560"/>
    <xdr:sp macro="" textlink="">
      <xdr:nvSpPr>
        <xdr:cNvPr id="5" name="文本框 4"/>
        <xdr:cNvSpPr txBox="1"/>
      </xdr:nvSpPr>
      <xdr:spPr>
        <a:xfrm>
          <a:off x="13173075" y="2105025"/>
          <a:ext cx="61324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100"/>
            <a:t>axwrite</a:t>
          </a:r>
          <a:endParaRPr lang="zh-CN" altLang="en-US" sz="1100"/>
        </a:p>
      </xdr:txBody>
    </xdr:sp>
    <xdr:clientData/>
  </xdr:oneCellAnchor>
  <xdr:oneCellAnchor>
    <xdr:from>
      <xdr:col>13</xdr:col>
      <xdr:colOff>238125</xdr:colOff>
      <xdr:row>12</xdr:row>
      <xdr:rowOff>95250</xdr:rowOff>
    </xdr:from>
    <xdr:ext cx="574453" cy="264560"/>
    <xdr:sp macro="" textlink="">
      <xdr:nvSpPr>
        <xdr:cNvPr id="6" name="文本框 5"/>
        <xdr:cNvSpPr txBox="1"/>
      </xdr:nvSpPr>
      <xdr:spPr>
        <a:xfrm>
          <a:off x="13087350" y="2447925"/>
          <a:ext cx="57445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100"/>
            <a:t>axread</a:t>
          </a:r>
          <a:endParaRPr lang="zh-CN" altLang="en-US" sz="1100"/>
        </a:p>
      </xdr:txBody>
    </xdr:sp>
    <xdr:clientData/>
  </xdr:oneCellAnchor>
  <xdr:twoCellAnchor>
    <xdr:from>
      <xdr:col>10</xdr:col>
      <xdr:colOff>619125</xdr:colOff>
      <xdr:row>10</xdr:row>
      <xdr:rowOff>47625</xdr:rowOff>
    </xdr:from>
    <xdr:to>
      <xdr:col>11</xdr:col>
      <xdr:colOff>447675</xdr:colOff>
      <xdr:row>13</xdr:row>
      <xdr:rowOff>85725</xdr:rowOff>
    </xdr:to>
    <xdr:sp macro="" textlink="">
      <xdr:nvSpPr>
        <xdr:cNvPr id="10" name="矩形 9"/>
        <xdr:cNvSpPr/>
      </xdr:nvSpPr>
      <xdr:spPr>
        <a:xfrm>
          <a:off x="11410950" y="2038350"/>
          <a:ext cx="514350" cy="762000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NPU</a:t>
          </a:r>
          <a:endParaRPr lang="zh-CN" altLang="en-US" sz="1100"/>
        </a:p>
      </xdr:txBody>
    </xdr:sp>
    <xdr:clientData/>
  </xdr:twoCellAnchor>
  <xdr:twoCellAnchor>
    <xdr:from>
      <xdr:col>12</xdr:col>
      <xdr:colOff>1</xdr:colOff>
      <xdr:row>24</xdr:row>
      <xdr:rowOff>142874</xdr:rowOff>
    </xdr:from>
    <xdr:to>
      <xdr:col>14</xdr:col>
      <xdr:colOff>1</xdr:colOff>
      <xdr:row>25</xdr:row>
      <xdr:rowOff>504824</xdr:rowOff>
    </xdr:to>
    <xdr:sp macro="" textlink="">
      <xdr:nvSpPr>
        <xdr:cNvPr id="7" name="矩形 6"/>
        <xdr:cNvSpPr/>
      </xdr:nvSpPr>
      <xdr:spPr>
        <a:xfrm>
          <a:off x="12420601" y="5391149"/>
          <a:ext cx="1371600" cy="54292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FE(delay 30 lines)</a:t>
          </a:r>
          <a:endParaRPr lang="zh-CN" altLang="en-US" sz="1100"/>
        </a:p>
      </xdr:txBody>
    </xdr:sp>
    <xdr:clientData/>
  </xdr:twoCellAnchor>
  <xdr:twoCellAnchor>
    <xdr:from>
      <xdr:col>14</xdr:col>
      <xdr:colOff>390525</xdr:colOff>
      <xdr:row>24</xdr:row>
      <xdr:rowOff>133349</xdr:rowOff>
    </xdr:from>
    <xdr:to>
      <xdr:col>16</xdr:col>
      <xdr:colOff>485774</xdr:colOff>
      <xdr:row>25</xdr:row>
      <xdr:rowOff>495299</xdr:rowOff>
    </xdr:to>
    <xdr:sp macro="" textlink="">
      <xdr:nvSpPr>
        <xdr:cNvPr id="9" name="矩形 8"/>
        <xdr:cNvSpPr/>
      </xdr:nvSpPr>
      <xdr:spPr>
        <a:xfrm>
          <a:off x="14182725" y="5381624"/>
          <a:ext cx="1466849" cy="5429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BE(delay 30 lines)</a:t>
          </a:r>
          <a:endParaRPr lang="zh-CN" altLang="en-US" sz="1100"/>
        </a:p>
      </xdr:txBody>
    </xdr:sp>
    <xdr:clientData/>
  </xdr:twoCellAnchor>
  <xdr:twoCellAnchor>
    <xdr:from>
      <xdr:col>14</xdr:col>
      <xdr:colOff>1</xdr:colOff>
      <xdr:row>25</xdr:row>
      <xdr:rowOff>223837</xdr:rowOff>
    </xdr:from>
    <xdr:to>
      <xdr:col>14</xdr:col>
      <xdr:colOff>390525</xdr:colOff>
      <xdr:row>25</xdr:row>
      <xdr:rowOff>233362</xdr:rowOff>
    </xdr:to>
    <xdr:cxnSp macro="">
      <xdr:nvCxnSpPr>
        <xdr:cNvPr id="11" name="直接箭头连接符 10"/>
        <xdr:cNvCxnSpPr>
          <a:stCxn id="7" idx="3"/>
          <a:endCxn id="9" idx="1"/>
        </xdr:cNvCxnSpPr>
      </xdr:nvCxnSpPr>
      <xdr:spPr>
        <a:xfrm flipV="1">
          <a:off x="13792201" y="5653087"/>
          <a:ext cx="390524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666750</xdr:colOff>
      <xdr:row>24</xdr:row>
      <xdr:rowOff>123824</xdr:rowOff>
    </xdr:from>
    <xdr:to>
      <xdr:col>11</xdr:col>
      <xdr:colOff>57151</xdr:colOff>
      <xdr:row>25</xdr:row>
      <xdr:rowOff>485774</xdr:rowOff>
    </xdr:to>
    <xdr:sp macro="" textlink="">
      <xdr:nvSpPr>
        <xdr:cNvPr id="13" name="矩形 12"/>
        <xdr:cNvSpPr/>
      </xdr:nvSpPr>
      <xdr:spPr>
        <a:xfrm>
          <a:off x="11029950" y="5372099"/>
          <a:ext cx="762001" cy="542925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sensor</a:t>
          </a:r>
          <a:endParaRPr lang="zh-CN" altLang="en-US" sz="1100"/>
        </a:p>
      </xdr:txBody>
    </xdr:sp>
    <xdr:clientData/>
  </xdr:twoCellAnchor>
  <xdr:twoCellAnchor>
    <xdr:from>
      <xdr:col>11</xdr:col>
      <xdr:colOff>57151</xdr:colOff>
      <xdr:row>25</xdr:row>
      <xdr:rowOff>214312</xdr:rowOff>
    </xdr:from>
    <xdr:to>
      <xdr:col>12</xdr:col>
      <xdr:colOff>1</xdr:colOff>
      <xdr:row>25</xdr:row>
      <xdr:rowOff>233362</xdr:rowOff>
    </xdr:to>
    <xdr:cxnSp macro="">
      <xdr:nvCxnSpPr>
        <xdr:cNvPr id="15" name="直接箭头连接符 14"/>
        <xdr:cNvCxnSpPr>
          <a:stCxn id="13" idx="3"/>
          <a:endCxn id="7" idx="1"/>
        </xdr:cNvCxnSpPr>
      </xdr:nvCxnSpPr>
      <xdr:spPr>
        <a:xfrm>
          <a:off x="11791951" y="5643562"/>
          <a:ext cx="628650" cy="190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485776</xdr:colOff>
      <xdr:row>25</xdr:row>
      <xdr:rowOff>233363</xdr:rowOff>
    </xdr:from>
    <xdr:to>
      <xdr:col>18</xdr:col>
      <xdr:colOff>0</xdr:colOff>
      <xdr:row>25</xdr:row>
      <xdr:rowOff>247650</xdr:rowOff>
    </xdr:to>
    <xdr:cxnSp macro="">
      <xdr:nvCxnSpPr>
        <xdr:cNvPr id="22" name="直接箭头连接符 21"/>
        <xdr:cNvCxnSpPr/>
      </xdr:nvCxnSpPr>
      <xdr:spPr>
        <a:xfrm>
          <a:off x="15649576" y="5662613"/>
          <a:ext cx="885824" cy="1428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99489"/>
    <xdr:graphicFrame macro="">
      <xdr:nvGraphicFramePr>
        <xdr:cNvPr id="2" name="图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0.38192</cdr:x>
      <cdr:y>0.31243</cdr:y>
    </cdr:from>
    <cdr:to>
      <cdr:x>0.4829</cdr:x>
      <cdr:y>0.53527</cdr:y>
    </cdr:to>
    <cdr:sp macro="" textlink="">
      <cdr:nvSpPr>
        <cdr:cNvPr id="3" name="矩形 2"/>
        <cdr:cNvSpPr/>
      </cdr:nvSpPr>
      <cdr:spPr>
        <a:xfrm xmlns:a="http://schemas.openxmlformats.org/drawingml/2006/main">
          <a:off x="3309301" y="1967644"/>
          <a:ext cx="874983" cy="1403418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0.67427</cdr:x>
      <cdr:y>0.33595</cdr:y>
    </cdr:from>
    <cdr:to>
      <cdr:x>0.7386</cdr:x>
      <cdr:y>0.50952</cdr:y>
    </cdr:to>
    <cdr:sp macro="" textlink="">
      <cdr:nvSpPr>
        <cdr:cNvPr id="2" name="矩形 1"/>
        <cdr:cNvSpPr/>
      </cdr:nvSpPr>
      <cdr:spPr>
        <a:xfrm xmlns:a="http://schemas.openxmlformats.org/drawingml/2006/main">
          <a:off x="5842002" y="2116666"/>
          <a:ext cx="557387" cy="109361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accent3">
            <a:shade val="50000"/>
          </a:schemeClr>
        </a:lnRef>
        <a:fillRef xmlns:a="http://schemas.openxmlformats.org/drawingml/2006/main" idx="1">
          <a:schemeClr val="accent3"/>
        </a:fillRef>
        <a:effectRef xmlns:a="http://schemas.openxmlformats.org/drawingml/2006/main" idx="0">
          <a:schemeClr val="accent3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0.37785</cdr:x>
      <cdr:y>0.26316</cdr:y>
    </cdr:from>
    <cdr:to>
      <cdr:x>0.48339</cdr:x>
      <cdr:y>0.30235</cdr:y>
    </cdr:to>
    <cdr:sp macro="" textlink="">
      <cdr:nvSpPr>
        <cdr:cNvPr id="4" name="文本框 3"/>
        <cdr:cNvSpPr txBox="1"/>
      </cdr:nvSpPr>
      <cdr:spPr>
        <a:xfrm xmlns:a="http://schemas.openxmlformats.org/drawingml/2006/main">
          <a:off x="3273778" y="1658054"/>
          <a:ext cx="914400" cy="2469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zh-CN" sz="1100"/>
            <a:t>marvin_top_x</a:t>
          </a:r>
          <a:endParaRPr lang="zh-CN" altLang="en-US" sz="1100"/>
        </a:p>
      </cdr:txBody>
    </cdr:sp>
  </cdr:relSizeAnchor>
  <cdr:relSizeAnchor xmlns:cdr="http://schemas.openxmlformats.org/drawingml/2006/chartDrawing">
    <cdr:from>
      <cdr:x>0.67915</cdr:x>
      <cdr:y>0.29563</cdr:y>
    </cdr:from>
    <cdr:to>
      <cdr:x>0.96254</cdr:x>
      <cdr:y>0.33483</cdr:y>
    </cdr:to>
    <cdr:sp macro="" textlink="">
      <cdr:nvSpPr>
        <cdr:cNvPr id="5" name="文本框 4"/>
        <cdr:cNvSpPr txBox="1"/>
      </cdr:nvSpPr>
      <cdr:spPr>
        <a:xfrm xmlns:a="http://schemas.openxmlformats.org/drawingml/2006/main">
          <a:off x="5884335" y="1862666"/>
          <a:ext cx="2455332" cy="2469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zh-CN" sz="1100"/>
            <a:t>External</a:t>
          </a:r>
          <a:r>
            <a:rPr lang="en-US" altLang="zh-CN" sz="1100" baseline="0"/>
            <a:t> thermal model(vs_nuc_output)</a:t>
          </a:r>
          <a:endParaRPr lang="zh-CN" altLang="en-US" sz="1100"/>
        </a:p>
      </cdr:txBody>
    </cdr:sp>
  </cdr:relSizeAnchor>
  <cdr:relSizeAnchor xmlns:cdr="http://schemas.openxmlformats.org/drawingml/2006/chartDrawing">
    <cdr:from>
      <cdr:x>0.52036</cdr:x>
      <cdr:y>0.36394</cdr:y>
    </cdr:from>
    <cdr:to>
      <cdr:x>0.63029</cdr:x>
      <cdr:y>0.38858</cdr:y>
    </cdr:to>
    <cdr:sp macro="" textlink="">
      <cdr:nvSpPr>
        <cdr:cNvPr id="6" name="右箭头 5"/>
        <cdr:cNvSpPr/>
      </cdr:nvSpPr>
      <cdr:spPr>
        <a:xfrm xmlns:a="http://schemas.openxmlformats.org/drawingml/2006/main">
          <a:off x="4508501" y="2293056"/>
          <a:ext cx="952500" cy="155222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0.52036</cdr:x>
      <cdr:y>0.4065</cdr:y>
    </cdr:from>
    <cdr:to>
      <cdr:x>0.63029</cdr:x>
      <cdr:y>0.43113</cdr:y>
    </cdr:to>
    <cdr:sp macro="" textlink="">
      <cdr:nvSpPr>
        <cdr:cNvPr id="7" name="右箭头 6"/>
        <cdr:cNvSpPr/>
      </cdr:nvSpPr>
      <cdr:spPr>
        <a:xfrm xmlns:a="http://schemas.openxmlformats.org/drawingml/2006/main">
          <a:off x="4508501" y="2561167"/>
          <a:ext cx="952500" cy="155222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0.52117</cdr:x>
      <cdr:y>0.47032</cdr:y>
    </cdr:from>
    <cdr:to>
      <cdr:x>0.63111</cdr:x>
      <cdr:y>0.4916</cdr:y>
    </cdr:to>
    <cdr:sp macro="" textlink="">
      <cdr:nvSpPr>
        <cdr:cNvPr id="8" name="右箭头 7"/>
        <cdr:cNvSpPr/>
      </cdr:nvSpPr>
      <cdr:spPr>
        <a:xfrm xmlns:a="http://schemas.openxmlformats.org/drawingml/2006/main" flipH="1">
          <a:off x="4515556" y="2963333"/>
          <a:ext cx="952500" cy="134056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0.52199</cdr:x>
      <cdr:y>0.32811</cdr:y>
    </cdr:from>
    <cdr:to>
      <cdr:x>0.62752</cdr:x>
      <cdr:y>0.3673</cdr:y>
    </cdr:to>
    <cdr:sp macro="" textlink="">
      <cdr:nvSpPr>
        <cdr:cNvPr id="9" name="文本框 8"/>
        <cdr:cNvSpPr txBox="1"/>
      </cdr:nvSpPr>
      <cdr:spPr>
        <a:xfrm xmlns:a="http://schemas.openxmlformats.org/drawingml/2006/main">
          <a:off x="4522611" y="2067276"/>
          <a:ext cx="914400" cy="2469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zh-CN" sz="1100"/>
            <a:t>nuc_o_psi*</a:t>
          </a:r>
          <a:endParaRPr lang="zh-CN" altLang="en-US" sz="1100"/>
        </a:p>
      </cdr:txBody>
    </cdr:sp>
  </cdr:relSizeAnchor>
  <cdr:relSizeAnchor xmlns:cdr="http://schemas.openxmlformats.org/drawingml/2006/chartDrawing">
    <cdr:from>
      <cdr:x>0.52036</cdr:x>
      <cdr:y>0.37402</cdr:y>
    </cdr:from>
    <cdr:to>
      <cdr:x>0.6259</cdr:x>
      <cdr:y>0.41321</cdr:y>
    </cdr:to>
    <cdr:sp macro="" textlink="">
      <cdr:nvSpPr>
        <cdr:cNvPr id="10" name="文本框 9"/>
        <cdr:cNvSpPr txBox="1"/>
      </cdr:nvSpPr>
      <cdr:spPr>
        <a:xfrm xmlns:a="http://schemas.openxmlformats.org/drawingml/2006/main">
          <a:off x="4508500" y="2356554"/>
          <a:ext cx="914400" cy="2469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zh-CN" sz="1100"/>
            <a:t>thermal_o_psi*</a:t>
          </a:r>
          <a:endParaRPr lang="zh-CN" altLang="en-US" sz="1100"/>
        </a:p>
      </cdr:txBody>
    </cdr:sp>
  </cdr:relSizeAnchor>
  <cdr:relSizeAnchor xmlns:cdr="http://schemas.openxmlformats.org/drawingml/2006/chartDrawing">
    <cdr:from>
      <cdr:x>0.51954</cdr:x>
      <cdr:y>0.43337</cdr:y>
    </cdr:from>
    <cdr:to>
      <cdr:x>0.62508</cdr:x>
      <cdr:y>0.47256</cdr:y>
    </cdr:to>
    <cdr:sp macro="" textlink="">
      <cdr:nvSpPr>
        <cdr:cNvPr id="11" name="文本框 10"/>
        <cdr:cNvSpPr txBox="1"/>
      </cdr:nvSpPr>
      <cdr:spPr>
        <a:xfrm xmlns:a="http://schemas.openxmlformats.org/drawingml/2006/main">
          <a:off x="4501445" y="2730499"/>
          <a:ext cx="914400" cy="2469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zh-CN" sz="1100"/>
            <a:t>thermal_i_psi*</a:t>
          </a:r>
          <a:endParaRPr lang="zh-CN" altLang="en-US" sz="1100"/>
        </a:p>
      </cdr:txBody>
    </cdr:sp>
  </cdr:relSizeAnchor>
  <cdr:relSizeAnchor xmlns:cdr="http://schemas.openxmlformats.org/drawingml/2006/chartDrawing">
    <cdr:from>
      <cdr:x>0.59357</cdr:x>
      <cdr:y>0.57336</cdr:y>
    </cdr:from>
    <cdr:to>
      <cdr:x>0.69455</cdr:x>
      <cdr:y>0.68877</cdr:y>
    </cdr:to>
    <cdr:sp macro="" textlink="">
      <cdr:nvSpPr>
        <cdr:cNvPr id="16" name="矩形 15"/>
        <cdr:cNvSpPr/>
      </cdr:nvSpPr>
      <cdr:spPr>
        <a:xfrm xmlns:a="http://schemas.openxmlformats.org/drawingml/2006/main">
          <a:off x="5143218" y="3610970"/>
          <a:ext cx="874983" cy="726809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0.33716</cdr:x>
      <cdr:y>0.33409</cdr:y>
    </cdr:from>
    <cdr:to>
      <cdr:x>0.38237</cdr:x>
      <cdr:y>0.33437</cdr:y>
    </cdr:to>
    <cdr:cxnSp macro="">
      <cdr:nvCxnSpPr>
        <cdr:cNvPr id="18" name="直接箭头连接符 17"/>
        <cdr:cNvCxnSpPr/>
      </cdr:nvCxnSpPr>
      <cdr:spPr>
        <a:xfrm xmlns:a="http://schemas.openxmlformats.org/drawingml/2006/main">
          <a:off x="2921473" y="2104031"/>
          <a:ext cx="391718" cy="1770"/>
        </a:xfrm>
        <a:prstGeom xmlns:a="http://schemas.openxmlformats.org/drawingml/2006/main" prst="straightConnector1">
          <a:avLst/>
        </a:prstGeom>
        <a:ln xmlns:a="http://schemas.openxmlformats.org/drawingml/2006/main"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0.48318</cdr:x>
      <cdr:y>0.50226</cdr:y>
    </cdr:from>
    <cdr:to>
      <cdr:x>0.67596</cdr:x>
      <cdr:y>0.50226</cdr:y>
    </cdr:to>
    <cdr:cxnSp macro="">
      <cdr:nvCxnSpPr>
        <cdr:cNvPr id="25" name="直接箭头连接符 24"/>
        <cdr:cNvCxnSpPr/>
      </cdr:nvCxnSpPr>
      <cdr:spPr>
        <a:xfrm xmlns:a="http://schemas.openxmlformats.org/drawingml/2006/main">
          <a:off x="4186735" y="3163153"/>
          <a:ext cx="1670429" cy="1"/>
        </a:xfrm>
        <a:prstGeom xmlns:a="http://schemas.openxmlformats.org/drawingml/2006/main" prst="straightConnector1">
          <a:avLst/>
        </a:prstGeom>
        <a:ln xmlns:a="http://schemas.openxmlformats.org/drawingml/2006/main"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0.25677</cdr:x>
      <cdr:y>0.28442</cdr:y>
    </cdr:from>
    <cdr:to>
      <cdr:x>0.3623</cdr:x>
      <cdr:y>0.33029</cdr:y>
    </cdr:to>
    <cdr:sp macro="" textlink="">
      <cdr:nvSpPr>
        <cdr:cNvPr id="26" name="文本框 25"/>
        <cdr:cNvSpPr txBox="1"/>
      </cdr:nvSpPr>
      <cdr:spPr>
        <a:xfrm xmlns:a="http://schemas.openxmlformats.org/drawingml/2006/main">
          <a:off x="2224871" y="1791268"/>
          <a:ext cx="914400" cy="2888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zh-CN" altLang="en-US" sz="1100"/>
        </a:p>
      </cdr:txBody>
    </cdr:sp>
  </cdr:relSizeAnchor>
  <cdr:relSizeAnchor xmlns:cdr="http://schemas.openxmlformats.org/drawingml/2006/chartDrawing">
    <cdr:from>
      <cdr:x>0.29122</cdr:x>
      <cdr:y>0.31151</cdr:y>
    </cdr:from>
    <cdr:to>
      <cdr:x>0.39675</cdr:x>
      <cdr:y>0.34424</cdr:y>
    </cdr:to>
    <cdr:sp macro="" textlink="">
      <cdr:nvSpPr>
        <cdr:cNvPr id="27" name="文本框 26"/>
        <cdr:cNvSpPr txBox="1"/>
      </cdr:nvSpPr>
      <cdr:spPr>
        <a:xfrm xmlns:a="http://schemas.openxmlformats.org/drawingml/2006/main">
          <a:off x="2523414" y="1961866"/>
          <a:ext cx="914400" cy="2061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zh-CN" sz="1100"/>
            <a:t>clk</a:t>
          </a:r>
          <a:endParaRPr lang="zh-CN" altLang="en-US" sz="1100"/>
        </a:p>
      </cdr:txBody>
    </cdr:sp>
  </cdr:relSizeAnchor>
  <cdr:relSizeAnchor xmlns:cdr="http://schemas.openxmlformats.org/drawingml/2006/chartDrawing">
    <cdr:from>
      <cdr:x>0.48072</cdr:x>
      <cdr:y>0.49774</cdr:y>
    </cdr:from>
    <cdr:to>
      <cdr:x>0.58625</cdr:x>
      <cdr:y>0.53047</cdr:y>
    </cdr:to>
    <cdr:sp macro="" textlink="">
      <cdr:nvSpPr>
        <cdr:cNvPr id="28" name="文本框 27"/>
        <cdr:cNvSpPr txBox="1"/>
      </cdr:nvSpPr>
      <cdr:spPr>
        <a:xfrm xmlns:a="http://schemas.openxmlformats.org/drawingml/2006/main">
          <a:off x="4165408" y="3134721"/>
          <a:ext cx="914400" cy="2061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zh-CN" sz="1100"/>
            <a:t>clk_th</a:t>
          </a:r>
          <a:endParaRPr lang="zh-CN" altLang="en-US" sz="1100"/>
        </a:p>
      </cdr:txBody>
    </cdr:sp>
  </cdr:relSizeAnchor>
  <cdr:relSizeAnchor xmlns:cdr="http://schemas.openxmlformats.org/drawingml/2006/chartDrawing">
    <cdr:from>
      <cdr:x>0.38146</cdr:x>
      <cdr:y>0.33409</cdr:y>
    </cdr:from>
    <cdr:to>
      <cdr:x>0.48482</cdr:x>
      <cdr:y>0.5</cdr:y>
    </cdr:to>
    <cdr:cxnSp macro="">
      <cdr:nvCxnSpPr>
        <cdr:cNvPr id="32" name="直接连接符 31"/>
        <cdr:cNvCxnSpPr/>
      </cdr:nvCxnSpPr>
      <cdr:spPr>
        <a:xfrm xmlns:a="http://schemas.openxmlformats.org/drawingml/2006/main">
          <a:off x="3305317" y="2104030"/>
          <a:ext cx="895634" cy="1044907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2"/>
        </a:lnRef>
        <a:fillRef xmlns:a="http://schemas.openxmlformats.org/drawingml/2006/main" idx="0">
          <a:schemeClr val="accent2"/>
        </a:fillRef>
        <a:effectRef xmlns:a="http://schemas.openxmlformats.org/drawingml/2006/main" idx="0">
          <a:schemeClr val="accent2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66675</xdr:colOff>
      <xdr:row>50</xdr:row>
      <xdr:rowOff>133351</xdr:rowOff>
    </xdr:from>
    <xdr:to>
      <xdr:col>11</xdr:col>
      <xdr:colOff>466725</xdr:colOff>
      <xdr:row>65</xdr:row>
      <xdr:rowOff>19050</xdr:rowOff>
    </xdr:to>
    <xdr:sp macro="" textlink="">
      <xdr:nvSpPr>
        <xdr:cNvPr id="20" name="圆角矩形 19"/>
        <xdr:cNvSpPr/>
      </xdr:nvSpPr>
      <xdr:spPr>
        <a:xfrm>
          <a:off x="3648075" y="9544051"/>
          <a:ext cx="7019925" cy="2600324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TOP_AI</a:t>
          </a:r>
          <a:endParaRPr lang="zh-CN" altLang="en-US" sz="1100"/>
        </a:p>
      </xdr:txBody>
    </xdr:sp>
    <xdr:clientData/>
  </xdr:twoCellAnchor>
  <xdr:twoCellAnchor editAs="absolute">
    <xdr:from>
      <xdr:col>7</xdr:col>
      <xdr:colOff>466725</xdr:colOff>
      <xdr:row>8</xdr:row>
      <xdr:rowOff>47624</xdr:rowOff>
    </xdr:from>
    <xdr:to>
      <xdr:col>12</xdr:col>
      <xdr:colOff>0</xdr:colOff>
      <xdr:row>17</xdr:row>
      <xdr:rowOff>133349</xdr:rowOff>
    </xdr:to>
    <xdr:sp macro="" textlink="">
      <xdr:nvSpPr>
        <xdr:cNvPr id="2" name="矩形 1"/>
        <xdr:cNvSpPr/>
      </xdr:nvSpPr>
      <xdr:spPr>
        <a:xfrm>
          <a:off x="6791325" y="1495424"/>
          <a:ext cx="4095750" cy="1895475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nn top</a:t>
          </a:r>
          <a:endParaRPr lang="zh-CN" altLang="en-US" sz="1100"/>
        </a:p>
      </xdr:txBody>
    </xdr:sp>
    <xdr:clientData/>
  </xdr:twoCellAnchor>
  <xdr:twoCellAnchor editAs="absolute">
    <xdr:from>
      <xdr:col>9</xdr:col>
      <xdr:colOff>542924</xdr:colOff>
      <xdr:row>9</xdr:row>
      <xdr:rowOff>95249</xdr:rowOff>
    </xdr:from>
    <xdr:to>
      <xdr:col>11</xdr:col>
      <xdr:colOff>514349</xdr:colOff>
      <xdr:row>13</xdr:row>
      <xdr:rowOff>104774</xdr:rowOff>
    </xdr:to>
    <xdr:sp macro="" textlink="">
      <xdr:nvSpPr>
        <xdr:cNvPr id="3" name="矩形 2"/>
        <xdr:cNvSpPr/>
      </xdr:nvSpPr>
      <xdr:spPr>
        <a:xfrm>
          <a:off x="9372599" y="1904999"/>
          <a:ext cx="1343025" cy="733425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nn inv</a:t>
          </a:r>
          <a:r>
            <a:rPr lang="en-US" altLang="zh-CN" sz="1100" baseline="0"/>
            <a:t> preprocess</a:t>
          </a:r>
          <a:endParaRPr lang="zh-CN" altLang="en-US" sz="1100"/>
        </a:p>
      </xdr:txBody>
    </xdr:sp>
    <xdr:clientData/>
  </xdr:twoCellAnchor>
  <xdr:twoCellAnchor editAs="absolute">
    <xdr:from>
      <xdr:col>7</xdr:col>
      <xdr:colOff>904875</xdr:colOff>
      <xdr:row>9</xdr:row>
      <xdr:rowOff>85725</xdr:rowOff>
    </xdr:from>
    <xdr:to>
      <xdr:col>8</xdr:col>
      <xdr:colOff>400050</xdr:colOff>
      <xdr:row>13</xdr:row>
      <xdr:rowOff>123825</xdr:rowOff>
    </xdr:to>
    <xdr:sp macro="" textlink="">
      <xdr:nvSpPr>
        <xdr:cNvPr id="4" name="矩形 3"/>
        <xdr:cNvSpPr/>
      </xdr:nvSpPr>
      <xdr:spPr>
        <a:xfrm>
          <a:off x="7229475" y="1895475"/>
          <a:ext cx="1314450" cy="7620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nn</a:t>
          </a:r>
          <a:r>
            <a:rPr lang="en-US" altLang="zh-CN" sz="1100" baseline="0"/>
            <a:t> preprocess</a:t>
          </a:r>
          <a:endParaRPr lang="zh-CN" altLang="en-US" sz="1100"/>
        </a:p>
      </xdr:txBody>
    </xdr:sp>
    <xdr:clientData/>
  </xdr:twoCellAnchor>
  <xdr:twoCellAnchor editAs="absolute">
    <xdr:from>
      <xdr:col>7</xdr:col>
      <xdr:colOff>1200150</xdr:colOff>
      <xdr:row>15</xdr:row>
      <xdr:rowOff>76200</xdr:rowOff>
    </xdr:from>
    <xdr:to>
      <xdr:col>8</xdr:col>
      <xdr:colOff>390525</xdr:colOff>
      <xdr:row>16</xdr:row>
      <xdr:rowOff>133350</xdr:rowOff>
    </xdr:to>
    <xdr:sp macro="" textlink="">
      <xdr:nvSpPr>
        <xdr:cNvPr id="5" name="矩形 4"/>
        <xdr:cNvSpPr/>
      </xdr:nvSpPr>
      <xdr:spPr>
        <a:xfrm>
          <a:off x="7524750" y="2971800"/>
          <a:ext cx="1009650" cy="238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clock gating</a:t>
          </a:r>
          <a:endParaRPr lang="zh-CN" altLang="en-US" sz="1100"/>
        </a:p>
      </xdr:txBody>
    </xdr:sp>
    <xdr:clientData/>
  </xdr:twoCellAnchor>
  <xdr:twoCellAnchor editAs="absolute">
    <xdr:from>
      <xdr:col>8</xdr:col>
      <xdr:colOff>600075</xdr:colOff>
      <xdr:row>15</xdr:row>
      <xdr:rowOff>76200</xdr:rowOff>
    </xdr:from>
    <xdr:to>
      <xdr:col>10</xdr:col>
      <xdr:colOff>238125</xdr:colOff>
      <xdr:row>16</xdr:row>
      <xdr:rowOff>133350</xdr:rowOff>
    </xdr:to>
    <xdr:sp macro="" textlink="">
      <xdr:nvSpPr>
        <xdr:cNvPr id="6" name="矩形 5"/>
        <xdr:cNvSpPr/>
      </xdr:nvSpPr>
      <xdr:spPr>
        <a:xfrm>
          <a:off x="8743950" y="2971800"/>
          <a:ext cx="1009650" cy="238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reset_gen</a:t>
          </a:r>
          <a:endParaRPr lang="zh-CN" altLang="en-US" sz="1100"/>
        </a:p>
      </xdr:txBody>
    </xdr:sp>
    <xdr:clientData/>
  </xdr:twoCellAnchor>
  <xdr:twoCellAnchor>
    <xdr:from>
      <xdr:col>11</xdr:col>
      <xdr:colOff>504825</xdr:colOff>
      <xdr:row>33</xdr:row>
      <xdr:rowOff>142875</xdr:rowOff>
    </xdr:from>
    <xdr:to>
      <xdr:col>11</xdr:col>
      <xdr:colOff>504825</xdr:colOff>
      <xdr:row>38</xdr:row>
      <xdr:rowOff>152400</xdr:rowOff>
    </xdr:to>
    <xdr:cxnSp macro="">
      <xdr:nvCxnSpPr>
        <xdr:cNvPr id="12" name="直接箭头连接符 11"/>
        <xdr:cNvCxnSpPr/>
      </xdr:nvCxnSpPr>
      <xdr:spPr>
        <a:xfrm>
          <a:off x="10706100" y="6477000"/>
          <a:ext cx="0" cy="9144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232152</xdr:colOff>
      <xdr:row>33</xdr:row>
      <xdr:rowOff>104775</xdr:rowOff>
    </xdr:from>
    <xdr:to>
      <xdr:col>14</xdr:col>
      <xdr:colOff>247651</xdr:colOff>
      <xdr:row>38</xdr:row>
      <xdr:rowOff>114300</xdr:rowOff>
    </xdr:to>
    <xdr:cxnSp macro="">
      <xdr:nvCxnSpPr>
        <xdr:cNvPr id="13" name="直接箭头连接符 12"/>
        <xdr:cNvCxnSpPr/>
      </xdr:nvCxnSpPr>
      <xdr:spPr>
        <a:xfrm flipH="1">
          <a:off x="12490827" y="6438900"/>
          <a:ext cx="15499" cy="9144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333376</xdr:colOff>
      <xdr:row>32</xdr:row>
      <xdr:rowOff>38100</xdr:rowOff>
    </xdr:from>
    <xdr:to>
      <xdr:col>14</xdr:col>
      <xdr:colOff>552450</xdr:colOff>
      <xdr:row>34</xdr:row>
      <xdr:rowOff>171450</xdr:rowOff>
    </xdr:to>
    <xdr:cxnSp macro="">
      <xdr:nvCxnSpPr>
        <xdr:cNvPr id="14" name="直接箭头连接符 13"/>
        <xdr:cNvCxnSpPr/>
      </xdr:nvCxnSpPr>
      <xdr:spPr>
        <a:xfrm flipH="1">
          <a:off x="12592051" y="6191250"/>
          <a:ext cx="219074" cy="4953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581026</xdr:colOff>
      <xdr:row>32</xdr:row>
      <xdr:rowOff>9525</xdr:rowOff>
    </xdr:from>
    <xdr:to>
      <xdr:col>12</xdr:col>
      <xdr:colOff>114300</xdr:colOff>
      <xdr:row>34</xdr:row>
      <xdr:rowOff>152400</xdr:rowOff>
    </xdr:to>
    <xdr:cxnSp macro="">
      <xdr:nvCxnSpPr>
        <xdr:cNvPr id="15" name="直接箭头连接符 14"/>
        <xdr:cNvCxnSpPr/>
      </xdr:nvCxnSpPr>
      <xdr:spPr>
        <a:xfrm flipH="1">
          <a:off x="10782301" y="6162675"/>
          <a:ext cx="219074" cy="5048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11</xdr:col>
      <xdr:colOff>504825</xdr:colOff>
      <xdr:row>38</xdr:row>
      <xdr:rowOff>85725</xdr:rowOff>
    </xdr:from>
    <xdr:ext cx="897105" cy="264560"/>
    <xdr:sp macro="" textlink="">
      <xdr:nvSpPr>
        <xdr:cNvPr id="17" name="文本框 16"/>
        <xdr:cNvSpPr txBox="1"/>
      </xdr:nvSpPr>
      <xdr:spPr>
        <a:xfrm>
          <a:off x="10706100" y="7324725"/>
          <a:ext cx="89710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100"/>
            <a:t>frame0 start</a:t>
          </a:r>
          <a:endParaRPr lang="zh-CN" altLang="en-US" sz="1100"/>
        </a:p>
      </xdr:txBody>
    </xdr:sp>
    <xdr:clientData/>
  </xdr:oneCellAnchor>
  <xdr:oneCellAnchor>
    <xdr:from>
      <xdr:col>13</xdr:col>
      <xdr:colOff>200025</xdr:colOff>
      <xdr:row>38</xdr:row>
      <xdr:rowOff>85725</xdr:rowOff>
    </xdr:from>
    <xdr:ext cx="849143" cy="264560"/>
    <xdr:sp macro="" textlink="">
      <xdr:nvSpPr>
        <xdr:cNvPr id="18" name="文本框 17"/>
        <xdr:cNvSpPr txBox="1"/>
      </xdr:nvSpPr>
      <xdr:spPr>
        <a:xfrm>
          <a:off x="11772900" y="7324725"/>
          <a:ext cx="84914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100"/>
            <a:t>frame0 end</a:t>
          </a:r>
          <a:endParaRPr lang="zh-CN" altLang="en-US" sz="1100"/>
        </a:p>
      </xdr:txBody>
    </xdr:sp>
    <xdr:clientData/>
  </xdr:oneCellAnchor>
  <xdr:oneCellAnchor>
    <xdr:from>
      <xdr:col>10</xdr:col>
      <xdr:colOff>342900</xdr:colOff>
      <xdr:row>33</xdr:row>
      <xdr:rowOff>76200</xdr:rowOff>
    </xdr:from>
    <xdr:ext cx="963469" cy="264560"/>
    <xdr:sp macro="" textlink="">
      <xdr:nvSpPr>
        <xdr:cNvPr id="21" name="文本框 20"/>
        <xdr:cNvSpPr txBox="1"/>
      </xdr:nvSpPr>
      <xdr:spPr>
        <a:xfrm>
          <a:off x="9858375" y="6410325"/>
          <a:ext cx="96346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100"/>
            <a:t>inform</a:t>
          </a:r>
          <a:r>
            <a:rPr lang="en-US" altLang="zh-CN" sz="1100" baseline="0"/>
            <a:t> en -&gt;1</a:t>
          </a:r>
          <a:endParaRPr lang="zh-CN" altLang="en-US" sz="1100"/>
        </a:p>
      </xdr:txBody>
    </xdr:sp>
    <xdr:clientData/>
  </xdr:oneCellAnchor>
  <xdr:oneCellAnchor>
    <xdr:from>
      <xdr:col>11</xdr:col>
      <xdr:colOff>657225</xdr:colOff>
      <xdr:row>31</xdr:row>
      <xdr:rowOff>19050</xdr:rowOff>
    </xdr:from>
    <xdr:ext cx="963469" cy="264560"/>
    <xdr:sp macro="" textlink="">
      <xdr:nvSpPr>
        <xdr:cNvPr id="22" name="文本框 21"/>
        <xdr:cNvSpPr txBox="1"/>
      </xdr:nvSpPr>
      <xdr:spPr>
        <a:xfrm>
          <a:off x="10858500" y="5991225"/>
          <a:ext cx="963469" cy="26456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100"/>
            <a:t>inform</a:t>
          </a:r>
          <a:r>
            <a:rPr lang="en-US" altLang="zh-CN" sz="1100" baseline="0"/>
            <a:t> en -&gt;0</a:t>
          </a:r>
          <a:endParaRPr lang="zh-CN" altLang="en-US" sz="1100"/>
        </a:p>
      </xdr:txBody>
    </xdr:sp>
    <xdr:clientData/>
  </xdr:oneCellAnchor>
  <xdr:oneCellAnchor>
    <xdr:from>
      <xdr:col>14</xdr:col>
      <xdr:colOff>476250</xdr:colOff>
      <xdr:row>31</xdr:row>
      <xdr:rowOff>38100</xdr:rowOff>
    </xdr:from>
    <xdr:ext cx="963469" cy="264560"/>
    <xdr:sp macro="" textlink="">
      <xdr:nvSpPr>
        <xdr:cNvPr id="23" name="文本框 22"/>
        <xdr:cNvSpPr txBox="1"/>
      </xdr:nvSpPr>
      <xdr:spPr>
        <a:xfrm>
          <a:off x="12734925" y="6010275"/>
          <a:ext cx="963469" cy="26456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100"/>
            <a:t>inform</a:t>
          </a:r>
          <a:r>
            <a:rPr lang="en-US" altLang="zh-CN" sz="1100" baseline="0"/>
            <a:t> en -&gt;1</a:t>
          </a:r>
          <a:endParaRPr lang="zh-CN" altLang="en-US" sz="1100"/>
        </a:p>
      </xdr:txBody>
    </xdr:sp>
    <xdr:clientData/>
  </xdr:oneCellAnchor>
  <xdr:oneCellAnchor>
    <xdr:from>
      <xdr:col>13</xdr:col>
      <xdr:colOff>95250</xdr:colOff>
      <xdr:row>34</xdr:row>
      <xdr:rowOff>0</xdr:rowOff>
    </xdr:from>
    <xdr:ext cx="954172" cy="264560"/>
    <xdr:sp macro="" textlink="">
      <xdr:nvSpPr>
        <xdr:cNvPr id="24" name="文本框 23"/>
        <xdr:cNvSpPr txBox="1"/>
      </xdr:nvSpPr>
      <xdr:spPr>
        <a:xfrm>
          <a:off x="11668125" y="6515100"/>
          <a:ext cx="95417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100" baseline="0"/>
            <a:t>dma start -&gt;1</a:t>
          </a:r>
          <a:endParaRPr lang="zh-CN" altLang="en-US" sz="1100"/>
        </a:p>
      </xdr:txBody>
    </xdr:sp>
    <xdr:clientData/>
  </xdr:oneCellAnchor>
  <xdr:twoCellAnchor>
    <xdr:from>
      <xdr:col>7</xdr:col>
      <xdr:colOff>752475</xdr:colOff>
      <xdr:row>53</xdr:row>
      <xdr:rowOff>171451</xdr:rowOff>
    </xdr:from>
    <xdr:to>
      <xdr:col>10</xdr:col>
      <xdr:colOff>276225</xdr:colOff>
      <xdr:row>61</xdr:row>
      <xdr:rowOff>152401</xdr:rowOff>
    </xdr:to>
    <xdr:sp macro="" textlink="">
      <xdr:nvSpPr>
        <xdr:cNvPr id="7" name="圆角矩形 6"/>
        <xdr:cNvSpPr/>
      </xdr:nvSpPr>
      <xdr:spPr>
        <a:xfrm>
          <a:off x="7077075" y="10125076"/>
          <a:ext cx="2714625" cy="1428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NPU</a:t>
          </a:r>
          <a:endParaRPr lang="zh-CN" altLang="en-US" sz="1100"/>
        </a:p>
      </xdr:txBody>
    </xdr:sp>
    <xdr:clientData/>
  </xdr:twoCellAnchor>
  <xdr:twoCellAnchor>
    <xdr:from>
      <xdr:col>3</xdr:col>
      <xdr:colOff>523875</xdr:colOff>
      <xdr:row>54</xdr:row>
      <xdr:rowOff>9526</xdr:rowOff>
    </xdr:from>
    <xdr:to>
      <xdr:col>7</xdr:col>
      <xdr:colOff>495300</xdr:colOff>
      <xdr:row>61</xdr:row>
      <xdr:rowOff>171451</xdr:rowOff>
    </xdr:to>
    <xdr:sp macro="" textlink="">
      <xdr:nvSpPr>
        <xdr:cNvPr id="19" name="圆角矩形 18"/>
        <xdr:cNvSpPr/>
      </xdr:nvSpPr>
      <xdr:spPr>
        <a:xfrm>
          <a:off x="4105275" y="10144126"/>
          <a:ext cx="2714625" cy="142875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ISP</a:t>
          </a:r>
          <a:endParaRPr lang="zh-CN" altLang="en-US" sz="1100"/>
        </a:p>
      </xdr:txBody>
    </xdr:sp>
    <xdr:clientData/>
  </xdr:twoCellAnchor>
  <xdr:twoCellAnchor>
    <xdr:from>
      <xdr:col>7</xdr:col>
      <xdr:colOff>1362075</xdr:colOff>
      <xdr:row>44</xdr:row>
      <xdr:rowOff>142875</xdr:rowOff>
    </xdr:from>
    <xdr:to>
      <xdr:col>7</xdr:col>
      <xdr:colOff>1381125</xdr:colOff>
      <xdr:row>54</xdr:row>
      <xdr:rowOff>9525</xdr:rowOff>
    </xdr:to>
    <xdr:cxnSp macro="">
      <xdr:nvCxnSpPr>
        <xdr:cNvPr id="10" name="直接箭头连接符 9"/>
        <xdr:cNvCxnSpPr/>
      </xdr:nvCxnSpPr>
      <xdr:spPr>
        <a:xfrm>
          <a:off x="7686675" y="8467725"/>
          <a:ext cx="19050" cy="16764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1666875</xdr:colOff>
      <xdr:row>45</xdr:row>
      <xdr:rowOff>161925</xdr:rowOff>
    </xdr:from>
    <xdr:to>
      <xdr:col>9</xdr:col>
      <xdr:colOff>361950</xdr:colOff>
      <xdr:row>47</xdr:row>
      <xdr:rowOff>142875</xdr:rowOff>
    </xdr:to>
    <xdr:sp macro="" textlink="">
      <xdr:nvSpPr>
        <xdr:cNvPr id="11" name="文本框 10"/>
        <xdr:cNvSpPr txBox="1"/>
      </xdr:nvSpPr>
      <xdr:spPr>
        <a:xfrm>
          <a:off x="7991475" y="8667750"/>
          <a:ext cx="1200150" cy="342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100"/>
            <a:t>NPU</a:t>
          </a:r>
          <a:r>
            <a:rPr lang="en-US" altLang="zh-CN" sz="1100" baseline="0"/>
            <a:t> CLK</a:t>
          </a:r>
          <a:endParaRPr lang="zh-CN" altLang="en-US" sz="1100"/>
        </a:p>
      </xdr:txBody>
    </xdr:sp>
    <xdr:clientData/>
  </xdr:twoCellAnchor>
  <xdr:twoCellAnchor>
    <xdr:from>
      <xdr:col>8</xdr:col>
      <xdr:colOff>552450</xdr:colOff>
      <xdr:row>70</xdr:row>
      <xdr:rowOff>9526</xdr:rowOff>
    </xdr:from>
    <xdr:to>
      <xdr:col>19</xdr:col>
      <xdr:colOff>28575</xdr:colOff>
      <xdr:row>84</xdr:row>
      <xdr:rowOff>76200</xdr:rowOff>
    </xdr:to>
    <xdr:sp macro="" textlink="">
      <xdr:nvSpPr>
        <xdr:cNvPr id="25" name="圆角矩形 24"/>
        <xdr:cNvSpPr/>
      </xdr:nvSpPr>
      <xdr:spPr>
        <a:xfrm>
          <a:off x="8696325" y="13039726"/>
          <a:ext cx="7019925" cy="2600324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TOP_AI</a:t>
          </a:r>
          <a:endParaRPr lang="zh-CN" altLang="en-US" sz="1100"/>
        </a:p>
      </xdr:txBody>
    </xdr:sp>
    <xdr:clientData/>
  </xdr:twoCellAnchor>
  <xdr:twoCellAnchor>
    <xdr:from>
      <xdr:col>13</xdr:col>
      <xdr:colOff>552450</xdr:colOff>
      <xdr:row>73</xdr:row>
      <xdr:rowOff>47626</xdr:rowOff>
    </xdr:from>
    <xdr:to>
      <xdr:col>17</xdr:col>
      <xdr:colOff>523875</xdr:colOff>
      <xdr:row>81</xdr:row>
      <xdr:rowOff>28576</xdr:rowOff>
    </xdr:to>
    <xdr:sp macro="" textlink="">
      <xdr:nvSpPr>
        <xdr:cNvPr id="26" name="圆角矩形 25"/>
        <xdr:cNvSpPr/>
      </xdr:nvSpPr>
      <xdr:spPr>
        <a:xfrm>
          <a:off x="12125325" y="13620751"/>
          <a:ext cx="2714625" cy="1428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NPU</a:t>
          </a:r>
          <a:endParaRPr lang="zh-CN" altLang="en-US" sz="1100"/>
        </a:p>
      </xdr:txBody>
    </xdr:sp>
    <xdr:clientData/>
  </xdr:twoCellAnchor>
  <xdr:twoCellAnchor>
    <xdr:from>
      <xdr:col>9</xdr:col>
      <xdr:colOff>323850</xdr:colOff>
      <xdr:row>73</xdr:row>
      <xdr:rowOff>66676</xdr:rowOff>
    </xdr:from>
    <xdr:to>
      <xdr:col>13</xdr:col>
      <xdr:colOff>295275</xdr:colOff>
      <xdr:row>81</xdr:row>
      <xdr:rowOff>47626</xdr:rowOff>
    </xdr:to>
    <xdr:sp macro="" textlink="">
      <xdr:nvSpPr>
        <xdr:cNvPr id="27" name="圆角矩形 26"/>
        <xdr:cNvSpPr/>
      </xdr:nvSpPr>
      <xdr:spPr>
        <a:xfrm>
          <a:off x="9153525" y="13639801"/>
          <a:ext cx="2714625" cy="142875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ISP</a:t>
          </a:r>
          <a:endParaRPr lang="zh-CN" altLang="en-US" sz="1100"/>
        </a:p>
      </xdr:txBody>
    </xdr:sp>
    <xdr:clientData/>
  </xdr:twoCellAnchor>
  <xdr:twoCellAnchor>
    <xdr:from>
      <xdr:col>12</xdr:col>
      <xdr:colOff>85725</xdr:colOff>
      <xdr:row>64</xdr:row>
      <xdr:rowOff>28575</xdr:rowOff>
    </xdr:from>
    <xdr:to>
      <xdr:col>12</xdr:col>
      <xdr:colOff>104775</xdr:colOff>
      <xdr:row>73</xdr:row>
      <xdr:rowOff>76200</xdr:rowOff>
    </xdr:to>
    <xdr:cxnSp macro="">
      <xdr:nvCxnSpPr>
        <xdr:cNvPr id="28" name="直接箭头连接符 27"/>
        <xdr:cNvCxnSpPr/>
      </xdr:nvCxnSpPr>
      <xdr:spPr>
        <a:xfrm>
          <a:off x="10972800" y="11972925"/>
          <a:ext cx="19050" cy="16764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371475</xdr:colOff>
      <xdr:row>65</xdr:row>
      <xdr:rowOff>114300</xdr:rowOff>
    </xdr:from>
    <xdr:to>
      <xdr:col>13</xdr:col>
      <xdr:colOff>200025</xdr:colOff>
      <xdr:row>67</xdr:row>
      <xdr:rowOff>95250</xdr:rowOff>
    </xdr:to>
    <xdr:sp macro="" textlink="">
      <xdr:nvSpPr>
        <xdr:cNvPr id="29" name="文本框 28"/>
        <xdr:cNvSpPr txBox="1"/>
      </xdr:nvSpPr>
      <xdr:spPr>
        <a:xfrm>
          <a:off x="10572750" y="12239625"/>
          <a:ext cx="1200150" cy="342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100"/>
            <a:t>NPU</a:t>
          </a:r>
          <a:r>
            <a:rPr lang="en-US" altLang="zh-CN" sz="1100" baseline="0"/>
            <a:t> CLK</a:t>
          </a:r>
          <a:endParaRPr lang="zh-CN" altLang="en-US" sz="1100"/>
        </a:p>
      </xdr:txBody>
    </xdr:sp>
    <xdr:clientData/>
  </xdr:twoCellAnchor>
  <xdr:twoCellAnchor>
    <xdr:from>
      <xdr:col>12</xdr:col>
      <xdr:colOff>9525</xdr:colOff>
      <xdr:row>74</xdr:row>
      <xdr:rowOff>152400</xdr:rowOff>
    </xdr:from>
    <xdr:to>
      <xdr:col>12</xdr:col>
      <xdr:colOff>552450</xdr:colOff>
      <xdr:row>76</xdr:row>
      <xdr:rowOff>38100</xdr:rowOff>
    </xdr:to>
    <xdr:sp macro="" textlink="">
      <xdr:nvSpPr>
        <xdr:cNvPr id="16" name="矩形 15"/>
        <xdr:cNvSpPr/>
      </xdr:nvSpPr>
      <xdr:spPr>
        <a:xfrm>
          <a:off x="10896600" y="13906500"/>
          <a:ext cx="542925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CG</a:t>
          </a:r>
          <a:endParaRPr lang="zh-CN" altLang="en-US" sz="1100"/>
        </a:p>
      </xdr:txBody>
    </xdr:sp>
    <xdr:clientData/>
  </xdr:twoCellAnchor>
  <xdr:twoCellAnchor>
    <xdr:from>
      <xdr:col>12</xdr:col>
      <xdr:colOff>590550</xdr:colOff>
      <xdr:row>75</xdr:row>
      <xdr:rowOff>123825</xdr:rowOff>
    </xdr:from>
    <xdr:to>
      <xdr:col>14</xdr:col>
      <xdr:colOff>85725</xdr:colOff>
      <xdr:row>75</xdr:row>
      <xdr:rowOff>142875</xdr:rowOff>
    </xdr:to>
    <xdr:cxnSp macro="">
      <xdr:nvCxnSpPr>
        <xdr:cNvPr id="31" name="直接箭头连接符 30"/>
        <xdr:cNvCxnSpPr/>
      </xdr:nvCxnSpPr>
      <xdr:spPr>
        <a:xfrm>
          <a:off x="11477625" y="14058900"/>
          <a:ext cx="866775" cy="190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30256</xdr:colOff>
      <xdr:row>5</xdr:row>
      <xdr:rowOff>143996</xdr:rowOff>
    </xdr:from>
    <xdr:to>
      <xdr:col>32</xdr:col>
      <xdr:colOff>439232</xdr:colOff>
      <xdr:row>34</xdr:row>
      <xdr:rowOff>42421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99227" y="1040467"/>
          <a:ext cx="18181505" cy="5579807"/>
        </a:xfrm>
        <a:prstGeom prst="rect">
          <a:avLst/>
        </a:prstGeom>
      </xdr:spPr>
    </xdr:pic>
    <xdr:clientData/>
  </xdr:twoCellAnchor>
  <xdr:twoCellAnchor editAs="oneCell">
    <xdr:from>
      <xdr:col>6</xdr:col>
      <xdr:colOff>19049</xdr:colOff>
      <xdr:row>34</xdr:row>
      <xdr:rowOff>188821</xdr:rowOff>
    </xdr:from>
    <xdr:to>
      <xdr:col>27</xdr:col>
      <xdr:colOff>464314</xdr:colOff>
      <xdr:row>48</xdr:row>
      <xdr:rowOff>81475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88020" y="6766674"/>
          <a:ext cx="14800000" cy="2638095"/>
        </a:xfrm>
        <a:prstGeom prst="rect">
          <a:avLst/>
        </a:prstGeom>
      </xdr:spPr>
    </xdr:pic>
    <xdr:clientData/>
  </xdr:twoCellAnchor>
  <xdr:twoCellAnchor editAs="oneCell">
    <xdr:from>
      <xdr:col>5</xdr:col>
      <xdr:colOff>680197</xdr:colOff>
      <xdr:row>49</xdr:row>
      <xdr:rowOff>20732</xdr:rowOff>
    </xdr:from>
    <xdr:to>
      <xdr:col>29</xdr:col>
      <xdr:colOff>484309</xdr:colOff>
      <xdr:row>56</xdr:row>
      <xdr:rowOff>156149</xdr:rowOff>
    </xdr:to>
    <xdr:pic>
      <xdr:nvPicPr>
        <xdr:cNvPr id="4" name="图片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65609" y="9523320"/>
          <a:ext cx="16209524" cy="139047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32</xdr:row>
      <xdr:rowOff>19050</xdr:rowOff>
    </xdr:from>
    <xdr:to>
      <xdr:col>5</xdr:col>
      <xdr:colOff>1065890</xdr:colOff>
      <xdr:row>57</xdr:row>
      <xdr:rowOff>27846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450" y="7762875"/>
          <a:ext cx="7276190" cy="5828571"/>
        </a:xfrm>
        <a:prstGeom prst="rect">
          <a:avLst/>
        </a:prstGeom>
      </xdr:spPr>
    </xdr:pic>
    <xdr:clientData/>
  </xdr:twoCellAnchor>
  <xdr:twoCellAnchor>
    <xdr:from>
      <xdr:col>0</xdr:col>
      <xdr:colOff>257176</xdr:colOff>
      <xdr:row>60</xdr:row>
      <xdr:rowOff>38100</xdr:rowOff>
    </xdr:from>
    <xdr:to>
      <xdr:col>8</xdr:col>
      <xdr:colOff>51019</xdr:colOff>
      <xdr:row>83</xdr:row>
      <xdr:rowOff>38100</xdr:rowOff>
    </xdr:to>
    <xdr:pic>
      <xdr:nvPicPr>
        <xdr:cNvPr id="4" name="图片 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176" y="14144625"/>
          <a:ext cx="7575768" cy="416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1</xdr:col>
          <xdr:colOff>257175</xdr:colOff>
          <xdr:row>11</xdr:row>
          <xdr:rowOff>76200</xdr:rowOff>
        </xdr:to>
        <xdr:sp macro="" textlink="">
          <xdr:nvSpPr>
            <xdr:cNvPr id="13313" name="Control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1</xdr:col>
          <xdr:colOff>257175</xdr:colOff>
          <xdr:row>14</xdr:row>
          <xdr:rowOff>285750</xdr:rowOff>
        </xdr:to>
        <xdr:sp macro="" textlink="">
          <xdr:nvSpPr>
            <xdr:cNvPr id="13314" name="Control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1</xdr:col>
          <xdr:colOff>257175</xdr:colOff>
          <xdr:row>8</xdr:row>
          <xdr:rowOff>285750</xdr:rowOff>
        </xdr:to>
        <xdr:sp macro="" textlink="">
          <xdr:nvSpPr>
            <xdr:cNvPr id="13315" name="Control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1</xdr:col>
          <xdr:colOff>257175</xdr:colOff>
          <xdr:row>11</xdr:row>
          <xdr:rowOff>76200</xdr:rowOff>
        </xdr:to>
        <xdr:sp macro="" textlink="">
          <xdr:nvSpPr>
            <xdr:cNvPr id="13316" name="Control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1</xdr:col>
          <xdr:colOff>257175</xdr:colOff>
          <xdr:row>14</xdr:row>
          <xdr:rowOff>285750</xdr:rowOff>
        </xdr:to>
        <xdr:sp macro="" textlink="">
          <xdr:nvSpPr>
            <xdr:cNvPr id="13317" name="Control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152400</xdr:colOff>
      <xdr:row>24</xdr:row>
      <xdr:rowOff>133350</xdr:rowOff>
    </xdr:from>
    <xdr:to>
      <xdr:col>19</xdr:col>
      <xdr:colOff>160724</xdr:colOff>
      <xdr:row>35</xdr:row>
      <xdr:rowOff>37863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81400" y="4476750"/>
          <a:ext cx="9609524" cy="1895238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</xdr:row>
      <xdr:rowOff>152400</xdr:rowOff>
    </xdr:from>
    <xdr:to>
      <xdr:col>17</xdr:col>
      <xdr:colOff>217933</xdr:colOff>
      <xdr:row>24</xdr:row>
      <xdr:rowOff>56642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43200" y="333375"/>
          <a:ext cx="9133333" cy="4066667"/>
        </a:xfrm>
        <a:prstGeom prst="rect">
          <a:avLst/>
        </a:prstGeom>
      </xdr:spPr>
    </xdr:pic>
    <xdr:clientData/>
  </xdr:twoCellAnchor>
  <xdr:twoCellAnchor editAs="oneCell">
    <xdr:from>
      <xdr:col>18</xdr:col>
      <xdr:colOff>276225</xdr:colOff>
      <xdr:row>4</xdr:row>
      <xdr:rowOff>171450</xdr:rowOff>
    </xdr:from>
    <xdr:to>
      <xdr:col>26</xdr:col>
      <xdr:colOff>513634</xdr:colOff>
      <xdr:row>17</xdr:row>
      <xdr:rowOff>85442</xdr:rowOff>
    </xdr:to>
    <xdr:pic>
      <xdr:nvPicPr>
        <xdr:cNvPr id="4" name="图片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620625" y="895350"/>
          <a:ext cx="5723809" cy="2266667"/>
        </a:xfrm>
        <a:prstGeom prst="rect">
          <a:avLst/>
        </a:prstGeom>
      </xdr:spPr>
    </xdr:pic>
    <xdr:clientData/>
  </xdr:twoCellAnchor>
  <xdr:twoCellAnchor editAs="oneCell">
    <xdr:from>
      <xdr:col>19</xdr:col>
      <xdr:colOff>552450</xdr:colOff>
      <xdr:row>24</xdr:row>
      <xdr:rowOff>28575</xdr:rowOff>
    </xdr:from>
    <xdr:to>
      <xdr:col>27</xdr:col>
      <xdr:colOff>551764</xdr:colOff>
      <xdr:row>36</xdr:row>
      <xdr:rowOff>66399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582650" y="4371975"/>
          <a:ext cx="5485714" cy="220952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409575</xdr:colOff>
      <xdr:row>5</xdr:row>
      <xdr:rowOff>0</xdr:rowOff>
    </xdr:from>
    <xdr:to>
      <xdr:col>11</xdr:col>
      <xdr:colOff>428625</xdr:colOff>
      <xdr:row>24</xdr:row>
      <xdr:rowOff>47625</xdr:rowOff>
    </xdr:to>
    <xdr:sp macro="" textlink="">
      <xdr:nvSpPr>
        <xdr:cNvPr id="2" name="矩形 1"/>
        <xdr:cNvSpPr/>
      </xdr:nvSpPr>
      <xdr:spPr>
        <a:xfrm>
          <a:off x="6867525" y="904875"/>
          <a:ext cx="2762250" cy="3486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AXI 1To2</a:t>
          </a:r>
          <a:endParaRPr lang="zh-CN" altLang="en-US" sz="1100"/>
        </a:p>
      </xdr:txBody>
    </xdr:sp>
    <xdr:clientData/>
  </xdr:twoCellAnchor>
  <xdr:twoCellAnchor>
    <xdr:from>
      <xdr:col>5</xdr:col>
      <xdr:colOff>342903</xdr:colOff>
      <xdr:row>9</xdr:row>
      <xdr:rowOff>133350</xdr:rowOff>
    </xdr:from>
    <xdr:to>
      <xdr:col>7</xdr:col>
      <xdr:colOff>409578</xdr:colOff>
      <xdr:row>11</xdr:row>
      <xdr:rowOff>114300</xdr:rowOff>
    </xdr:to>
    <xdr:sp macro="" textlink="">
      <xdr:nvSpPr>
        <xdr:cNvPr id="3" name="下箭头 2"/>
        <xdr:cNvSpPr/>
      </xdr:nvSpPr>
      <xdr:spPr>
        <a:xfrm rot="16200000">
          <a:off x="5976941" y="1214437"/>
          <a:ext cx="342900" cy="1438275"/>
        </a:xfrm>
        <a:prstGeom prst="downArrow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11</xdr:col>
      <xdr:colOff>523884</xdr:colOff>
      <xdr:row>17</xdr:row>
      <xdr:rowOff>133351</xdr:rowOff>
    </xdr:from>
    <xdr:to>
      <xdr:col>13</xdr:col>
      <xdr:colOff>590559</xdr:colOff>
      <xdr:row>19</xdr:row>
      <xdr:rowOff>114301</xdr:rowOff>
    </xdr:to>
    <xdr:sp macro="" textlink="">
      <xdr:nvSpPr>
        <xdr:cNvPr id="4" name="下箭头 3"/>
        <xdr:cNvSpPr/>
      </xdr:nvSpPr>
      <xdr:spPr>
        <a:xfrm rot="16200000">
          <a:off x="10272722" y="2662238"/>
          <a:ext cx="342900" cy="1438275"/>
        </a:xfrm>
        <a:prstGeom prst="downArrow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5</xdr:col>
      <xdr:colOff>342902</xdr:colOff>
      <xdr:row>17</xdr:row>
      <xdr:rowOff>85725</xdr:rowOff>
    </xdr:from>
    <xdr:to>
      <xdr:col>7</xdr:col>
      <xdr:colOff>409577</xdr:colOff>
      <xdr:row>19</xdr:row>
      <xdr:rowOff>66675</xdr:rowOff>
    </xdr:to>
    <xdr:sp macro="" textlink="">
      <xdr:nvSpPr>
        <xdr:cNvPr id="5" name="下箭头 4"/>
        <xdr:cNvSpPr/>
      </xdr:nvSpPr>
      <xdr:spPr>
        <a:xfrm rot="16200000">
          <a:off x="5976940" y="2614612"/>
          <a:ext cx="342900" cy="1438275"/>
        </a:xfrm>
        <a:prstGeom prst="downArrow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oneCellAnchor>
    <xdr:from>
      <xdr:col>13</xdr:col>
      <xdr:colOff>76200</xdr:colOff>
      <xdr:row>19</xdr:row>
      <xdr:rowOff>57150</xdr:rowOff>
    </xdr:from>
    <xdr:ext cx="1390958" cy="264560"/>
    <xdr:sp macro="" textlink="">
      <xdr:nvSpPr>
        <xdr:cNvPr id="6" name="文本框 5"/>
        <xdr:cNvSpPr txBox="1"/>
      </xdr:nvSpPr>
      <xdr:spPr>
        <a:xfrm>
          <a:off x="10648950" y="3495675"/>
          <a:ext cx="139095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100"/>
            <a:t>ISP</a:t>
          </a:r>
          <a:r>
            <a:rPr lang="en-US" altLang="zh-CN" sz="1100" baseline="0"/>
            <a:t> AXI W&amp;R for DDR</a:t>
          </a:r>
          <a:endParaRPr lang="zh-CN" altLang="en-US" sz="1100"/>
        </a:p>
      </xdr:txBody>
    </xdr:sp>
    <xdr:clientData/>
  </xdr:oneCellAnchor>
  <xdr:oneCellAnchor>
    <xdr:from>
      <xdr:col>5</xdr:col>
      <xdr:colOff>0</xdr:colOff>
      <xdr:row>19</xdr:row>
      <xdr:rowOff>19050</xdr:rowOff>
    </xdr:from>
    <xdr:ext cx="942246" cy="264560"/>
    <xdr:sp macro="" textlink="">
      <xdr:nvSpPr>
        <xdr:cNvPr id="7" name="文本框 6"/>
        <xdr:cNvSpPr txBox="1"/>
      </xdr:nvSpPr>
      <xdr:spPr>
        <a:xfrm>
          <a:off x="5086350" y="3457575"/>
          <a:ext cx="94224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100"/>
            <a:t>ISP</a:t>
          </a:r>
          <a:r>
            <a:rPr lang="en-US" altLang="zh-CN" sz="1100" baseline="0"/>
            <a:t> AXI W&amp;R </a:t>
          </a:r>
          <a:endParaRPr lang="zh-CN" altLang="en-US" sz="1100"/>
        </a:p>
      </xdr:txBody>
    </xdr:sp>
    <xdr:clientData/>
  </xdr:oneCellAnchor>
  <xdr:oneCellAnchor>
    <xdr:from>
      <xdr:col>5</xdr:col>
      <xdr:colOff>0</xdr:colOff>
      <xdr:row>11</xdr:row>
      <xdr:rowOff>66675</xdr:rowOff>
    </xdr:from>
    <xdr:ext cx="1023485" cy="264560"/>
    <xdr:sp macro="" textlink="">
      <xdr:nvSpPr>
        <xdr:cNvPr id="8" name="文本框 7"/>
        <xdr:cNvSpPr txBox="1"/>
      </xdr:nvSpPr>
      <xdr:spPr>
        <a:xfrm>
          <a:off x="5086350" y="2057400"/>
          <a:ext cx="102348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100"/>
            <a:t>NPU</a:t>
          </a:r>
          <a:r>
            <a:rPr lang="en-US" altLang="zh-CN" sz="1100" baseline="0"/>
            <a:t> AXI W&amp;R </a:t>
          </a:r>
          <a:endParaRPr lang="zh-CN" altLang="en-US" sz="1100"/>
        </a:p>
      </xdr:txBody>
    </xdr:sp>
    <xdr:clientData/>
  </xdr:oneCellAnchor>
  <xdr:twoCellAnchor>
    <xdr:from>
      <xdr:col>9</xdr:col>
      <xdr:colOff>209550</xdr:colOff>
      <xdr:row>9</xdr:row>
      <xdr:rowOff>85725</xdr:rowOff>
    </xdr:from>
    <xdr:to>
      <xdr:col>10</xdr:col>
      <xdr:colOff>561975</xdr:colOff>
      <xdr:row>12</xdr:row>
      <xdr:rowOff>85725</xdr:rowOff>
    </xdr:to>
    <xdr:sp macro="" textlink="">
      <xdr:nvSpPr>
        <xdr:cNvPr id="9" name="矩形 8"/>
        <xdr:cNvSpPr/>
      </xdr:nvSpPr>
      <xdr:spPr>
        <a:xfrm>
          <a:off x="8039100" y="1714500"/>
          <a:ext cx="1038225" cy="5429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R-MEM</a:t>
          </a:r>
          <a:endParaRPr lang="zh-CN" altLang="en-US" sz="1100"/>
        </a:p>
      </xdr:txBody>
    </xdr:sp>
    <xdr:clientData/>
  </xdr:twoCellAnchor>
  <xdr:twoCellAnchor>
    <xdr:from>
      <xdr:col>9</xdr:col>
      <xdr:colOff>209550</xdr:colOff>
      <xdr:row>14</xdr:row>
      <xdr:rowOff>66675</xdr:rowOff>
    </xdr:from>
    <xdr:to>
      <xdr:col>10</xdr:col>
      <xdr:colOff>561975</xdr:colOff>
      <xdr:row>17</xdr:row>
      <xdr:rowOff>66675</xdr:rowOff>
    </xdr:to>
    <xdr:sp macro="" textlink="">
      <xdr:nvSpPr>
        <xdr:cNvPr id="10" name="矩形 9"/>
        <xdr:cNvSpPr/>
      </xdr:nvSpPr>
      <xdr:spPr>
        <a:xfrm>
          <a:off x="8039100" y="2600325"/>
          <a:ext cx="1038225" cy="542925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W-MEM</a:t>
          </a:r>
          <a:endParaRPr lang="zh-CN" altLang="en-US" sz="1100"/>
        </a:p>
      </xdr:txBody>
    </xdr:sp>
    <xdr:clientData/>
  </xdr:twoCellAnchor>
  <xdr:twoCellAnchor>
    <xdr:from>
      <xdr:col>7</xdr:col>
      <xdr:colOff>419100</xdr:colOff>
      <xdr:row>18</xdr:row>
      <xdr:rowOff>95250</xdr:rowOff>
    </xdr:from>
    <xdr:to>
      <xdr:col>8</xdr:col>
      <xdr:colOff>409575</xdr:colOff>
      <xdr:row>18</xdr:row>
      <xdr:rowOff>104775</xdr:rowOff>
    </xdr:to>
    <xdr:cxnSp macro="">
      <xdr:nvCxnSpPr>
        <xdr:cNvPr id="11" name="直接连接符 10"/>
        <xdr:cNvCxnSpPr/>
      </xdr:nvCxnSpPr>
      <xdr:spPr>
        <a:xfrm flipV="1">
          <a:off x="6877050" y="3352800"/>
          <a:ext cx="676275" cy="9525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409575</xdr:colOff>
      <xdr:row>18</xdr:row>
      <xdr:rowOff>95250</xdr:rowOff>
    </xdr:from>
    <xdr:to>
      <xdr:col>8</xdr:col>
      <xdr:colOff>419100</xdr:colOff>
      <xdr:row>20</xdr:row>
      <xdr:rowOff>171450</xdr:rowOff>
    </xdr:to>
    <xdr:cxnSp macro="">
      <xdr:nvCxnSpPr>
        <xdr:cNvPr id="12" name="直接连接符 11"/>
        <xdr:cNvCxnSpPr/>
      </xdr:nvCxnSpPr>
      <xdr:spPr>
        <a:xfrm>
          <a:off x="7553325" y="3352800"/>
          <a:ext cx="9525" cy="438150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428625</xdr:colOff>
      <xdr:row>18</xdr:row>
      <xdr:rowOff>123826</xdr:rowOff>
    </xdr:from>
    <xdr:to>
      <xdr:col>11</xdr:col>
      <xdr:colOff>523885</xdr:colOff>
      <xdr:row>21</xdr:row>
      <xdr:rowOff>0</xdr:rowOff>
    </xdr:to>
    <xdr:cxnSp macro="">
      <xdr:nvCxnSpPr>
        <xdr:cNvPr id="13" name="直接箭头连接符 12"/>
        <xdr:cNvCxnSpPr>
          <a:endCxn id="4" idx="0"/>
        </xdr:cNvCxnSpPr>
      </xdr:nvCxnSpPr>
      <xdr:spPr>
        <a:xfrm flipV="1">
          <a:off x="7572375" y="3381376"/>
          <a:ext cx="2152660" cy="419099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390525</xdr:colOff>
      <xdr:row>15</xdr:row>
      <xdr:rowOff>142875</xdr:rowOff>
    </xdr:from>
    <xdr:to>
      <xdr:col>8</xdr:col>
      <xdr:colOff>485775</xdr:colOff>
      <xdr:row>18</xdr:row>
      <xdr:rowOff>76201</xdr:rowOff>
    </xdr:to>
    <xdr:cxnSp macro="">
      <xdr:nvCxnSpPr>
        <xdr:cNvPr id="14" name="直接箭头连接符 13"/>
        <xdr:cNvCxnSpPr/>
      </xdr:nvCxnSpPr>
      <xdr:spPr>
        <a:xfrm flipV="1">
          <a:off x="7534275" y="2857500"/>
          <a:ext cx="95250" cy="476251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476250</xdr:colOff>
      <xdr:row>10</xdr:row>
      <xdr:rowOff>161925</xdr:rowOff>
    </xdr:from>
    <xdr:to>
      <xdr:col>9</xdr:col>
      <xdr:colOff>209550</xdr:colOff>
      <xdr:row>10</xdr:row>
      <xdr:rowOff>176213</xdr:rowOff>
    </xdr:to>
    <xdr:cxnSp macro="">
      <xdr:nvCxnSpPr>
        <xdr:cNvPr id="15" name="直接箭头连接符 14"/>
        <xdr:cNvCxnSpPr>
          <a:endCxn id="9" idx="1"/>
        </xdr:cNvCxnSpPr>
      </xdr:nvCxnSpPr>
      <xdr:spPr>
        <a:xfrm>
          <a:off x="7620000" y="1971675"/>
          <a:ext cx="419100" cy="14288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466725</xdr:colOff>
      <xdr:row>15</xdr:row>
      <xdr:rowOff>152400</xdr:rowOff>
    </xdr:from>
    <xdr:to>
      <xdr:col>9</xdr:col>
      <xdr:colOff>200025</xdr:colOff>
      <xdr:row>15</xdr:row>
      <xdr:rowOff>166688</xdr:rowOff>
    </xdr:to>
    <xdr:cxnSp macro="">
      <xdr:nvCxnSpPr>
        <xdr:cNvPr id="16" name="直接箭头连接符 15"/>
        <xdr:cNvCxnSpPr/>
      </xdr:nvCxnSpPr>
      <xdr:spPr>
        <a:xfrm>
          <a:off x="7610475" y="2867025"/>
          <a:ext cx="419100" cy="14288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523875</xdr:colOff>
      <xdr:row>11</xdr:row>
      <xdr:rowOff>9525</xdr:rowOff>
    </xdr:from>
    <xdr:to>
      <xdr:col>8</xdr:col>
      <xdr:colOff>466725</xdr:colOff>
      <xdr:row>15</xdr:row>
      <xdr:rowOff>133350</xdr:rowOff>
    </xdr:to>
    <xdr:cxnSp macro="">
      <xdr:nvCxnSpPr>
        <xdr:cNvPr id="17" name="直接箭头连接符 16"/>
        <xdr:cNvCxnSpPr/>
      </xdr:nvCxnSpPr>
      <xdr:spPr>
        <a:xfrm>
          <a:off x="6981825" y="2000250"/>
          <a:ext cx="628650" cy="8477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390525</xdr:colOff>
      <xdr:row>11</xdr:row>
      <xdr:rowOff>0</xdr:rowOff>
    </xdr:from>
    <xdr:to>
      <xdr:col>8</xdr:col>
      <xdr:colOff>466725</xdr:colOff>
      <xdr:row>18</xdr:row>
      <xdr:rowOff>95250</xdr:rowOff>
    </xdr:to>
    <xdr:cxnSp macro="">
      <xdr:nvCxnSpPr>
        <xdr:cNvPr id="18" name="直接箭头连接符 17"/>
        <xdr:cNvCxnSpPr/>
      </xdr:nvCxnSpPr>
      <xdr:spPr>
        <a:xfrm flipV="1">
          <a:off x="7534275" y="1990725"/>
          <a:ext cx="76200" cy="1362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7</xdr:col>
      <xdr:colOff>542925</xdr:colOff>
      <xdr:row>10</xdr:row>
      <xdr:rowOff>142875</xdr:rowOff>
    </xdr:from>
    <xdr:to>
      <xdr:col>8</xdr:col>
      <xdr:colOff>485775</xdr:colOff>
      <xdr:row>10</xdr:row>
      <xdr:rowOff>152400</xdr:rowOff>
    </xdr:to>
    <xdr:cxnSp macro="">
      <xdr:nvCxnSpPr>
        <xdr:cNvPr id="19" name="直接箭头连接符 18"/>
        <xdr:cNvCxnSpPr/>
      </xdr:nvCxnSpPr>
      <xdr:spPr>
        <a:xfrm>
          <a:off x="7000875" y="1952625"/>
          <a:ext cx="628650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280147</xdr:colOff>
      <xdr:row>31</xdr:row>
      <xdr:rowOff>22412</xdr:rowOff>
    </xdr:from>
    <xdr:to>
      <xdr:col>13</xdr:col>
      <xdr:colOff>324971</xdr:colOff>
      <xdr:row>51</xdr:row>
      <xdr:rowOff>44824</xdr:rowOff>
    </xdr:to>
    <xdr:sp macro="" textlink="">
      <xdr:nvSpPr>
        <xdr:cNvPr id="20" name="矩形 19"/>
        <xdr:cNvSpPr/>
      </xdr:nvSpPr>
      <xdr:spPr>
        <a:xfrm>
          <a:off x="6241676" y="5759824"/>
          <a:ext cx="4829736" cy="3608294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SYSRAM</a:t>
          </a:r>
          <a:endParaRPr lang="zh-CN" altLang="en-US" sz="1100"/>
        </a:p>
      </xdr:txBody>
    </xdr:sp>
    <xdr:clientData/>
  </xdr:twoCellAnchor>
  <xdr:twoCellAnchor>
    <xdr:from>
      <xdr:col>8</xdr:col>
      <xdr:colOff>659467</xdr:colOff>
      <xdr:row>33</xdr:row>
      <xdr:rowOff>36419</xdr:rowOff>
    </xdr:from>
    <xdr:to>
      <xdr:col>10</xdr:col>
      <xdr:colOff>605117</xdr:colOff>
      <xdr:row>42</xdr:row>
      <xdr:rowOff>36419</xdr:rowOff>
    </xdr:to>
    <xdr:sp macro="" textlink="">
      <xdr:nvSpPr>
        <xdr:cNvPr id="21" name="矩形 20"/>
        <xdr:cNvSpPr/>
      </xdr:nvSpPr>
      <xdr:spPr>
        <a:xfrm>
          <a:off x="7988114" y="6132419"/>
          <a:ext cx="1312768" cy="1613647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SRAMC</a:t>
          </a:r>
          <a:endParaRPr lang="zh-CN" altLang="en-US" sz="1100"/>
        </a:p>
      </xdr:txBody>
    </xdr:sp>
    <xdr:clientData/>
  </xdr:twoCellAnchor>
  <xdr:twoCellAnchor>
    <xdr:from>
      <xdr:col>6</xdr:col>
      <xdr:colOff>466726</xdr:colOff>
      <xdr:row>41</xdr:row>
      <xdr:rowOff>0</xdr:rowOff>
    </xdr:from>
    <xdr:to>
      <xdr:col>7</xdr:col>
      <xdr:colOff>403413</xdr:colOff>
      <xdr:row>50</xdr:row>
      <xdr:rowOff>1</xdr:rowOff>
    </xdr:to>
    <xdr:sp macro="" textlink="">
      <xdr:nvSpPr>
        <xdr:cNvPr id="22" name="矩形 21"/>
        <xdr:cNvSpPr/>
      </xdr:nvSpPr>
      <xdr:spPr>
        <a:xfrm>
          <a:off x="6428255" y="7530353"/>
          <a:ext cx="620246" cy="1613648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AXI 1TO2</a:t>
          </a:r>
          <a:endParaRPr lang="zh-CN" altLang="en-US" sz="1100"/>
        </a:p>
      </xdr:txBody>
    </xdr:sp>
    <xdr:clientData/>
  </xdr:twoCellAnchor>
  <xdr:twoCellAnchor>
    <xdr:from>
      <xdr:col>11</xdr:col>
      <xdr:colOff>346820</xdr:colOff>
      <xdr:row>34</xdr:row>
      <xdr:rowOff>2799</xdr:rowOff>
    </xdr:from>
    <xdr:to>
      <xdr:col>13</xdr:col>
      <xdr:colOff>53787</xdr:colOff>
      <xdr:row>36</xdr:row>
      <xdr:rowOff>88524</xdr:rowOff>
    </xdr:to>
    <xdr:sp macro="" textlink="">
      <xdr:nvSpPr>
        <xdr:cNvPr id="23" name="矩形 22"/>
        <xdr:cNvSpPr/>
      </xdr:nvSpPr>
      <xdr:spPr>
        <a:xfrm>
          <a:off x="9726144" y="6278093"/>
          <a:ext cx="1074084" cy="44431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SRAM_PRE</a:t>
          </a:r>
          <a:endParaRPr lang="zh-CN" altLang="en-US" sz="1100"/>
        </a:p>
      </xdr:txBody>
    </xdr:sp>
    <xdr:clientData/>
  </xdr:twoCellAnchor>
  <xdr:twoCellAnchor>
    <xdr:from>
      <xdr:col>11</xdr:col>
      <xdr:colOff>356345</xdr:colOff>
      <xdr:row>38</xdr:row>
      <xdr:rowOff>134468</xdr:rowOff>
    </xdr:from>
    <xdr:to>
      <xdr:col>13</xdr:col>
      <xdr:colOff>63312</xdr:colOff>
      <xdr:row>41</xdr:row>
      <xdr:rowOff>40899</xdr:rowOff>
    </xdr:to>
    <xdr:sp macro="" textlink="">
      <xdr:nvSpPr>
        <xdr:cNvPr id="24" name="矩形 23"/>
        <xdr:cNvSpPr/>
      </xdr:nvSpPr>
      <xdr:spPr>
        <a:xfrm>
          <a:off x="9735669" y="7126939"/>
          <a:ext cx="1074084" cy="44431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SRAM_POST</a:t>
          </a:r>
          <a:endParaRPr lang="zh-CN" altLang="en-US" sz="1100"/>
        </a:p>
      </xdr:txBody>
    </xdr:sp>
    <xdr:clientData/>
  </xdr:twoCellAnchor>
  <xdr:twoCellAnchor>
    <xdr:from>
      <xdr:col>5</xdr:col>
      <xdr:colOff>35410</xdr:colOff>
      <xdr:row>35</xdr:row>
      <xdr:rowOff>88526</xdr:rowOff>
    </xdr:from>
    <xdr:to>
      <xdr:col>6</xdr:col>
      <xdr:colOff>280153</xdr:colOff>
      <xdr:row>37</xdr:row>
      <xdr:rowOff>69476</xdr:rowOff>
    </xdr:to>
    <xdr:sp macro="" textlink="">
      <xdr:nvSpPr>
        <xdr:cNvPr id="25" name="下箭头 24"/>
        <xdr:cNvSpPr/>
      </xdr:nvSpPr>
      <xdr:spPr>
        <a:xfrm rot="16200000">
          <a:off x="5607763" y="6248732"/>
          <a:ext cx="339538" cy="928301"/>
        </a:xfrm>
        <a:prstGeom prst="downArrow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oneCellAnchor>
    <xdr:from>
      <xdr:col>4</xdr:col>
      <xdr:colOff>437027</xdr:colOff>
      <xdr:row>37</xdr:row>
      <xdr:rowOff>21851</xdr:rowOff>
    </xdr:from>
    <xdr:ext cx="1023485" cy="264560"/>
    <xdr:sp macro="" textlink="">
      <xdr:nvSpPr>
        <xdr:cNvPr id="26" name="文本框 25"/>
        <xdr:cNvSpPr txBox="1"/>
      </xdr:nvSpPr>
      <xdr:spPr>
        <a:xfrm>
          <a:off x="5031439" y="6835027"/>
          <a:ext cx="102348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100"/>
            <a:t>NPU</a:t>
          </a:r>
          <a:r>
            <a:rPr lang="en-US" altLang="zh-CN" sz="1100" baseline="0"/>
            <a:t> AXI W&amp;R </a:t>
          </a:r>
          <a:endParaRPr lang="zh-CN" altLang="en-US" sz="1100"/>
        </a:p>
      </xdr:txBody>
    </xdr:sp>
    <xdr:clientData/>
  </xdr:oneCellAnchor>
  <xdr:twoCellAnchor>
    <xdr:from>
      <xdr:col>5</xdr:col>
      <xdr:colOff>33616</xdr:colOff>
      <xdr:row>45</xdr:row>
      <xdr:rowOff>119343</xdr:rowOff>
    </xdr:from>
    <xdr:to>
      <xdr:col>6</xdr:col>
      <xdr:colOff>275107</xdr:colOff>
      <xdr:row>47</xdr:row>
      <xdr:rowOff>100292</xdr:rowOff>
    </xdr:to>
    <xdr:sp macro="" textlink="">
      <xdr:nvSpPr>
        <xdr:cNvPr id="27" name="下箭头 26"/>
        <xdr:cNvSpPr/>
      </xdr:nvSpPr>
      <xdr:spPr>
        <a:xfrm rot="16200000">
          <a:off x="5604343" y="8074116"/>
          <a:ext cx="339538" cy="925049"/>
        </a:xfrm>
        <a:prstGeom prst="downArrow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oneCellAnchor>
    <xdr:from>
      <xdr:col>4</xdr:col>
      <xdr:colOff>437027</xdr:colOff>
      <xdr:row>47</xdr:row>
      <xdr:rowOff>52667</xdr:rowOff>
    </xdr:from>
    <xdr:ext cx="942246" cy="264560"/>
    <xdr:sp macro="" textlink="">
      <xdr:nvSpPr>
        <xdr:cNvPr id="28" name="文本框 27"/>
        <xdr:cNvSpPr txBox="1"/>
      </xdr:nvSpPr>
      <xdr:spPr>
        <a:xfrm>
          <a:off x="5031439" y="8658785"/>
          <a:ext cx="94224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100"/>
            <a:t>ISP</a:t>
          </a:r>
          <a:r>
            <a:rPr lang="en-US" altLang="zh-CN" sz="1100" baseline="0"/>
            <a:t> AXI W&amp;R </a:t>
          </a:r>
          <a:endParaRPr lang="zh-CN" altLang="en-US" sz="1100"/>
        </a:p>
      </xdr:txBody>
    </xdr:sp>
    <xdr:clientData/>
  </xdr:oneCellAnchor>
  <xdr:twoCellAnchor>
    <xdr:from>
      <xdr:col>13</xdr:col>
      <xdr:colOff>322178</xdr:colOff>
      <xdr:row>45</xdr:row>
      <xdr:rowOff>178175</xdr:rowOff>
    </xdr:from>
    <xdr:to>
      <xdr:col>15</xdr:col>
      <xdr:colOff>0</xdr:colOff>
      <xdr:row>47</xdr:row>
      <xdr:rowOff>159124</xdr:rowOff>
    </xdr:to>
    <xdr:sp macro="" textlink="">
      <xdr:nvSpPr>
        <xdr:cNvPr id="29" name="下箭头 28"/>
        <xdr:cNvSpPr/>
      </xdr:nvSpPr>
      <xdr:spPr>
        <a:xfrm rot="16200000">
          <a:off x="11421320" y="8073003"/>
          <a:ext cx="339538" cy="1044940"/>
        </a:xfrm>
        <a:prstGeom prst="downArrow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oneCellAnchor>
    <xdr:from>
      <xdr:col>13</xdr:col>
      <xdr:colOff>356347</xdr:colOff>
      <xdr:row>47</xdr:row>
      <xdr:rowOff>158003</xdr:rowOff>
    </xdr:from>
    <xdr:ext cx="1390958" cy="264560"/>
    <xdr:sp macro="" textlink="">
      <xdr:nvSpPr>
        <xdr:cNvPr id="30" name="文本框 29"/>
        <xdr:cNvSpPr txBox="1"/>
      </xdr:nvSpPr>
      <xdr:spPr>
        <a:xfrm>
          <a:off x="11102788" y="8764121"/>
          <a:ext cx="139095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100"/>
            <a:t>ISP</a:t>
          </a:r>
          <a:r>
            <a:rPr lang="en-US" altLang="zh-CN" sz="1100" baseline="0"/>
            <a:t> AXI W&amp;R for DDR</a:t>
          </a:r>
          <a:endParaRPr lang="zh-CN" altLang="en-US" sz="1100"/>
        </a:p>
      </xdr:txBody>
    </xdr:sp>
    <xdr:clientData/>
  </xdr:oneCellAnchor>
  <xdr:twoCellAnchor>
    <xdr:from>
      <xdr:col>10</xdr:col>
      <xdr:colOff>627527</xdr:colOff>
      <xdr:row>35</xdr:row>
      <xdr:rowOff>89646</xdr:rowOff>
    </xdr:from>
    <xdr:to>
      <xdr:col>11</xdr:col>
      <xdr:colOff>347382</xdr:colOff>
      <xdr:row>35</xdr:row>
      <xdr:rowOff>89647</xdr:rowOff>
    </xdr:to>
    <xdr:cxnSp macro="">
      <xdr:nvCxnSpPr>
        <xdr:cNvPr id="32" name="直接箭头连接符 31"/>
        <xdr:cNvCxnSpPr/>
      </xdr:nvCxnSpPr>
      <xdr:spPr>
        <a:xfrm>
          <a:off x="9323292" y="6544234"/>
          <a:ext cx="403414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638733</xdr:colOff>
      <xdr:row>39</xdr:row>
      <xdr:rowOff>156882</xdr:rowOff>
    </xdr:from>
    <xdr:to>
      <xdr:col>11</xdr:col>
      <xdr:colOff>336176</xdr:colOff>
      <xdr:row>39</xdr:row>
      <xdr:rowOff>168087</xdr:rowOff>
    </xdr:to>
    <xdr:cxnSp macro="">
      <xdr:nvCxnSpPr>
        <xdr:cNvPr id="33" name="直接箭头连接符 32"/>
        <xdr:cNvCxnSpPr/>
      </xdr:nvCxnSpPr>
      <xdr:spPr>
        <a:xfrm flipV="1">
          <a:off x="9334498" y="7328647"/>
          <a:ext cx="381002" cy="1120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358588</xdr:colOff>
      <xdr:row>46</xdr:row>
      <xdr:rowOff>156882</xdr:rowOff>
    </xdr:from>
    <xdr:to>
      <xdr:col>13</xdr:col>
      <xdr:colOff>313765</xdr:colOff>
      <xdr:row>47</xdr:row>
      <xdr:rowOff>11206</xdr:rowOff>
    </xdr:to>
    <xdr:cxnSp macro="">
      <xdr:nvCxnSpPr>
        <xdr:cNvPr id="35" name="直接箭头连接符 34"/>
        <xdr:cNvCxnSpPr/>
      </xdr:nvCxnSpPr>
      <xdr:spPr>
        <a:xfrm flipV="1">
          <a:off x="7003676" y="8583706"/>
          <a:ext cx="4056530" cy="3361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369794</xdr:colOff>
      <xdr:row>39</xdr:row>
      <xdr:rowOff>67235</xdr:rowOff>
    </xdr:from>
    <xdr:to>
      <xdr:col>8</xdr:col>
      <xdr:colOff>649941</xdr:colOff>
      <xdr:row>43</xdr:row>
      <xdr:rowOff>100854</xdr:rowOff>
    </xdr:to>
    <xdr:cxnSp macro="">
      <xdr:nvCxnSpPr>
        <xdr:cNvPr id="36" name="直接箭头连接符 35"/>
        <xdr:cNvCxnSpPr/>
      </xdr:nvCxnSpPr>
      <xdr:spPr>
        <a:xfrm flipV="1">
          <a:off x="7014882" y="7239000"/>
          <a:ext cx="963706" cy="75079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291353</xdr:colOff>
      <xdr:row>36</xdr:row>
      <xdr:rowOff>112059</xdr:rowOff>
    </xdr:from>
    <xdr:to>
      <xdr:col>8</xdr:col>
      <xdr:colOff>616324</xdr:colOff>
      <xdr:row>36</xdr:row>
      <xdr:rowOff>112059</xdr:rowOff>
    </xdr:to>
    <xdr:cxnSp macro="">
      <xdr:nvCxnSpPr>
        <xdr:cNvPr id="39" name="直接箭头连接符 38"/>
        <xdr:cNvCxnSpPr/>
      </xdr:nvCxnSpPr>
      <xdr:spPr>
        <a:xfrm>
          <a:off x="6252882" y="6745941"/>
          <a:ext cx="1692089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275108</xdr:colOff>
      <xdr:row>46</xdr:row>
      <xdr:rowOff>109817</xdr:rowOff>
    </xdr:from>
    <xdr:to>
      <xdr:col>6</xdr:col>
      <xdr:colOff>504265</xdr:colOff>
      <xdr:row>46</xdr:row>
      <xdr:rowOff>112058</xdr:rowOff>
    </xdr:to>
    <xdr:cxnSp macro="">
      <xdr:nvCxnSpPr>
        <xdr:cNvPr id="47" name="直接箭头连接符 46"/>
        <xdr:cNvCxnSpPr>
          <a:stCxn id="27" idx="2"/>
        </xdr:cNvCxnSpPr>
      </xdr:nvCxnSpPr>
      <xdr:spPr>
        <a:xfrm>
          <a:off x="6236637" y="8536641"/>
          <a:ext cx="229157" cy="224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419100</xdr:colOff>
      <xdr:row>22</xdr:row>
      <xdr:rowOff>9525</xdr:rowOff>
    </xdr:from>
    <xdr:to>
      <xdr:col>17</xdr:col>
      <xdr:colOff>455819</xdr:colOff>
      <xdr:row>42</xdr:row>
      <xdr:rowOff>56692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2825" y="4352925"/>
          <a:ext cx="11047619" cy="3666667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103</xdr:row>
          <xdr:rowOff>0</xdr:rowOff>
        </xdr:from>
        <xdr:to>
          <xdr:col>2</xdr:col>
          <xdr:colOff>257175</xdr:colOff>
          <xdr:row>104</xdr:row>
          <xdr:rowOff>76200</xdr:rowOff>
        </xdr:to>
        <xdr:sp macro="" textlink="">
          <xdr:nvSpPr>
            <xdr:cNvPr id="16426" name="Control 42" hidden="1">
              <a:extLst>
                <a:ext uri="{63B3BB69-23CF-44E3-9099-C40C66FF867C}">
                  <a14:compatExt spid="_x0000_s16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106</xdr:row>
          <xdr:rowOff>0</xdr:rowOff>
        </xdr:from>
        <xdr:to>
          <xdr:col>2</xdr:col>
          <xdr:colOff>257175</xdr:colOff>
          <xdr:row>106</xdr:row>
          <xdr:rowOff>285750</xdr:rowOff>
        </xdr:to>
        <xdr:sp macro="" textlink="">
          <xdr:nvSpPr>
            <xdr:cNvPr id="16427" name="Control 43" hidden="1">
              <a:extLst>
                <a:ext uri="{63B3BB69-23CF-44E3-9099-C40C66FF867C}">
                  <a14:compatExt spid="_x0000_s16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219075</xdr:colOff>
      <xdr:row>141</xdr:row>
      <xdr:rowOff>123825</xdr:rowOff>
    </xdr:from>
    <xdr:to>
      <xdr:col>13</xdr:col>
      <xdr:colOff>257175</xdr:colOff>
      <xdr:row>145</xdr:row>
      <xdr:rowOff>104775</xdr:rowOff>
    </xdr:to>
    <xdr:sp macro="" textlink="">
      <xdr:nvSpPr>
        <xdr:cNvPr id="2" name="矩形 1"/>
        <xdr:cNvSpPr/>
      </xdr:nvSpPr>
      <xdr:spPr>
        <a:xfrm>
          <a:off x="10868025" y="27155775"/>
          <a:ext cx="2095500" cy="7048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DDR_S0</a:t>
          </a:r>
          <a:endParaRPr lang="zh-CN" altLang="en-US" sz="1100"/>
        </a:p>
      </xdr:txBody>
    </xdr:sp>
    <xdr:clientData/>
  </xdr:twoCellAnchor>
  <xdr:twoCellAnchor>
    <xdr:from>
      <xdr:col>10</xdr:col>
      <xdr:colOff>600075</xdr:colOff>
      <xdr:row>148</xdr:row>
      <xdr:rowOff>95250</xdr:rowOff>
    </xdr:from>
    <xdr:to>
      <xdr:col>12</xdr:col>
      <xdr:colOff>542925</xdr:colOff>
      <xdr:row>150</xdr:row>
      <xdr:rowOff>142875</xdr:rowOff>
    </xdr:to>
    <xdr:sp macro="" textlink="">
      <xdr:nvSpPr>
        <xdr:cNvPr id="5" name="矩形 4"/>
        <xdr:cNvSpPr/>
      </xdr:nvSpPr>
      <xdr:spPr>
        <a:xfrm>
          <a:off x="11249025" y="28394025"/>
          <a:ext cx="131445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slv</a:t>
          </a:r>
          <a:endParaRPr lang="zh-CN" altLang="en-US" sz="1100"/>
        </a:p>
      </xdr:txBody>
    </xdr:sp>
    <xdr:clientData/>
  </xdr:twoCellAnchor>
  <xdr:twoCellAnchor>
    <xdr:from>
      <xdr:col>9</xdr:col>
      <xdr:colOff>285750</xdr:colOff>
      <xdr:row>163</xdr:row>
      <xdr:rowOff>38100</xdr:rowOff>
    </xdr:from>
    <xdr:to>
      <xdr:col>12</xdr:col>
      <xdr:colOff>323850</xdr:colOff>
      <xdr:row>166</xdr:row>
      <xdr:rowOff>123825</xdr:rowOff>
    </xdr:to>
    <xdr:sp macro="" textlink="">
      <xdr:nvSpPr>
        <xdr:cNvPr id="6" name="矩形 5"/>
        <xdr:cNvSpPr/>
      </xdr:nvSpPr>
      <xdr:spPr>
        <a:xfrm>
          <a:off x="10248900" y="31051500"/>
          <a:ext cx="2095500" cy="628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DDR</a:t>
          </a:r>
          <a:endParaRPr lang="zh-CN" altLang="en-US" sz="1100"/>
        </a:p>
      </xdr:txBody>
    </xdr:sp>
    <xdr:clientData/>
  </xdr:twoCellAnchor>
  <xdr:twoCellAnchor>
    <xdr:from>
      <xdr:col>10</xdr:col>
      <xdr:colOff>676275</xdr:colOff>
      <xdr:row>153</xdr:row>
      <xdr:rowOff>57150</xdr:rowOff>
    </xdr:from>
    <xdr:to>
      <xdr:col>13</xdr:col>
      <xdr:colOff>9525</xdr:colOff>
      <xdr:row>155</xdr:row>
      <xdr:rowOff>123825</xdr:rowOff>
    </xdr:to>
    <xdr:sp macro="" textlink="">
      <xdr:nvSpPr>
        <xdr:cNvPr id="7" name="矩形 6"/>
        <xdr:cNvSpPr/>
      </xdr:nvSpPr>
      <xdr:spPr>
        <a:xfrm>
          <a:off x="11325225" y="29260800"/>
          <a:ext cx="1390650" cy="4286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mst</a:t>
          </a:r>
          <a:endParaRPr lang="zh-CN" altLang="en-US" sz="1100"/>
        </a:p>
      </xdr:txBody>
    </xdr:sp>
    <xdr:clientData/>
  </xdr:twoCellAnchor>
  <xdr:twoCellAnchor>
    <xdr:from>
      <xdr:col>10</xdr:col>
      <xdr:colOff>228600</xdr:colOff>
      <xdr:row>136</xdr:row>
      <xdr:rowOff>66675</xdr:rowOff>
    </xdr:from>
    <xdr:to>
      <xdr:col>11</xdr:col>
      <xdr:colOff>161925</xdr:colOff>
      <xdr:row>138</xdr:row>
      <xdr:rowOff>114300</xdr:rowOff>
    </xdr:to>
    <xdr:sp macro="" textlink="">
      <xdr:nvSpPr>
        <xdr:cNvPr id="8" name="矩形 7"/>
        <xdr:cNvSpPr/>
      </xdr:nvSpPr>
      <xdr:spPr>
        <a:xfrm>
          <a:off x="10877550" y="26193750"/>
          <a:ext cx="619125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dwe</a:t>
          </a:r>
          <a:endParaRPr lang="zh-CN" altLang="en-US" sz="1100"/>
        </a:p>
      </xdr:txBody>
    </xdr:sp>
    <xdr:clientData/>
  </xdr:twoCellAnchor>
  <xdr:twoCellAnchor>
    <xdr:from>
      <xdr:col>11</xdr:col>
      <xdr:colOff>495300</xdr:colOff>
      <xdr:row>136</xdr:row>
      <xdr:rowOff>66675</xdr:rowOff>
    </xdr:from>
    <xdr:to>
      <xdr:col>12</xdr:col>
      <xdr:colOff>428625</xdr:colOff>
      <xdr:row>138</xdr:row>
      <xdr:rowOff>114300</xdr:rowOff>
    </xdr:to>
    <xdr:sp macro="" textlink="">
      <xdr:nvSpPr>
        <xdr:cNvPr id="9" name="矩形 8"/>
        <xdr:cNvSpPr/>
      </xdr:nvSpPr>
      <xdr:spPr>
        <a:xfrm>
          <a:off x="11830050" y="26193750"/>
          <a:ext cx="619125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ISP</a:t>
          </a:r>
          <a:endParaRPr lang="zh-CN" altLang="en-US" sz="1100"/>
        </a:p>
      </xdr:txBody>
    </xdr:sp>
    <xdr:clientData/>
  </xdr:twoCellAnchor>
  <xdr:twoCellAnchor>
    <xdr:from>
      <xdr:col>11</xdr:col>
      <xdr:colOff>428625</xdr:colOff>
      <xdr:row>145</xdr:row>
      <xdr:rowOff>85725</xdr:rowOff>
    </xdr:from>
    <xdr:to>
      <xdr:col>11</xdr:col>
      <xdr:colOff>666750</xdr:colOff>
      <xdr:row>148</xdr:row>
      <xdr:rowOff>114300</xdr:rowOff>
    </xdr:to>
    <xdr:sp macro="" textlink="">
      <xdr:nvSpPr>
        <xdr:cNvPr id="3" name="下箭头 2"/>
        <xdr:cNvSpPr/>
      </xdr:nvSpPr>
      <xdr:spPr>
        <a:xfrm>
          <a:off x="11763375" y="27841575"/>
          <a:ext cx="238125" cy="5715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11</xdr:col>
      <xdr:colOff>495300</xdr:colOff>
      <xdr:row>150</xdr:row>
      <xdr:rowOff>171449</xdr:rowOff>
    </xdr:from>
    <xdr:to>
      <xdr:col>12</xdr:col>
      <xdr:colOff>47625</xdr:colOff>
      <xdr:row>153</xdr:row>
      <xdr:rowOff>76199</xdr:rowOff>
    </xdr:to>
    <xdr:sp macro="" textlink="">
      <xdr:nvSpPr>
        <xdr:cNvPr id="11" name="下箭头 10"/>
        <xdr:cNvSpPr/>
      </xdr:nvSpPr>
      <xdr:spPr>
        <a:xfrm>
          <a:off x="11830050" y="28832174"/>
          <a:ext cx="238125" cy="44767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11</xdr:col>
      <xdr:colOff>514350</xdr:colOff>
      <xdr:row>155</xdr:row>
      <xdr:rowOff>104775</xdr:rowOff>
    </xdr:from>
    <xdr:to>
      <xdr:col>12</xdr:col>
      <xdr:colOff>66675</xdr:colOff>
      <xdr:row>157</xdr:row>
      <xdr:rowOff>142875</xdr:rowOff>
    </xdr:to>
    <xdr:sp macro="" textlink="">
      <xdr:nvSpPr>
        <xdr:cNvPr id="12" name="下箭头 11"/>
        <xdr:cNvSpPr/>
      </xdr:nvSpPr>
      <xdr:spPr>
        <a:xfrm>
          <a:off x="11849100" y="29670375"/>
          <a:ext cx="238125" cy="4000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10</xdr:col>
      <xdr:colOff>361950</xdr:colOff>
      <xdr:row>157</xdr:row>
      <xdr:rowOff>152400</xdr:rowOff>
    </xdr:from>
    <xdr:to>
      <xdr:col>12</xdr:col>
      <xdr:colOff>381000</xdr:colOff>
      <xdr:row>160</xdr:row>
      <xdr:rowOff>38100</xdr:rowOff>
    </xdr:to>
    <xdr:sp macro="" textlink="">
      <xdr:nvSpPr>
        <xdr:cNvPr id="13" name="矩形 12"/>
        <xdr:cNvSpPr/>
      </xdr:nvSpPr>
      <xdr:spPr>
        <a:xfrm>
          <a:off x="11010900" y="30079950"/>
          <a:ext cx="1390650" cy="4286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TOP_NOC</a:t>
          </a:r>
          <a:endParaRPr lang="zh-CN" altLang="en-US" sz="1100"/>
        </a:p>
      </xdr:txBody>
    </xdr:sp>
    <xdr:clientData/>
  </xdr:twoCellAnchor>
  <xdr:twoCellAnchor>
    <xdr:from>
      <xdr:col>10</xdr:col>
      <xdr:colOff>581025</xdr:colOff>
      <xdr:row>160</xdr:row>
      <xdr:rowOff>57149</xdr:rowOff>
    </xdr:from>
    <xdr:to>
      <xdr:col>11</xdr:col>
      <xdr:colOff>133350</xdr:colOff>
      <xdr:row>163</xdr:row>
      <xdr:rowOff>19049</xdr:rowOff>
    </xdr:to>
    <xdr:sp macro="" textlink="">
      <xdr:nvSpPr>
        <xdr:cNvPr id="14" name="下箭头 13"/>
        <xdr:cNvSpPr/>
      </xdr:nvSpPr>
      <xdr:spPr>
        <a:xfrm>
          <a:off x="11229975" y="30527624"/>
          <a:ext cx="238125" cy="50482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10</xdr:col>
      <xdr:colOff>438150</xdr:colOff>
      <xdr:row>138</xdr:row>
      <xdr:rowOff>123825</xdr:rowOff>
    </xdr:from>
    <xdr:to>
      <xdr:col>10</xdr:col>
      <xdr:colOff>676275</xdr:colOff>
      <xdr:row>141</xdr:row>
      <xdr:rowOff>152400</xdr:rowOff>
    </xdr:to>
    <xdr:sp macro="" textlink="">
      <xdr:nvSpPr>
        <xdr:cNvPr id="15" name="下箭头 14"/>
        <xdr:cNvSpPr/>
      </xdr:nvSpPr>
      <xdr:spPr>
        <a:xfrm>
          <a:off x="11087100" y="26612850"/>
          <a:ext cx="238125" cy="5715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10</xdr:col>
      <xdr:colOff>504826</xdr:colOff>
      <xdr:row>177</xdr:row>
      <xdr:rowOff>161925</xdr:rowOff>
    </xdr:from>
    <xdr:to>
      <xdr:col>12</xdr:col>
      <xdr:colOff>257176</xdr:colOff>
      <xdr:row>181</xdr:row>
      <xdr:rowOff>66675</xdr:rowOff>
    </xdr:to>
    <xdr:sp macro="" textlink="">
      <xdr:nvSpPr>
        <xdr:cNvPr id="16" name="矩形 15"/>
        <xdr:cNvSpPr/>
      </xdr:nvSpPr>
      <xdr:spPr>
        <a:xfrm>
          <a:off x="11153776" y="33708975"/>
          <a:ext cx="1123950" cy="628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VS_BUS_GEN</a:t>
          </a:r>
          <a:endParaRPr lang="zh-CN" altLang="en-US" sz="1100"/>
        </a:p>
      </xdr:txBody>
    </xdr:sp>
    <xdr:clientData/>
  </xdr:twoCellAnchor>
  <xdr:twoCellAnchor>
    <xdr:from>
      <xdr:col>8</xdr:col>
      <xdr:colOff>266700</xdr:colOff>
      <xdr:row>177</xdr:row>
      <xdr:rowOff>142875</xdr:rowOff>
    </xdr:from>
    <xdr:to>
      <xdr:col>9</xdr:col>
      <xdr:colOff>419100</xdr:colOff>
      <xdr:row>179</xdr:row>
      <xdr:rowOff>85725</xdr:rowOff>
    </xdr:to>
    <xdr:sp macro="" textlink="">
      <xdr:nvSpPr>
        <xdr:cNvPr id="17" name="矩形 16"/>
        <xdr:cNvSpPr/>
      </xdr:nvSpPr>
      <xdr:spPr>
        <a:xfrm>
          <a:off x="9544050" y="33689925"/>
          <a:ext cx="83820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ISP</a:t>
          </a:r>
          <a:endParaRPr lang="zh-CN" altLang="en-US" sz="1100"/>
        </a:p>
      </xdr:txBody>
    </xdr:sp>
    <xdr:clientData/>
  </xdr:twoCellAnchor>
  <xdr:twoCellAnchor>
    <xdr:from>
      <xdr:col>8</xdr:col>
      <xdr:colOff>285750</xdr:colOff>
      <xdr:row>180</xdr:row>
      <xdr:rowOff>0</xdr:rowOff>
    </xdr:from>
    <xdr:to>
      <xdr:col>9</xdr:col>
      <xdr:colOff>438150</xdr:colOff>
      <xdr:row>181</xdr:row>
      <xdr:rowOff>123825</xdr:rowOff>
    </xdr:to>
    <xdr:sp macro="" textlink="">
      <xdr:nvSpPr>
        <xdr:cNvPr id="18" name="矩形 17"/>
        <xdr:cNvSpPr/>
      </xdr:nvSpPr>
      <xdr:spPr>
        <a:xfrm>
          <a:off x="9563100" y="34089975"/>
          <a:ext cx="83820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VI200</a:t>
          </a:r>
          <a:endParaRPr lang="zh-CN" altLang="en-US" sz="1100"/>
        </a:p>
      </xdr:txBody>
    </xdr:sp>
    <xdr:clientData/>
  </xdr:twoCellAnchor>
  <xdr:twoCellAnchor>
    <xdr:from>
      <xdr:col>9</xdr:col>
      <xdr:colOff>419100</xdr:colOff>
      <xdr:row>178</xdr:row>
      <xdr:rowOff>114300</xdr:rowOff>
    </xdr:from>
    <xdr:to>
      <xdr:col>10</xdr:col>
      <xdr:colOff>533400</xdr:colOff>
      <xdr:row>178</xdr:row>
      <xdr:rowOff>171450</xdr:rowOff>
    </xdr:to>
    <xdr:cxnSp macro="">
      <xdr:nvCxnSpPr>
        <xdr:cNvPr id="10" name="直接箭头连接符 9"/>
        <xdr:cNvCxnSpPr>
          <a:stCxn id="17" idx="3"/>
        </xdr:cNvCxnSpPr>
      </xdr:nvCxnSpPr>
      <xdr:spPr>
        <a:xfrm>
          <a:off x="10382250" y="33842325"/>
          <a:ext cx="800100" cy="571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438150</xdr:colOff>
      <xdr:row>180</xdr:row>
      <xdr:rowOff>57150</xdr:rowOff>
    </xdr:from>
    <xdr:to>
      <xdr:col>10</xdr:col>
      <xdr:colOff>514350</xdr:colOff>
      <xdr:row>180</xdr:row>
      <xdr:rowOff>152400</xdr:rowOff>
    </xdr:to>
    <xdr:cxnSp macro="">
      <xdr:nvCxnSpPr>
        <xdr:cNvPr id="20" name="直接箭头连接符 19"/>
        <xdr:cNvCxnSpPr>
          <a:stCxn id="18" idx="3"/>
        </xdr:cNvCxnSpPr>
      </xdr:nvCxnSpPr>
      <xdr:spPr>
        <a:xfrm flipV="1">
          <a:off x="10401300" y="34147125"/>
          <a:ext cx="762000" cy="952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9</xdr:col>
      <xdr:colOff>428625</xdr:colOff>
      <xdr:row>176</xdr:row>
      <xdr:rowOff>95250</xdr:rowOff>
    </xdr:from>
    <xdr:ext cx="998094" cy="264560"/>
    <xdr:sp macro="" textlink="">
      <xdr:nvSpPr>
        <xdr:cNvPr id="22" name="文本框 21"/>
        <xdr:cNvSpPr txBox="1"/>
      </xdr:nvSpPr>
      <xdr:spPr>
        <a:xfrm>
          <a:off x="10391775" y="33461325"/>
          <a:ext cx="998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100"/>
            <a:t>AxADDR[31:0]</a:t>
          </a:r>
          <a:endParaRPr lang="zh-CN" altLang="en-US" sz="1100"/>
        </a:p>
      </xdr:txBody>
    </xdr:sp>
    <xdr:clientData/>
  </xdr:oneCellAnchor>
  <xdr:oneCellAnchor>
    <xdr:from>
      <xdr:col>9</xdr:col>
      <xdr:colOff>371475</xdr:colOff>
      <xdr:row>181</xdr:row>
      <xdr:rowOff>66675</xdr:rowOff>
    </xdr:from>
    <xdr:ext cx="998094" cy="264560"/>
    <xdr:sp macro="" textlink="">
      <xdr:nvSpPr>
        <xdr:cNvPr id="25" name="文本框 24"/>
        <xdr:cNvSpPr txBox="1"/>
      </xdr:nvSpPr>
      <xdr:spPr>
        <a:xfrm>
          <a:off x="10334625" y="34337625"/>
          <a:ext cx="998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100"/>
            <a:t>AxADDR[31:0]</a:t>
          </a:r>
          <a:endParaRPr lang="zh-CN" altLang="en-US" sz="1100"/>
        </a:p>
      </xdr:txBody>
    </xdr:sp>
    <xdr:clientData/>
  </xdr:oneCellAnchor>
  <xdr:oneCellAnchor>
    <xdr:from>
      <xdr:col>12</xdr:col>
      <xdr:colOff>381000</xdr:colOff>
      <xdr:row>179</xdr:row>
      <xdr:rowOff>19050</xdr:rowOff>
    </xdr:from>
    <xdr:ext cx="1318631" cy="264560"/>
    <xdr:sp macro="" textlink="">
      <xdr:nvSpPr>
        <xdr:cNvPr id="26" name="文本框 25"/>
        <xdr:cNvSpPr txBox="1"/>
      </xdr:nvSpPr>
      <xdr:spPr>
        <a:xfrm>
          <a:off x="12401550" y="33928050"/>
          <a:ext cx="1318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100"/>
            <a:t>DDR_AxADDR[31:0]</a:t>
          </a:r>
          <a:endParaRPr lang="zh-CN" altLang="en-US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390525</xdr:colOff>
      <xdr:row>4</xdr:row>
      <xdr:rowOff>133350</xdr:rowOff>
    </xdr:from>
    <xdr:to>
      <xdr:col>24</xdr:col>
      <xdr:colOff>188725</xdr:colOff>
      <xdr:row>16</xdr:row>
      <xdr:rowOff>85460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47925" y="857250"/>
          <a:ext cx="14200000" cy="2123810"/>
        </a:xfrm>
        <a:prstGeom prst="rect">
          <a:avLst/>
        </a:prstGeom>
      </xdr:spPr>
    </xdr:pic>
    <xdr:clientData/>
  </xdr:twoCellAnchor>
  <xdr:twoCellAnchor editAs="oneCell">
    <xdr:from>
      <xdr:col>3</xdr:col>
      <xdr:colOff>419100</xdr:colOff>
      <xdr:row>19</xdr:row>
      <xdr:rowOff>95250</xdr:rowOff>
    </xdr:from>
    <xdr:to>
      <xdr:col>24</xdr:col>
      <xdr:colOff>226824</xdr:colOff>
      <xdr:row>64</xdr:row>
      <xdr:rowOff>113280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76500" y="3533775"/>
          <a:ext cx="14209524" cy="816190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n8080\AppData\Roaming\Microsoft\AddIns\excel-regex-example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cel Regex - Examples"/>
      <sheetName val="Regex Match"/>
      <sheetName val="Regex Extract"/>
      <sheetName val="Regex Replace"/>
      <sheetName val="Regex Remove"/>
    </sheetNames>
    <definedNames>
      <definedName name="GetFormulaText"/>
    </definedNames>
    <sheetDataSet>
      <sheetData sheetId="0"/>
      <sheetData sheetId="1"/>
      <sheetData sheetId="2"/>
      <sheetData sheetId="3"/>
      <sheetData sheetId="4"/>
    </sheetDataSet>
  </externalBook>
</externalLink>
</file>

<file path=xl/tables/table1.xml><?xml version="1.0" encoding="utf-8"?>
<table xmlns="http://schemas.openxmlformats.org/spreadsheetml/2006/main" id="13" name="表13" displayName="表13" ref="H19:K22" totalsRowShown="0">
  <autoFilter ref="H19:K22"/>
  <tableColumns count="4">
    <tableColumn id="1" name="NO EE"/>
    <tableColumn id="2" name="with CNR"/>
    <tableColumn id="3" name="CNR"/>
    <tableColumn id="4" name="No CN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C4:F8" totalsRowShown="0" headerRowDxfId="51">
  <autoFilter ref="C4:F8"/>
  <tableColumns count="4">
    <tableColumn id="1" name="FE_SEL"/>
    <tableColumn id="2" name="REGS_AHB_WR_WITH_FE_EN2"/>
    <tableColumn id="3" name="AHB Write ? "/>
    <tableColumn id="4" name="FE Can Work?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表2_4" displayName="表2_4" ref="C14:F16" totalsRowShown="0" headerRowDxfId="50">
  <autoFilter ref="C14:F16"/>
  <tableColumns count="4">
    <tableColumn id="1" name="FE_SEL"/>
    <tableColumn id="2" name="REGS_AHB_WR_WITH_FE_EN2"/>
    <tableColumn id="3" name="AHB Write ? "/>
    <tableColumn id="4" name="FE Can Work?" dataDxfId="4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表5" displayName="表5" ref="C24:H27" totalsRowShown="0" dataDxfId="48">
  <autoFilter ref="C24:H27"/>
  <tableColumns count="6">
    <tableColumn id="1" name="Mcm_Bypass" dataDxfId="47"/>
    <tableColumn id="2" name="Nn_Enable" dataDxfId="46"/>
    <tableColumn id="3" name="Nn_Inv_Enable" dataDxfId="45"/>
    <tableColumn id="4" name="Ppr Dma Start" dataDxfId="44"/>
    <tableColumn id="5" name="Data Flow" dataDxfId="43"/>
    <tableColumn id="6" name="comment" dataDxfId="4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表6" displayName="表6" ref="C45:C51" totalsRowShown="0" headerRowDxfId="41" dataDxfId="40">
  <autoFilter ref="C45:C51"/>
  <tableColumns count="1">
    <tableColumn id="1" name="Share Register" dataDxfId="3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表7" displayName="表7" ref="C55:D62" totalsRowShown="0">
  <autoFilter ref="C55:D62"/>
  <tableColumns count="2">
    <tableColumn id="1" name="9000ai case"/>
    <tableColumn id="2" name="9001ai cas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表8" displayName="表8" ref="C67:C70" totalsRowShown="0">
  <autoFilter ref="C67:C70"/>
  <tableColumns count="1">
    <tableColumn id="1" name="9000ai test review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9" name="表9" displayName="表9" ref="C74:C76" totalsRowShown="0" dataDxfId="38" tableBorderDxfId="37">
  <autoFilter ref="C74:C76"/>
  <tableColumns count="1">
    <tableColumn id="1" name="9000ai improve" dataDxfId="3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" name="表_PSCmd" displayName="表_PSCmd" ref="A3:C6" totalsRowShown="0" headerRowDxfId="35" dataDxfId="34">
  <autoFilter ref="A3:C6"/>
  <tableColumns count="3">
    <tableColumn id="1" name="Func" dataDxfId="33"/>
    <tableColumn id="2" name="Cmd" dataDxfId="32"/>
    <tableColumn id="3" name="列1" dataDxfId="3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2" name="表_文件索引" displayName="表_文件索引" ref="A11:D20" totalsRowShown="0" headerRowDxfId="30" dataDxfId="29">
  <autoFilter ref="A11:D20"/>
  <tableColumns count="4">
    <tableColumn id="1" name="Func" dataDxfId="28"/>
    <tableColumn id="2" name="FileName" dataDxfId="27"/>
    <tableColumn id="3" name="Description" dataDxfId="26"/>
    <tableColumn id="4" name="keywords" dataDxfId="2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" name="表10" displayName="表10" ref="B5:C9" totalsRowShown="0" dataDxfId="23">
  <autoFilter ref="B5:C9"/>
  <tableColumns count="2">
    <tableColumn id="1" name="NN Preprocess " dataDxfId="22"/>
    <tableColumn id="2" name="CMT" dataDxfId="21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4" name="表4" displayName="表4" ref="J12:L25" totalsRowShown="0" dataDxfId="15">
  <autoFilter ref="J12:L25"/>
  <tableColumns count="3">
    <tableColumn id="1" name="列1" dataDxfId="14"/>
    <tableColumn id="2" name="列2" dataDxfId="13"/>
    <tableColumn id="3" name="列3" dataDxfId="1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4" name="表14" displayName="表14" ref="B42:K47" totalsRowShown="0" headerRowDxfId="11" dataDxfId="10">
  <autoFilter ref="B42:K47"/>
  <tableColumns count="10">
    <tableColumn id="1" name="Status"/>
    <tableColumn id="2" name="列2" dataDxfId="9"/>
    <tableColumn id="3" name="列3" dataDxfId="8"/>
    <tableColumn id="4" name="列4" dataDxfId="7"/>
    <tableColumn id="5" name="Date" dataDxfId="6"/>
    <tableColumn id="6" name="RTL simu " dataDxfId="5"/>
    <tableColumn id="7" name="FPGA BM" dataDxfId="4"/>
    <tableColumn id="8" name="Bitfile Owner" dataDxfId="3"/>
    <tableColumn id="9" name="Frame end" dataDxfId="2"/>
    <tableColumn id="10" name="Resolution" dataDxfId="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1" name="表11" displayName="表11" ref="B5:G8" totalsRowShown="0">
  <autoFilter ref="B5:G8"/>
  <tableColumns count="6">
    <tableColumn id="1" name="接口差异"/>
    <tableColumn id="2" name="NPU"/>
    <tableColumn id="3" name="AXI 1to 2 s_m_0"/>
    <tableColumn id="4" name="AXI 1to 2 m_s_0/1"/>
    <tableColumn id="5" name="ISP"/>
    <tableColumn id="6" name="possible SOLU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pvci_sync_wrapper@wait%20DV%20replay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../../../Project/ProjectsI/Digua/X7C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zoom.com/j/94649280460" TargetMode="External"/><Relationship Id="rId2" Type="http://schemas.openxmlformats.org/officeDocument/2006/relationships/hyperlink" Target="https://zoom.com/j/97087185291" TargetMode="External"/><Relationship Id="rId1" Type="http://schemas.openxmlformats.org/officeDocument/2006/relationships/hyperlink" Target="https://zoom.com/j/7280530736" TargetMode="External"/><Relationship Id="rId4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hyperlink" Target="file:///\\10.10.0.32\cross_function_teams$\ISP_Project\HW\new%20members\design%20flows\Cmodel%20run%20and%20debug%20with%20gdb%20user%20guidev1.1.docx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docunet.verisilicon.com/published_doc/2025/ISP/HW/ISP8200_Series/ISP8200/pdf/Vivante.ISP8200.Series.V9.x.x.Image.Signal.Processing.IP.Hardware.Implementation.Manual-v1.00-D-20250331.pdf" TargetMode="External"/><Relationship Id="rId2" Type="http://schemas.openxmlformats.org/officeDocument/2006/relationships/hyperlink" Target="https://docunet.verisilicon.com/published_doc/2025/ISP/HW/ISP8200_Series/ISP8200/pdf/Vivante.ISP8200.Series.V9.x.x.Image.Signal.Processing.IP.Hardware.Integration.Guide-v1.00-D-20250331.pdf" TargetMode="External"/><Relationship Id="rId1" Type="http://schemas.openxmlformats.org/officeDocument/2006/relationships/hyperlink" Target="https://docunet.verisilicon.com/published_doc/2025/ISP/HW/ISP8200_Series/ISP8200/pdf/Vivante.ISP8200.Series.V9.x.x.Image.Signal.Processing.IP.Hardware.Features-v1.00-D-20250331.pdf" TargetMode="External"/><Relationship Id="rId4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4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0.xml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image" Target="../media/image14.emf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4.xml"/><Relationship Id="rId5" Type="http://schemas.openxmlformats.org/officeDocument/2006/relationships/control" Target="../activeX/activeX7.xml"/><Relationship Id="rId4" Type="http://schemas.openxmlformats.org/officeDocument/2006/relationships/image" Target="../media/image14.emf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hyperlink" Target="mailto:mp_y_only@dpc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572"/>
  <sheetViews>
    <sheetView zoomScale="115" zoomScaleNormal="115" workbookViewId="0">
      <pane ySplit="1" topLeftCell="A545" activePane="bottomLeft" state="frozen"/>
      <selection pane="bottomLeft" activeCell="A569" sqref="A569"/>
    </sheetView>
  </sheetViews>
  <sheetFormatPr defaultRowHeight="14.25"/>
  <cols>
    <col min="1" max="1" width="50.875" customWidth="1"/>
    <col min="2" max="2" width="60.625" customWidth="1"/>
    <col min="3" max="3" width="16" customWidth="1"/>
    <col min="4" max="4" width="13.875" style="85" customWidth="1"/>
    <col min="5" max="5" width="11.125" style="85" bestFit="1" customWidth="1"/>
    <col min="6" max="6" width="10.625" customWidth="1"/>
    <col min="7" max="7" width="10" bestFit="1" customWidth="1"/>
    <col min="9" max="9" width="27.375" customWidth="1"/>
  </cols>
  <sheetData>
    <row r="1" spans="1:18" ht="15" thickBot="1">
      <c r="A1" s="52" t="s">
        <v>685</v>
      </c>
      <c r="B1" t="s">
        <v>684</v>
      </c>
      <c r="C1" s="16"/>
      <c r="D1" s="116">
        <v>45027</v>
      </c>
      <c r="E1" s="81">
        <f t="shared" ref="E1:L1" si="0">D1+1</f>
        <v>45028</v>
      </c>
      <c r="F1" s="6">
        <f t="shared" si="0"/>
        <v>45029</v>
      </c>
      <c r="G1" s="6">
        <f t="shared" si="0"/>
        <v>45030</v>
      </c>
      <c r="H1" s="6">
        <f t="shared" si="0"/>
        <v>45031</v>
      </c>
      <c r="I1" s="6">
        <f t="shared" si="0"/>
        <v>45032</v>
      </c>
      <c r="J1" s="6">
        <f t="shared" si="0"/>
        <v>45033</v>
      </c>
      <c r="K1" s="6">
        <f t="shared" si="0"/>
        <v>45034</v>
      </c>
      <c r="L1" s="6">
        <f t="shared" si="0"/>
        <v>45035</v>
      </c>
      <c r="R1" s="16"/>
    </row>
    <row r="2" spans="1:18" ht="15" thickBot="1">
      <c r="A2" s="1" t="s">
        <v>0</v>
      </c>
      <c r="B2" s="3"/>
      <c r="C2" s="17" t="s">
        <v>1</v>
      </c>
      <c r="E2" s="86"/>
      <c r="F2" s="7"/>
      <c r="G2" s="7"/>
      <c r="H2" s="7"/>
      <c r="I2" s="7"/>
      <c r="J2" s="7"/>
      <c r="K2" s="7"/>
      <c r="L2" s="7"/>
      <c r="R2" s="16"/>
    </row>
    <row r="3" spans="1:18" ht="15" thickBot="1">
      <c r="A3" s="2" t="s">
        <v>2</v>
      </c>
      <c r="B3" s="3"/>
      <c r="C3" s="18" t="s">
        <v>1</v>
      </c>
      <c r="E3" s="86"/>
      <c r="F3" s="7"/>
      <c r="G3" s="7"/>
      <c r="H3" s="7"/>
      <c r="I3" s="7"/>
      <c r="J3" s="7"/>
      <c r="K3" s="7"/>
      <c r="L3" s="7"/>
      <c r="R3" s="16"/>
    </row>
    <row r="4" spans="1:18" ht="15" thickBot="1">
      <c r="A4" s="2" t="s">
        <v>3</v>
      </c>
      <c r="B4" s="3"/>
      <c r="C4" s="18" t="s">
        <v>1</v>
      </c>
      <c r="E4" s="86"/>
      <c r="F4" s="7"/>
      <c r="G4" s="7"/>
      <c r="H4" s="7"/>
      <c r="I4" s="7"/>
      <c r="J4" s="7"/>
      <c r="K4" s="7"/>
      <c r="L4" s="7"/>
      <c r="R4" s="16"/>
    </row>
    <row r="5" spans="1:18" ht="15" thickBot="1">
      <c r="A5" s="2" t="s">
        <v>51</v>
      </c>
      <c r="B5" s="3"/>
      <c r="C5" s="18" t="s">
        <v>1</v>
      </c>
      <c r="E5" s="86"/>
      <c r="F5" s="7"/>
      <c r="G5" s="7"/>
      <c r="H5" s="7"/>
      <c r="I5" s="7"/>
      <c r="J5" s="7"/>
      <c r="K5" s="7"/>
      <c r="L5" s="7"/>
      <c r="R5" s="16"/>
    </row>
    <row r="6" spans="1:18" ht="15" thickBot="1">
      <c r="A6" s="2" t="s">
        <v>4</v>
      </c>
      <c r="B6" s="3"/>
      <c r="C6" s="19" t="s">
        <v>5</v>
      </c>
      <c r="E6" s="86"/>
      <c r="F6" s="7"/>
      <c r="G6" s="7"/>
      <c r="H6" s="7"/>
      <c r="I6" s="7"/>
      <c r="J6" s="7"/>
      <c r="K6" s="7"/>
      <c r="L6" s="7"/>
      <c r="R6" s="16"/>
    </row>
    <row r="7" spans="1:18" ht="15" thickBot="1">
      <c r="A7" s="2" t="s">
        <v>6</v>
      </c>
      <c r="B7" s="3"/>
      <c r="C7" s="28" t="s">
        <v>7</v>
      </c>
      <c r="E7" s="86"/>
      <c r="F7" s="7"/>
      <c r="G7" s="7"/>
      <c r="H7" s="7"/>
      <c r="I7" s="7">
        <f t="shared" ref="I7" si="1">GetCellFillColor(E7)</f>
        <v>1</v>
      </c>
      <c r="J7" s="7"/>
      <c r="K7" s="7"/>
      <c r="L7" s="7"/>
      <c r="R7" s="16"/>
    </row>
    <row r="8" spans="1:18" ht="30.75" customHeight="1" thickBot="1">
      <c r="A8" s="2" t="s">
        <v>8</v>
      </c>
      <c r="B8" s="25"/>
      <c r="C8" s="29" t="s">
        <v>16</v>
      </c>
      <c r="E8" s="86"/>
      <c r="F8" s="7"/>
      <c r="G8" s="7"/>
      <c r="H8" s="7"/>
      <c r="I8" s="7" t="s">
        <v>173</v>
      </c>
      <c r="J8" s="7"/>
      <c r="K8" s="7"/>
      <c r="L8" s="7"/>
      <c r="R8" s="16"/>
    </row>
    <row r="9" spans="1:18" ht="15" thickBot="1">
      <c r="A9" s="180" t="s">
        <v>9</v>
      </c>
      <c r="B9" s="1" t="s">
        <v>13</v>
      </c>
      <c r="C9" s="4"/>
      <c r="E9" s="86" t="s">
        <v>20</v>
      </c>
      <c r="F9" s="7" t="s">
        <v>16</v>
      </c>
      <c r="G9" s="7"/>
      <c r="H9" s="7"/>
      <c r="I9" s="7"/>
      <c r="J9" s="7"/>
      <c r="K9" s="7"/>
      <c r="L9" s="7"/>
      <c r="R9" s="16"/>
    </row>
    <row r="10" spans="1:18" ht="15" thickBot="1">
      <c r="A10" s="181"/>
      <c r="B10" s="1" t="s">
        <v>12</v>
      </c>
      <c r="C10" s="4"/>
      <c r="E10" s="86" t="s">
        <v>22</v>
      </c>
      <c r="F10" s="7" t="s">
        <v>16</v>
      </c>
      <c r="G10" s="7"/>
      <c r="H10" s="7"/>
      <c r="I10" s="7"/>
      <c r="J10" s="7"/>
      <c r="K10" s="7"/>
      <c r="L10" s="7"/>
      <c r="R10" s="16"/>
    </row>
    <row r="11" spans="1:18" ht="15" thickBot="1">
      <c r="A11" s="182"/>
      <c r="B11" s="26" t="s">
        <v>11</v>
      </c>
      <c r="C11" s="4"/>
      <c r="E11" s="86"/>
      <c r="F11" s="7" t="s">
        <v>16</v>
      </c>
      <c r="G11" s="7"/>
      <c r="H11" s="7"/>
      <c r="I11" s="7"/>
      <c r="J11" s="7"/>
      <c r="K11" s="7"/>
      <c r="L11" s="7"/>
      <c r="R11" s="16"/>
    </row>
    <row r="12" spans="1:18" s="84" customFormat="1" ht="15" thickBot="1">
      <c r="A12" s="113"/>
      <c r="B12" s="26"/>
      <c r="C12" s="4"/>
      <c r="D12" s="85"/>
      <c r="E12" s="86"/>
      <c r="F12" s="7"/>
      <c r="G12" s="7"/>
      <c r="H12" s="7"/>
      <c r="I12" s="7"/>
      <c r="J12" s="7"/>
      <c r="K12" s="7"/>
      <c r="L12" s="7"/>
      <c r="R12" s="16"/>
    </row>
    <row r="13" spans="1:18" s="84" customFormat="1" ht="29.25" thickBot="1">
      <c r="A13" s="140" t="s">
        <v>789</v>
      </c>
      <c r="B13" s="26" t="s">
        <v>790</v>
      </c>
      <c r="C13" s="4"/>
      <c r="D13" s="85"/>
      <c r="E13" s="86"/>
      <c r="F13" s="7"/>
      <c r="G13" s="7"/>
      <c r="H13" s="7"/>
      <c r="I13" s="7"/>
      <c r="J13" s="7"/>
      <c r="K13" s="7"/>
      <c r="L13" s="7"/>
      <c r="R13" s="16"/>
    </row>
    <row r="14" spans="1:18" s="84" customFormat="1" ht="15" thickBot="1">
      <c r="A14" s="115">
        <v>701</v>
      </c>
      <c r="B14" s="26" t="s">
        <v>677</v>
      </c>
      <c r="C14" s="4"/>
      <c r="D14" s="85"/>
      <c r="E14" s="86"/>
      <c r="F14" s="7"/>
      <c r="G14" s="7"/>
      <c r="H14" s="7"/>
      <c r="I14" s="7"/>
      <c r="J14" s="7"/>
      <c r="K14" s="7"/>
      <c r="L14" s="7"/>
      <c r="R14" s="16"/>
    </row>
    <row r="15" spans="1:18" s="84" customFormat="1" ht="29.25" thickBot="1">
      <c r="A15" s="115" t="s">
        <v>665</v>
      </c>
      <c r="B15" s="26" t="s">
        <v>688</v>
      </c>
      <c r="C15" s="4"/>
      <c r="D15" s="85"/>
      <c r="E15" s="86"/>
      <c r="F15" s="7"/>
      <c r="G15" s="7"/>
      <c r="H15" s="7"/>
      <c r="I15" s="7"/>
      <c r="J15" s="7"/>
      <c r="K15" s="7"/>
      <c r="L15" s="7"/>
      <c r="R15" s="16"/>
    </row>
    <row r="16" spans="1:18" s="84" customFormat="1" ht="72" thickBot="1">
      <c r="A16" s="115" t="s">
        <v>807</v>
      </c>
      <c r="B16" s="26" t="s">
        <v>795</v>
      </c>
      <c r="C16" s="145" t="s">
        <v>825</v>
      </c>
      <c r="D16" s="85"/>
      <c r="E16" s="86"/>
      <c r="F16" s="7"/>
      <c r="G16" s="7"/>
      <c r="H16" s="7"/>
      <c r="I16" s="7"/>
      <c r="J16" s="7"/>
      <c r="K16" s="7"/>
      <c r="L16" s="7"/>
      <c r="R16" s="16"/>
    </row>
    <row r="17" spans="1:18" s="84" customFormat="1" ht="29.25" thickBot="1">
      <c r="A17" s="115" t="s">
        <v>808</v>
      </c>
      <c r="B17" s="26" t="s">
        <v>676</v>
      </c>
      <c r="C17" s="4"/>
      <c r="D17" s="85"/>
      <c r="E17" s="86"/>
      <c r="F17" s="7"/>
      <c r="G17" s="7"/>
      <c r="H17" s="7"/>
      <c r="I17" s="7"/>
      <c r="J17" s="7"/>
      <c r="K17" s="7"/>
      <c r="L17" s="7"/>
      <c r="R17" s="16"/>
    </row>
    <row r="18" spans="1:18" s="84" customFormat="1" ht="86.25" thickBot="1">
      <c r="A18" s="115" t="s">
        <v>809</v>
      </c>
      <c r="B18" s="26" t="s">
        <v>806</v>
      </c>
      <c r="C18"/>
      <c r="D18" s="85"/>
      <c r="E18" s="86"/>
      <c r="F18" s="7"/>
      <c r="G18" s="7"/>
      <c r="H18" s="7"/>
      <c r="I18" s="7"/>
      <c r="J18" s="7"/>
      <c r="K18" s="7"/>
      <c r="L18" s="7"/>
      <c r="R18" s="16"/>
    </row>
    <row r="19" spans="1:18" s="84" customFormat="1" ht="57.75" thickBot="1">
      <c r="A19" s="115" t="s">
        <v>1029</v>
      </c>
      <c r="B19" s="26" t="s">
        <v>1030</v>
      </c>
      <c r="D19" s="85"/>
      <c r="E19" s="86"/>
      <c r="F19" s="7"/>
      <c r="G19" s="7"/>
      <c r="H19" s="7"/>
      <c r="I19" s="7"/>
      <c r="J19" s="7"/>
      <c r="K19" s="7"/>
      <c r="L19" s="7"/>
      <c r="R19" s="16"/>
    </row>
    <row r="20" spans="1:18" s="84" customFormat="1" ht="15" thickBot="1">
      <c r="A20" s="115" t="s">
        <v>666</v>
      </c>
      <c r="B20" s="26"/>
      <c r="C20" s="4"/>
      <c r="D20" s="85"/>
      <c r="E20" s="86"/>
      <c r="F20" s="7"/>
      <c r="G20" s="7"/>
      <c r="H20" s="7"/>
      <c r="I20" s="7"/>
      <c r="J20" s="7"/>
      <c r="K20" s="7"/>
      <c r="L20" s="7"/>
      <c r="R20" s="16"/>
    </row>
    <row r="21" spans="1:18" s="84" customFormat="1" ht="15" thickBot="1">
      <c r="A21" s="113"/>
      <c r="B21" s="26"/>
      <c r="C21" s="4"/>
      <c r="D21" s="85"/>
      <c r="E21" s="86"/>
      <c r="F21" s="7"/>
      <c r="G21" s="7"/>
      <c r="H21" s="7"/>
      <c r="I21" s="7"/>
      <c r="J21" s="7"/>
      <c r="K21" s="7"/>
      <c r="L21" s="7"/>
      <c r="R21" s="16"/>
    </row>
    <row r="22" spans="1:18" s="84" customFormat="1" ht="15" thickBot="1">
      <c r="A22" s="113" t="s">
        <v>674</v>
      </c>
      <c r="B22" s="26"/>
      <c r="C22" s="4"/>
      <c r="D22" s="85"/>
      <c r="E22" s="86"/>
      <c r="F22" s="7"/>
      <c r="G22" s="7"/>
      <c r="H22" s="7"/>
      <c r="I22" s="7"/>
      <c r="J22" s="7"/>
      <c r="K22" s="7"/>
      <c r="L22" s="7"/>
      <c r="R22" s="16"/>
    </row>
    <row r="23" spans="1:18" s="84" customFormat="1" ht="15" thickBot="1">
      <c r="A23" s="113"/>
      <c r="B23" s="26"/>
      <c r="C23" s="4"/>
      <c r="D23" s="85"/>
      <c r="E23" s="86"/>
      <c r="F23" s="7"/>
      <c r="G23" s="7"/>
      <c r="H23" s="7"/>
      <c r="I23" s="7"/>
      <c r="J23" s="7"/>
      <c r="K23" s="7"/>
      <c r="L23" s="7"/>
      <c r="R23" s="16"/>
    </row>
    <row r="24" spans="1:18" ht="15" thickBot="1">
      <c r="A24" s="21" t="s">
        <v>10</v>
      </c>
      <c r="B24" s="27"/>
      <c r="C24" s="4"/>
      <c r="D24" s="86" t="s">
        <v>20</v>
      </c>
      <c r="E24" s="86" t="s">
        <v>20</v>
      </c>
      <c r="F24" s="7" t="s">
        <v>22</v>
      </c>
      <c r="G24" s="7" t="s">
        <v>22</v>
      </c>
      <c r="H24" s="7"/>
      <c r="I24" s="7"/>
      <c r="J24" s="7"/>
      <c r="K24" s="7"/>
      <c r="L24" s="7"/>
      <c r="R24" s="16"/>
    </row>
    <row r="25" spans="1:18" ht="14.25" customHeight="1">
      <c r="A25" t="s">
        <v>14</v>
      </c>
      <c r="B25" s="22"/>
      <c r="C25" s="4"/>
      <c r="D25" s="86" t="s">
        <v>18</v>
      </c>
      <c r="E25" s="86"/>
      <c r="F25" s="7"/>
      <c r="G25" s="7"/>
      <c r="H25" s="7"/>
      <c r="I25" s="7"/>
      <c r="J25" s="7"/>
      <c r="K25" s="7"/>
      <c r="L25" s="7"/>
      <c r="R25" s="16"/>
    </row>
    <row r="26" spans="1:18" ht="14.25" customHeight="1">
      <c r="A26" t="s">
        <v>15</v>
      </c>
      <c r="B26" s="23"/>
      <c r="C26" s="4"/>
      <c r="D26" s="86" t="s">
        <v>19</v>
      </c>
      <c r="E26" s="86" t="s">
        <v>18</v>
      </c>
      <c r="F26" s="7"/>
      <c r="G26" s="7"/>
      <c r="H26" s="7"/>
      <c r="I26" s="7"/>
      <c r="J26" s="7"/>
      <c r="K26" s="7"/>
      <c r="L26" s="7"/>
      <c r="R26" s="16"/>
    </row>
    <row r="27" spans="1:18" ht="14.25" customHeight="1">
      <c r="A27" t="s">
        <v>17</v>
      </c>
      <c r="B27" s="23"/>
      <c r="C27" s="4"/>
      <c r="D27" s="86" t="s">
        <v>18</v>
      </c>
      <c r="E27" s="86"/>
      <c r="F27" s="7"/>
      <c r="G27" s="7"/>
      <c r="H27" s="7"/>
      <c r="I27" s="7"/>
      <c r="J27" s="7"/>
      <c r="K27" s="7"/>
      <c r="L27" s="7"/>
      <c r="R27" s="16"/>
    </row>
    <row r="28" spans="1:18" ht="14.25" customHeight="1">
      <c r="A28" t="s">
        <v>21</v>
      </c>
      <c r="B28" s="23"/>
      <c r="C28" s="4"/>
      <c r="E28" s="86" t="s">
        <v>18</v>
      </c>
      <c r="F28" s="7"/>
      <c r="G28" s="7"/>
      <c r="H28" s="7"/>
      <c r="I28" s="7"/>
      <c r="J28" s="7"/>
      <c r="K28" s="7"/>
      <c r="L28" s="7"/>
      <c r="R28" s="16"/>
    </row>
    <row r="29" spans="1:18">
      <c r="A29" t="s">
        <v>47</v>
      </c>
      <c r="B29" s="23"/>
      <c r="C29" s="4"/>
      <c r="R29" s="16"/>
    </row>
    <row r="30" spans="1:18">
      <c r="A30" t="s">
        <v>48</v>
      </c>
      <c r="B30" s="23"/>
      <c r="C30" s="4"/>
      <c r="R30" s="16"/>
    </row>
    <row r="31" spans="1:18">
      <c r="A31" t="s">
        <v>54</v>
      </c>
      <c r="B31" s="23"/>
      <c r="C31" s="4"/>
      <c r="R31" s="16"/>
    </row>
    <row r="32" spans="1:18">
      <c r="A32" s="36" t="s">
        <v>238</v>
      </c>
      <c r="B32" s="23"/>
      <c r="C32" s="4"/>
      <c r="R32" s="16"/>
    </row>
    <row r="33" spans="1:18" ht="14.25" customHeight="1">
      <c r="A33" t="s">
        <v>49</v>
      </c>
      <c r="B33" s="23"/>
      <c r="C33" s="4"/>
      <c r="D33" s="86" t="s">
        <v>16</v>
      </c>
      <c r="E33" s="86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37"/>
    </row>
    <row r="34" spans="1:18" ht="14.25" customHeight="1">
      <c r="A34" t="s">
        <v>50</v>
      </c>
      <c r="B34" s="23"/>
      <c r="C34" s="4"/>
      <c r="D34" s="86" t="s">
        <v>16</v>
      </c>
      <c r="E34" s="86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37"/>
    </row>
    <row r="35" spans="1:18">
      <c r="A35" t="s">
        <v>52</v>
      </c>
      <c r="B35" s="23"/>
      <c r="C35" s="4"/>
      <c r="D35" s="86" t="s">
        <v>58</v>
      </c>
      <c r="E35" s="8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37"/>
    </row>
    <row r="36" spans="1:18" ht="14.25" customHeight="1">
      <c r="A36" t="s">
        <v>53</v>
      </c>
      <c r="B36" s="23"/>
      <c r="C36" s="4"/>
      <c r="D36" s="86" t="s">
        <v>16</v>
      </c>
      <c r="E36" s="86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37"/>
    </row>
    <row r="37" spans="1:18" ht="14.25" customHeight="1">
      <c r="A37" t="s">
        <v>66</v>
      </c>
      <c r="B37" s="23"/>
      <c r="C37" s="4"/>
      <c r="D37" s="86" t="s">
        <v>16</v>
      </c>
      <c r="E37" s="86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37"/>
    </row>
    <row r="38" spans="1:18" ht="14.25" customHeight="1">
      <c r="A38" t="s">
        <v>55</v>
      </c>
      <c r="B38" s="23"/>
      <c r="C38" s="4"/>
      <c r="D38" s="86" t="s">
        <v>16</v>
      </c>
      <c r="E38" s="86" t="s">
        <v>60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37"/>
    </row>
    <row r="39" spans="1:18">
      <c r="A39" t="s">
        <v>57</v>
      </c>
      <c r="B39" s="23"/>
      <c r="C39" s="4"/>
      <c r="D39" s="86" t="s">
        <v>58</v>
      </c>
      <c r="E39" s="8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37"/>
    </row>
    <row r="40" spans="1:18">
      <c r="A40" t="s">
        <v>56</v>
      </c>
      <c r="B40" s="23"/>
      <c r="C40" s="4"/>
      <c r="D40" s="86" t="s">
        <v>22</v>
      </c>
      <c r="E40" s="86" t="s">
        <v>58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37"/>
    </row>
    <row r="41" spans="1:18" ht="14.25" customHeight="1">
      <c r="A41" t="s">
        <v>59</v>
      </c>
      <c r="B41" s="23"/>
      <c r="C41" s="4"/>
      <c r="D41" s="86" t="s">
        <v>22</v>
      </c>
      <c r="E41" s="86" t="s">
        <v>16</v>
      </c>
      <c r="F41" s="7"/>
      <c r="G41" s="7"/>
      <c r="H41" s="7"/>
      <c r="I41" s="7"/>
      <c r="J41" s="7"/>
      <c r="K41" s="7"/>
      <c r="L41" s="7"/>
      <c r="M41" s="7"/>
      <c r="N41" s="7"/>
      <c r="R41" s="16"/>
    </row>
    <row r="42" spans="1:18">
      <c r="A42" t="s">
        <v>63</v>
      </c>
      <c r="B42" s="23"/>
      <c r="C42" s="4"/>
      <c r="D42" s="86" t="s">
        <v>22</v>
      </c>
      <c r="E42" s="86" t="s">
        <v>58</v>
      </c>
      <c r="F42" s="7"/>
      <c r="G42" s="7"/>
      <c r="H42" s="7"/>
      <c r="I42" s="7"/>
      <c r="J42" s="7"/>
      <c r="K42" s="7"/>
      <c r="L42" s="7"/>
      <c r="M42" s="7"/>
      <c r="N42" s="7"/>
      <c r="R42" s="16"/>
    </row>
    <row r="43" spans="1:18" ht="14.25" customHeight="1">
      <c r="A43" t="s">
        <v>62</v>
      </c>
      <c r="B43" s="23"/>
      <c r="C43" s="4"/>
      <c r="D43" s="86" t="s">
        <v>22</v>
      </c>
      <c r="E43" s="86" t="s">
        <v>16</v>
      </c>
      <c r="F43" s="7"/>
      <c r="G43" s="7"/>
      <c r="H43" s="7"/>
      <c r="I43" s="7"/>
      <c r="J43" s="7"/>
      <c r="K43" s="7"/>
      <c r="L43" s="7"/>
      <c r="M43" s="7"/>
      <c r="N43" s="7"/>
      <c r="R43" s="16"/>
    </row>
    <row r="44" spans="1:18" ht="14.25" customHeight="1">
      <c r="A44" t="s">
        <v>61</v>
      </c>
      <c r="B44" s="23"/>
      <c r="C44" s="4"/>
      <c r="D44" s="86" t="s">
        <v>16</v>
      </c>
      <c r="E44" s="86" t="s">
        <v>16</v>
      </c>
      <c r="F44" s="7"/>
      <c r="G44" s="7"/>
      <c r="H44" s="7"/>
      <c r="I44" s="7"/>
      <c r="J44" s="7"/>
      <c r="K44" s="7"/>
      <c r="L44" s="7"/>
      <c r="M44" s="7"/>
      <c r="N44" s="7"/>
      <c r="R44" s="16"/>
    </row>
    <row r="45" spans="1:18" ht="14.25" customHeight="1">
      <c r="A45" t="s">
        <v>64</v>
      </c>
      <c r="B45" s="23"/>
      <c r="C45" s="4"/>
      <c r="D45" s="86" t="s">
        <v>16</v>
      </c>
      <c r="E45" s="86"/>
      <c r="F45" s="7"/>
      <c r="G45" s="7"/>
      <c r="H45" s="7"/>
      <c r="I45" s="7"/>
      <c r="J45" s="7"/>
      <c r="K45" s="7"/>
      <c r="L45" s="7"/>
      <c r="M45" s="7"/>
      <c r="N45" s="7"/>
      <c r="R45" s="16"/>
    </row>
    <row r="46" spans="1:18" ht="14.25" customHeight="1">
      <c r="A46" t="s">
        <v>65</v>
      </c>
      <c r="B46" s="23"/>
      <c r="C46" s="4"/>
      <c r="D46" s="86" t="s">
        <v>22</v>
      </c>
      <c r="E46" s="86" t="s">
        <v>16</v>
      </c>
      <c r="F46" s="7"/>
      <c r="G46" s="7"/>
      <c r="H46" s="7"/>
      <c r="I46" s="7"/>
      <c r="J46" s="7"/>
      <c r="K46" s="7"/>
      <c r="L46" s="7"/>
      <c r="M46" s="7"/>
      <c r="N46" s="7"/>
      <c r="R46" s="16"/>
    </row>
    <row r="47" spans="1:18">
      <c r="A47" t="s">
        <v>67</v>
      </c>
      <c r="B47" s="23"/>
      <c r="C47" s="4"/>
      <c r="D47" s="86"/>
      <c r="E47" s="86"/>
      <c r="F47" s="7"/>
      <c r="G47" s="7"/>
      <c r="H47" s="7"/>
      <c r="I47" s="7"/>
      <c r="J47" s="7"/>
      <c r="K47" s="7"/>
      <c r="L47" s="7"/>
      <c r="M47" s="7"/>
      <c r="N47" s="7"/>
      <c r="R47" s="16"/>
    </row>
    <row r="48" spans="1:18" ht="14.25" customHeight="1">
      <c r="A48" t="s">
        <v>68</v>
      </c>
      <c r="B48" s="23"/>
      <c r="C48" s="4"/>
      <c r="D48" s="86" t="s">
        <v>16</v>
      </c>
      <c r="E48" s="86"/>
      <c r="F48" s="7"/>
      <c r="G48" s="7"/>
      <c r="H48" s="7"/>
      <c r="I48" s="7"/>
      <c r="J48" s="7"/>
      <c r="K48" s="7"/>
      <c r="L48" s="7"/>
      <c r="M48" s="7"/>
      <c r="N48" s="7"/>
      <c r="R48" s="16"/>
    </row>
    <row r="49" spans="1:18" ht="14.25" customHeight="1">
      <c r="A49" t="s">
        <v>69</v>
      </c>
      <c r="B49" s="23"/>
      <c r="C49" s="4"/>
      <c r="D49" s="86" t="s">
        <v>16</v>
      </c>
      <c r="E49" s="86"/>
      <c r="F49" s="7"/>
      <c r="G49" s="7"/>
      <c r="H49" s="7"/>
      <c r="I49" s="7"/>
      <c r="J49" s="7"/>
      <c r="K49" s="7"/>
      <c r="L49" s="7"/>
      <c r="M49" s="7"/>
      <c r="N49" s="7"/>
      <c r="R49" s="16"/>
    </row>
    <row r="50" spans="1:18" ht="14.25" customHeight="1">
      <c r="A50" t="s">
        <v>70</v>
      </c>
      <c r="B50" s="23"/>
      <c r="C50" s="4"/>
      <c r="D50" s="86" t="s">
        <v>22</v>
      </c>
      <c r="E50" s="86" t="s">
        <v>58</v>
      </c>
      <c r="F50" s="13" t="s">
        <v>16</v>
      </c>
      <c r="G50" s="7"/>
      <c r="H50" s="7">
        <v>1</v>
      </c>
      <c r="I50" s="7">
        <v>1</v>
      </c>
      <c r="J50" s="7"/>
      <c r="K50" s="7"/>
      <c r="L50" s="7"/>
      <c r="M50" s="7"/>
      <c r="N50" s="7"/>
      <c r="R50" s="16"/>
    </row>
    <row r="51" spans="1:18" ht="14.25" customHeight="1">
      <c r="A51" t="s">
        <v>77</v>
      </c>
      <c r="B51" s="23"/>
      <c r="C51" s="4"/>
      <c r="D51" s="86" t="s">
        <v>58</v>
      </c>
      <c r="E51" s="86" t="s">
        <v>58</v>
      </c>
      <c r="F51" s="7" t="s">
        <v>16</v>
      </c>
      <c r="G51" s="7"/>
      <c r="H51" s="7">
        <v>2</v>
      </c>
      <c r="I51" s="7"/>
      <c r="J51" s="7"/>
      <c r="K51" s="7"/>
      <c r="L51" s="7"/>
      <c r="M51" s="7"/>
      <c r="N51" s="7"/>
      <c r="R51" s="16"/>
    </row>
    <row r="52" spans="1:18">
      <c r="A52" t="s">
        <v>88</v>
      </c>
      <c r="B52" s="23"/>
      <c r="C52" s="4"/>
      <c r="D52" s="86"/>
      <c r="E52" s="86"/>
      <c r="F52" s="7" t="s">
        <v>58</v>
      </c>
      <c r="G52" s="7"/>
      <c r="H52" s="7">
        <v>3</v>
      </c>
      <c r="I52" s="7"/>
      <c r="J52" s="7"/>
      <c r="K52" s="7"/>
      <c r="L52" s="7"/>
      <c r="M52" s="7"/>
      <c r="N52" s="7"/>
      <c r="R52" s="16"/>
    </row>
    <row r="53" spans="1:18" ht="14.25" customHeight="1">
      <c r="A53" t="s">
        <v>79</v>
      </c>
      <c r="B53" s="23"/>
      <c r="C53" s="4"/>
      <c r="D53" s="86" t="s">
        <v>22</v>
      </c>
      <c r="E53" s="86" t="s">
        <v>58</v>
      </c>
      <c r="F53" s="7" t="s">
        <v>87</v>
      </c>
      <c r="G53" s="7"/>
      <c r="H53" s="32"/>
      <c r="I53" s="32"/>
      <c r="J53" s="7"/>
      <c r="K53" s="7"/>
      <c r="L53" s="7"/>
      <c r="M53" s="7"/>
      <c r="N53" s="7"/>
      <c r="R53" s="16"/>
    </row>
    <row r="54" spans="1:18">
      <c r="A54" t="s">
        <v>77</v>
      </c>
      <c r="B54" s="23"/>
      <c r="C54" s="4"/>
      <c r="D54" s="86" t="s">
        <v>22</v>
      </c>
      <c r="E54" s="86" t="s">
        <v>58</v>
      </c>
      <c r="F54" s="7"/>
      <c r="G54" s="7"/>
      <c r="H54" s="34"/>
      <c r="I54" s="32"/>
      <c r="J54" s="7"/>
      <c r="K54" s="7"/>
      <c r="L54" s="7"/>
      <c r="M54" s="7"/>
      <c r="N54" s="7"/>
      <c r="R54" s="16"/>
    </row>
    <row r="55" spans="1:18" ht="14.25" customHeight="1">
      <c r="A55" t="s">
        <v>78</v>
      </c>
      <c r="B55" s="23"/>
      <c r="C55" s="4"/>
      <c r="D55" s="86" t="s">
        <v>22</v>
      </c>
      <c r="E55" s="86" t="s">
        <v>58</v>
      </c>
      <c r="F55" s="36" t="s">
        <v>16</v>
      </c>
      <c r="H55" s="33"/>
      <c r="I55" s="32"/>
      <c r="K55" s="7"/>
      <c r="R55" s="16"/>
    </row>
    <row r="56" spans="1:18" ht="14.25" customHeight="1">
      <c r="A56" t="s">
        <v>80</v>
      </c>
      <c r="B56" s="23"/>
      <c r="C56" s="4"/>
      <c r="D56" s="86" t="s">
        <v>22</v>
      </c>
      <c r="E56" s="86" t="s">
        <v>16</v>
      </c>
      <c r="F56" s="7"/>
      <c r="H56" s="33"/>
      <c r="I56" s="32"/>
      <c r="K56" s="7"/>
      <c r="R56" s="16"/>
    </row>
    <row r="57" spans="1:18" ht="14.25" customHeight="1">
      <c r="A57" t="s">
        <v>81</v>
      </c>
      <c r="B57" s="23"/>
      <c r="C57" s="4"/>
      <c r="D57" s="86" t="s">
        <v>22</v>
      </c>
      <c r="E57" s="86" t="s">
        <v>16</v>
      </c>
      <c r="F57" s="7"/>
      <c r="H57" s="33"/>
      <c r="I57" s="32"/>
      <c r="K57" s="7"/>
      <c r="R57" s="16"/>
    </row>
    <row r="58" spans="1:18">
      <c r="A58" t="s">
        <v>85</v>
      </c>
      <c r="B58" s="23"/>
      <c r="C58" s="4"/>
      <c r="D58" s="86" t="s">
        <v>58</v>
      </c>
      <c r="F58" s="7"/>
      <c r="H58" s="33"/>
      <c r="I58" s="32"/>
      <c r="R58" s="16"/>
    </row>
    <row r="59" spans="1:18" ht="14.25" customHeight="1">
      <c r="A59" t="s">
        <v>89</v>
      </c>
      <c r="B59" s="23"/>
      <c r="C59" s="4"/>
      <c r="F59" s="7" t="s">
        <v>16</v>
      </c>
      <c r="H59" s="33"/>
      <c r="I59" s="32"/>
      <c r="R59" s="16"/>
    </row>
    <row r="60" spans="1:18" ht="14.25" customHeight="1">
      <c r="A60" t="s">
        <v>86</v>
      </c>
      <c r="B60" s="23"/>
      <c r="C60" s="4"/>
      <c r="D60" s="86" t="s">
        <v>58</v>
      </c>
      <c r="E60" s="86" t="s">
        <v>18</v>
      </c>
      <c r="F60" s="7"/>
      <c r="G60" s="7"/>
      <c r="H60" s="32"/>
      <c r="I60" s="31"/>
      <c r="J60" s="7"/>
      <c r="R60" s="16"/>
    </row>
    <row r="61" spans="1:18" ht="14.25" customHeight="1">
      <c r="A61" t="s">
        <v>90</v>
      </c>
      <c r="B61" s="23"/>
      <c r="C61" s="4"/>
      <c r="D61" s="86" t="s">
        <v>16</v>
      </c>
      <c r="E61" s="86"/>
      <c r="F61" s="7"/>
      <c r="G61" s="7"/>
      <c r="H61" s="32"/>
      <c r="I61" s="32"/>
      <c r="J61" s="7"/>
      <c r="R61" s="16"/>
    </row>
    <row r="62" spans="1:18">
      <c r="A62" t="s">
        <v>91</v>
      </c>
      <c r="B62" s="23"/>
      <c r="C62" s="4"/>
      <c r="D62" s="86"/>
      <c r="E62" s="86"/>
      <c r="F62" s="7"/>
      <c r="G62" s="7"/>
      <c r="H62" s="32"/>
      <c r="I62" s="31"/>
      <c r="J62" s="7"/>
      <c r="R62" s="16"/>
    </row>
    <row r="63" spans="1:18">
      <c r="A63" t="s">
        <v>92</v>
      </c>
      <c r="B63" s="23"/>
      <c r="C63" s="4"/>
      <c r="D63" s="86"/>
      <c r="E63" s="86"/>
      <c r="F63" s="7"/>
      <c r="G63" s="7"/>
      <c r="H63" s="32"/>
      <c r="I63" s="32"/>
      <c r="J63" s="7"/>
      <c r="R63" s="16"/>
    </row>
    <row r="64" spans="1:18" ht="85.5">
      <c r="A64" t="s">
        <v>93</v>
      </c>
      <c r="B64" s="30" t="s">
        <v>94</v>
      </c>
      <c r="C64" s="4"/>
      <c r="D64" s="86" t="s">
        <v>58</v>
      </c>
      <c r="E64" s="86" t="s">
        <v>95</v>
      </c>
      <c r="F64" s="35" t="s">
        <v>99</v>
      </c>
      <c r="G64" s="7"/>
      <c r="H64" s="32"/>
      <c r="I64" s="32"/>
      <c r="J64" s="7"/>
      <c r="R64" s="16"/>
    </row>
    <row r="65" spans="1:18" ht="14.25" customHeight="1">
      <c r="A65" t="s">
        <v>97</v>
      </c>
      <c r="B65" s="30"/>
      <c r="C65" s="4"/>
      <c r="D65" s="86" t="s">
        <v>16</v>
      </c>
      <c r="E65" s="86"/>
      <c r="F65" s="7"/>
      <c r="G65" s="7"/>
      <c r="H65" s="32"/>
      <c r="I65" s="32"/>
      <c r="J65" s="7"/>
      <c r="R65" s="16"/>
    </row>
    <row r="66" spans="1:18" ht="14.25" customHeight="1">
      <c r="A66" t="s">
        <v>96</v>
      </c>
      <c r="B66" s="23"/>
      <c r="C66" s="4"/>
      <c r="D66" s="86" t="s">
        <v>22</v>
      </c>
      <c r="E66" s="86" t="s">
        <v>16</v>
      </c>
      <c r="F66" s="7"/>
      <c r="G66" s="7"/>
      <c r="H66" s="32"/>
      <c r="I66" s="32"/>
      <c r="J66" s="38"/>
      <c r="R66" s="16"/>
    </row>
    <row r="67" spans="1:18" ht="14.25" customHeight="1">
      <c r="A67" t="s">
        <v>98</v>
      </c>
      <c r="B67" s="23"/>
      <c r="C67" s="4"/>
      <c r="D67" s="86" t="s">
        <v>16</v>
      </c>
      <c r="E67" s="86"/>
      <c r="F67" s="7"/>
      <c r="G67" s="7"/>
      <c r="H67" s="32"/>
      <c r="I67" s="32"/>
      <c r="J67" s="7"/>
      <c r="R67" s="16"/>
    </row>
    <row r="68" spans="1:18" ht="14.25" customHeight="1">
      <c r="A68" t="s">
        <v>100</v>
      </c>
      <c r="D68" s="86" t="s">
        <v>16</v>
      </c>
      <c r="E68" s="86"/>
      <c r="F68" s="7"/>
      <c r="G68" s="7"/>
      <c r="H68" s="32"/>
      <c r="I68" s="32"/>
      <c r="J68" s="7"/>
      <c r="R68" s="16"/>
    </row>
    <row r="69" spans="1:18" ht="14.25" customHeight="1">
      <c r="A69" t="s">
        <v>101</v>
      </c>
      <c r="D69" s="86" t="s">
        <v>22</v>
      </c>
      <c r="E69" s="86" t="s">
        <v>16</v>
      </c>
      <c r="F69" s="7"/>
      <c r="G69" s="7"/>
      <c r="H69" s="32"/>
      <c r="I69" s="32"/>
      <c r="J69" s="39"/>
      <c r="R69" s="16"/>
    </row>
    <row r="70" spans="1:18">
      <c r="A70" s="36" t="s">
        <v>102</v>
      </c>
      <c r="B70" s="23"/>
      <c r="C70" s="4"/>
      <c r="D70" s="86"/>
      <c r="E70" s="86"/>
      <c r="F70" s="7"/>
      <c r="G70" s="7"/>
      <c r="H70" s="7"/>
      <c r="I70" s="7"/>
      <c r="J70" s="7"/>
      <c r="R70" s="16"/>
    </row>
    <row r="71" spans="1:18">
      <c r="A71" s="36" t="s">
        <v>103</v>
      </c>
      <c r="B71" s="23"/>
      <c r="C71" s="4"/>
      <c r="D71" s="86" t="s">
        <v>22</v>
      </c>
      <c r="E71" s="86" t="s">
        <v>58</v>
      </c>
      <c r="F71" s="7"/>
      <c r="G71" s="7"/>
      <c r="H71" s="7"/>
      <c r="I71" s="7"/>
      <c r="J71" s="7"/>
      <c r="R71" s="16"/>
    </row>
    <row r="72" spans="1:18">
      <c r="A72" s="36" t="s">
        <v>107</v>
      </c>
      <c r="B72" s="23"/>
      <c r="C72" s="4"/>
      <c r="D72" s="86"/>
      <c r="E72" s="86"/>
      <c r="F72" s="7"/>
      <c r="G72" s="7"/>
      <c r="H72" s="7"/>
      <c r="I72" s="7"/>
      <c r="J72" s="7"/>
      <c r="R72" s="16"/>
    </row>
    <row r="73" spans="1:18">
      <c r="A73" s="36" t="s">
        <v>108</v>
      </c>
      <c r="B73" s="23"/>
      <c r="C73" s="4"/>
      <c r="D73" s="86"/>
      <c r="E73" s="86"/>
      <c r="F73" s="7"/>
      <c r="G73" s="7"/>
      <c r="H73" s="7"/>
      <c r="I73" s="7"/>
      <c r="J73" s="7"/>
      <c r="R73" s="16"/>
    </row>
    <row r="74" spans="1:18">
      <c r="A74" s="36" t="s">
        <v>104</v>
      </c>
      <c r="B74" s="23"/>
      <c r="C74" s="4"/>
      <c r="D74" s="86"/>
      <c r="E74" s="86"/>
      <c r="F74" s="7"/>
      <c r="G74" s="7"/>
      <c r="H74" s="7"/>
      <c r="I74" s="7"/>
      <c r="J74" s="7"/>
      <c r="R74" s="16"/>
    </row>
    <row r="75" spans="1:18">
      <c r="A75" s="36" t="s">
        <v>105</v>
      </c>
      <c r="B75" s="23"/>
      <c r="C75" s="4"/>
      <c r="D75" s="86"/>
      <c r="E75" s="86"/>
      <c r="F75" s="7"/>
      <c r="G75" s="7"/>
      <c r="H75" s="7"/>
      <c r="I75" s="7"/>
      <c r="J75" s="7"/>
      <c r="R75" s="16"/>
    </row>
    <row r="76" spans="1:18">
      <c r="A76" s="36" t="s">
        <v>106</v>
      </c>
      <c r="B76" s="23"/>
      <c r="C76" s="4"/>
      <c r="D76" s="86" t="s">
        <v>22</v>
      </c>
      <c r="E76" s="86"/>
      <c r="F76" s="7"/>
      <c r="G76" s="7"/>
      <c r="H76" s="7"/>
      <c r="I76" s="7"/>
      <c r="J76" s="7"/>
      <c r="R76" s="16"/>
    </row>
    <row r="77" spans="1:18">
      <c r="A77" s="36" t="s">
        <v>109</v>
      </c>
      <c r="B77" s="23" t="s">
        <v>110</v>
      </c>
      <c r="C77" s="4"/>
      <c r="D77" s="86"/>
      <c r="E77" s="86"/>
      <c r="F77" s="7"/>
      <c r="G77" s="7"/>
      <c r="H77" s="7"/>
      <c r="I77" s="7"/>
      <c r="J77" s="7"/>
      <c r="R77" s="16"/>
    </row>
    <row r="78" spans="1:18">
      <c r="A78" s="36" t="s">
        <v>111</v>
      </c>
      <c r="B78" s="23"/>
      <c r="C78" s="4"/>
      <c r="D78" s="86" t="s">
        <v>58</v>
      </c>
      <c r="E78" s="86"/>
      <c r="F78" s="7"/>
      <c r="G78" s="7"/>
      <c r="H78" s="7"/>
      <c r="I78" s="7"/>
      <c r="J78" s="7"/>
      <c r="R78" s="16"/>
    </row>
    <row r="79" spans="1:18" ht="14.25" customHeight="1">
      <c r="A79" s="36" t="s">
        <v>116</v>
      </c>
      <c r="B79" s="23" t="s">
        <v>117</v>
      </c>
      <c r="C79" s="4"/>
      <c r="D79" s="86" t="s">
        <v>118</v>
      </c>
      <c r="E79" s="87" t="s">
        <v>16</v>
      </c>
      <c r="F79" s="7"/>
      <c r="G79" s="7"/>
      <c r="H79" s="7"/>
      <c r="I79" s="7"/>
      <c r="J79" s="7"/>
      <c r="R79" s="16"/>
    </row>
    <row r="80" spans="1:18" ht="14.25" customHeight="1">
      <c r="A80" s="36" t="s">
        <v>121</v>
      </c>
      <c r="B80" s="23"/>
      <c r="C80" s="4"/>
      <c r="D80" s="86"/>
      <c r="E80" s="86" t="s">
        <v>16</v>
      </c>
      <c r="F80" s="7"/>
      <c r="G80" s="7"/>
      <c r="H80" s="7"/>
      <c r="I80" s="7"/>
      <c r="J80" s="7"/>
      <c r="R80" s="16"/>
    </row>
    <row r="81" spans="1:27">
      <c r="A81" s="36" t="s">
        <v>122</v>
      </c>
      <c r="B81" s="23"/>
      <c r="C81" s="4"/>
      <c r="D81" s="86"/>
      <c r="E81" s="86"/>
      <c r="F81" s="7"/>
      <c r="G81" s="7"/>
      <c r="H81" s="7"/>
      <c r="I81" s="7"/>
      <c r="J81" s="7"/>
      <c r="R81" s="16"/>
    </row>
    <row r="82" spans="1:27">
      <c r="B82" s="23"/>
      <c r="C82" s="4"/>
      <c r="D82" s="86"/>
      <c r="E82" s="86"/>
      <c r="F82" s="7"/>
      <c r="G82" s="7"/>
      <c r="H82" s="7"/>
      <c r="I82" s="7"/>
      <c r="J82" s="7"/>
      <c r="R82" s="16"/>
    </row>
    <row r="83" spans="1:27">
      <c r="B83" s="23"/>
      <c r="C83" s="4"/>
      <c r="D83" s="86"/>
      <c r="E83" s="86"/>
      <c r="F83" s="7"/>
      <c r="G83" s="7"/>
      <c r="H83" s="7"/>
      <c r="I83" s="7"/>
      <c r="J83" s="7"/>
      <c r="R83" s="16"/>
    </row>
    <row r="84" spans="1:27">
      <c r="A84" s="14"/>
      <c r="B84" s="24"/>
      <c r="C84" s="14"/>
      <c r="D84" s="82"/>
      <c r="E84" s="82"/>
      <c r="F84" s="15"/>
      <c r="G84" s="15"/>
      <c r="H84" s="15"/>
      <c r="I84" s="15"/>
      <c r="J84" s="15"/>
      <c r="K84" s="14"/>
      <c r="L84" s="14"/>
      <c r="M84" s="14"/>
      <c r="N84" s="14"/>
      <c r="O84" s="14"/>
      <c r="P84" s="14"/>
      <c r="Q84" s="14"/>
      <c r="R84" s="20"/>
      <c r="S84" s="24"/>
      <c r="T84" s="14"/>
      <c r="U84" s="14"/>
      <c r="V84" s="14"/>
      <c r="W84" s="14"/>
      <c r="X84" s="4"/>
      <c r="Y84" s="4"/>
      <c r="Z84" s="4"/>
      <c r="AA84" s="4"/>
    </row>
    <row r="85" spans="1:27">
      <c r="A85" s="41" t="s">
        <v>119</v>
      </c>
      <c r="B85" s="41"/>
      <c r="C85" s="41"/>
      <c r="D85" s="86" t="s">
        <v>16</v>
      </c>
      <c r="E85" s="86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</row>
    <row r="86" spans="1:27">
      <c r="A86" s="4" t="s">
        <v>120</v>
      </c>
      <c r="B86" s="4"/>
      <c r="C86" s="4"/>
      <c r="D86" s="86"/>
      <c r="E86" s="86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</row>
    <row r="87" spans="1:27">
      <c r="A87" s="4" t="s">
        <v>124</v>
      </c>
      <c r="B87" s="4"/>
      <c r="C87" s="4"/>
      <c r="D87" s="86"/>
      <c r="E87" s="86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</row>
    <row r="88" spans="1:27">
      <c r="A88" s="4" t="s">
        <v>125</v>
      </c>
      <c r="B88" s="4"/>
      <c r="C88" s="4"/>
      <c r="D88" s="86"/>
      <c r="E88" s="86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</row>
    <row r="89" spans="1:27">
      <c r="A89" s="4" t="s">
        <v>126</v>
      </c>
      <c r="B89" s="4"/>
      <c r="C89" s="4"/>
      <c r="D89" s="86" t="s">
        <v>22</v>
      </c>
      <c r="E89" s="86" t="s">
        <v>16</v>
      </c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</row>
    <row r="90" spans="1:27">
      <c r="A90" s="36" t="s">
        <v>127</v>
      </c>
      <c r="B90" s="4"/>
      <c r="C90" s="4"/>
      <c r="D90" s="86"/>
      <c r="E90" s="86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</row>
    <row r="91" spans="1:27">
      <c r="A91" s="4"/>
      <c r="B91" s="4"/>
      <c r="C91" s="4"/>
      <c r="D91" s="86"/>
      <c r="E91" s="86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</row>
    <row r="92" spans="1:27">
      <c r="A92" s="36" t="s">
        <v>128</v>
      </c>
      <c r="B92" s="4"/>
      <c r="C92" s="4"/>
      <c r="D92" s="86" t="s">
        <v>16</v>
      </c>
      <c r="E92" s="86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</row>
    <row r="93" spans="1:27">
      <c r="A93" s="36" t="s">
        <v>131</v>
      </c>
      <c r="B93" s="4"/>
      <c r="C93" s="4"/>
      <c r="D93" s="86" t="s">
        <v>16</v>
      </c>
      <c r="E93" s="86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</row>
    <row r="94" spans="1:27">
      <c r="A94" s="36" t="s">
        <v>130</v>
      </c>
      <c r="B94" s="4"/>
      <c r="C94" s="4"/>
      <c r="D94" s="86" t="s">
        <v>58</v>
      </c>
      <c r="E94" s="86" t="s">
        <v>16</v>
      </c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</row>
    <row r="95" spans="1:27">
      <c r="A95" s="36" t="s">
        <v>129</v>
      </c>
      <c r="B95" s="4"/>
      <c r="C95" s="4"/>
      <c r="D95" s="86" t="s">
        <v>16</v>
      </c>
      <c r="E95" s="86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</row>
    <row r="96" spans="1:27">
      <c r="A96" s="36" t="s">
        <v>132</v>
      </c>
      <c r="B96" s="4"/>
      <c r="C96" s="4"/>
      <c r="D96" s="86" t="s">
        <v>22</v>
      </c>
      <c r="E96" s="86" t="s">
        <v>18</v>
      </c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</row>
    <row r="97" spans="1:21" ht="28.5">
      <c r="A97" s="36" t="s">
        <v>133</v>
      </c>
      <c r="B97" s="4"/>
      <c r="C97" s="4"/>
      <c r="D97" s="86" t="s">
        <v>22</v>
      </c>
      <c r="E97" s="86" t="s">
        <v>135</v>
      </c>
      <c r="F97" s="7" t="s">
        <v>16</v>
      </c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</row>
    <row r="98" spans="1:21">
      <c r="A98" s="36" t="s">
        <v>136</v>
      </c>
      <c r="B98" s="4"/>
      <c r="C98" s="4"/>
      <c r="D98" s="86" t="s">
        <v>22</v>
      </c>
      <c r="E98" s="86" t="s">
        <v>16</v>
      </c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</row>
    <row r="99" spans="1:21">
      <c r="A99" s="36" t="s">
        <v>138</v>
      </c>
      <c r="B99" s="4"/>
      <c r="C99" s="4"/>
      <c r="D99" s="86" t="s">
        <v>22</v>
      </c>
      <c r="E99" s="86" t="s">
        <v>16</v>
      </c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</row>
    <row r="100" spans="1:21">
      <c r="A100" s="36" t="s">
        <v>139</v>
      </c>
      <c r="B100" s="4"/>
      <c r="C100" s="4"/>
      <c r="D100" s="86" t="s">
        <v>22</v>
      </c>
      <c r="E100" s="86" t="s">
        <v>16</v>
      </c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</row>
    <row r="101" spans="1:21">
      <c r="A101" s="36" t="s">
        <v>141</v>
      </c>
      <c r="B101" s="4"/>
      <c r="C101" s="4"/>
      <c r="D101" s="86" t="s">
        <v>16</v>
      </c>
      <c r="E101" s="86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</row>
    <row r="102" spans="1:21">
      <c r="A102" s="36" t="s">
        <v>145</v>
      </c>
      <c r="B102" s="4"/>
      <c r="C102" s="4"/>
      <c r="D102" s="86" t="s">
        <v>16</v>
      </c>
      <c r="E102" s="86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</row>
    <row r="103" spans="1:21">
      <c r="A103" s="36" t="s">
        <v>134</v>
      </c>
      <c r="B103" s="4"/>
      <c r="C103" s="4"/>
      <c r="D103" s="86" t="s">
        <v>22</v>
      </c>
      <c r="E103" s="86" t="s">
        <v>58</v>
      </c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</row>
    <row r="104" spans="1:21">
      <c r="A104" s="36" t="s">
        <v>137</v>
      </c>
      <c r="B104" s="4"/>
      <c r="C104" s="4"/>
      <c r="D104" s="86" t="s">
        <v>22</v>
      </c>
      <c r="E104" s="86" t="s">
        <v>58</v>
      </c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</row>
    <row r="105" spans="1:21">
      <c r="A105" s="36" t="s">
        <v>140</v>
      </c>
      <c r="B105" s="4"/>
      <c r="C105" s="4"/>
      <c r="D105" s="86" t="s">
        <v>22</v>
      </c>
      <c r="E105" s="86" t="s">
        <v>58</v>
      </c>
      <c r="F105" s="7" t="s">
        <v>148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</row>
    <row r="106" spans="1:21">
      <c r="A106" s="36" t="s">
        <v>142</v>
      </c>
      <c r="B106" s="4"/>
      <c r="C106" s="4"/>
      <c r="D106" s="86" t="s">
        <v>22</v>
      </c>
      <c r="E106" s="86" t="s">
        <v>58</v>
      </c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  <row r="107" spans="1:21">
      <c r="A107" s="36" t="s">
        <v>143</v>
      </c>
      <c r="B107" s="4"/>
      <c r="C107" s="4"/>
      <c r="D107" s="86" t="s">
        <v>22</v>
      </c>
      <c r="E107" s="86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</row>
    <row r="108" spans="1:21">
      <c r="A108" s="36" t="s">
        <v>144</v>
      </c>
      <c r="B108" s="4"/>
      <c r="C108" s="4"/>
      <c r="D108" s="86" t="s">
        <v>22</v>
      </c>
      <c r="E108" s="86" t="s">
        <v>146</v>
      </c>
      <c r="F108" s="7" t="s">
        <v>149</v>
      </c>
      <c r="G108" s="7" t="s">
        <v>16</v>
      </c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</row>
    <row r="109" spans="1:21">
      <c r="A109" s="36" t="s">
        <v>147</v>
      </c>
      <c r="B109" s="4"/>
      <c r="C109" s="4"/>
      <c r="D109" s="86" t="s">
        <v>22</v>
      </c>
      <c r="E109" s="86" t="s">
        <v>58</v>
      </c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</row>
    <row r="110" spans="1:21">
      <c r="A110" s="36" t="s">
        <v>150</v>
      </c>
      <c r="B110" s="4"/>
      <c r="C110" s="4"/>
      <c r="D110" s="86" t="s">
        <v>58</v>
      </c>
      <c r="E110" s="86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T110" s="4"/>
    </row>
    <row r="111" spans="1:21" ht="28.5">
      <c r="A111" s="36" t="s">
        <v>151</v>
      </c>
      <c r="B111" s="4"/>
      <c r="C111" s="4"/>
      <c r="D111" s="86" t="s">
        <v>58</v>
      </c>
      <c r="E111" s="86" t="s">
        <v>152</v>
      </c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</row>
    <row r="112" spans="1:21" ht="15" thickBot="1">
      <c r="A112" s="40" t="s">
        <v>153</v>
      </c>
      <c r="B112" s="40"/>
      <c r="C112" s="40"/>
      <c r="D112" s="86" t="s">
        <v>22</v>
      </c>
      <c r="E112" s="86" t="s">
        <v>58</v>
      </c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4"/>
      <c r="T112" s="4"/>
      <c r="U112" s="4"/>
    </row>
    <row r="113" spans="1:18">
      <c r="A113" s="36" t="s">
        <v>154</v>
      </c>
      <c r="D113" s="87" t="s">
        <v>22</v>
      </c>
      <c r="E113" s="87"/>
      <c r="F113" s="36"/>
      <c r="G113" s="36"/>
      <c r="H113" s="36"/>
      <c r="I113" s="36"/>
      <c r="J113" s="36"/>
      <c r="K113" s="36"/>
      <c r="L113" s="36"/>
      <c r="M113" s="36"/>
      <c r="N113" s="36"/>
      <c r="O113" s="36"/>
      <c r="P113" s="36"/>
      <c r="Q113" s="36"/>
      <c r="R113" s="36"/>
    </row>
    <row r="114" spans="1:18">
      <c r="A114" s="36" t="s">
        <v>157</v>
      </c>
      <c r="D114" s="87" t="s">
        <v>22</v>
      </c>
      <c r="E114" s="87"/>
      <c r="F114" s="36"/>
      <c r="G114" s="36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</row>
    <row r="115" spans="1:18">
      <c r="A115" s="36" t="s">
        <v>155</v>
      </c>
      <c r="D115" s="87" t="s">
        <v>22</v>
      </c>
      <c r="E115" s="87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</row>
    <row r="116" spans="1:18">
      <c r="A116" s="36" t="s">
        <v>156</v>
      </c>
      <c r="D116" s="87" t="s">
        <v>22</v>
      </c>
      <c r="E116" s="87" t="s">
        <v>16</v>
      </c>
      <c r="F116" s="36"/>
      <c r="G116" s="36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</row>
    <row r="117" spans="1:18">
      <c r="A117" s="36" t="s">
        <v>158</v>
      </c>
      <c r="D117" s="87"/>
      <c r="E117" s="87"/>
      <c r="F117" s="36"/>
      <c r="G117" s="36"/>
      <c r="H117" s="36"/>
      <c r="I117" s="36"/>
      <c r="J117" s="36"/>
      <c r="K117" s="36"/>
      <c r="L117" s="36"/>
      <c r="M117" s="36"/>
      <c r="N117" s="36"/>
      <c r="O117" s="36"/>
      <c r="P117" s="36"/>
      <c r="Q117" s="36"/>
      <c r="R117" s="36"/>
    </row>
    <row r="118" spans="1:18">
      <c r="A118" s="36" t="s">
        <v>159</v>
      </c>
      <c r="D118" s="87"/>
      <c r="E118" s="87"/>
      <c r="F118" s="36"/>
      <c r="G118" s="36"/>
      <c r="H118" s="36"/>
      <c r="I118" s="36"/>
      <c r="J118" s="36"/>
      <c r="K118" s="36"/>
      <c r="L118" s="36"/>
      <c r="M118" s="36"/>
      <c r="N118" s="36"/>
      <c r="O118" s="36"/>
      <c r="P118" s="36"/>
      <c r="Q118" s="36"/>
      <c r="R118" s="36"/>
    </row>
    <row r="119" spans="1:18">
      <c r="A119" s="36" t="s">
        <v>160</v>
      </c>
      <c r="D119" s="87"/>
      <c r="E119" s="87"/>
      <c r="F119" s="36"/>
      <c r="G119" s="36"/>
      <c r="H119" s="36"/>
      <c r="I119" s="36"/>
      <c r="J119" s="36"/>
      <c r="K119" s="36"/>
      <c r="L119" s="36"/>
      <c r="M119" s="36"/>
      <c r="N119" s="36"/>
      <c r="O119" s="36"/>
      <c r="P119" s="36"/>
      <c r="Q119" s="36"/>
      <c r="R119" s="36"/>
    </row>
    <row r="120" spans="1:18">
      <c r="A120" s="44"/>
      <c r="B120" s="44"/>
      <c r="C120" s="44"/>
      <c r="D120" s="83"/>
      <c r="E120" s="83"/>
      <c r="F120" s="44"/>
      <c r="G120" s="44"/>
      <c r="H120" s="44"/>
      <c r="I120" s="44"/>
      <c r="J120" s="36"/>
      <c r="K120" s="36"/>
      <c r="L120" s="36"/>
      <c r="M120" s="36"/>
      <c r="N120" s="36"/>
      <c r="O120" s="36"/>
      <c r="P120" s="36"/>
      <c r="Q120" s="36"/>
      <c r="R120" s="36"/>
    </row>
    <row r="121" spans="1:18" ht="28.5">
      <c r="A121" s="43" t="s">
        <v>161</v>
      </c>
      <c r="B121" s="43" t="s">
        <v>162</v>
      </c>
      <c r="D121" s="87"/>
      <c r="E121" s="87"/>
      <c r="F121" s="36"/>
      <c r="G121" s="36"/>
      <c r="H121" s="36"/>
      <c r="I121" s="36"/>
      <c r="J121" s="36"/>
      <c r="K121" s="36"/>
      <c r="L121" s="36"/>
      <c r="M121" s="36"/>
      <c r="N121" s="36"/>
      <c r="O121" s="36"/>
      <c r="P121" s="36"/>
      <c r="Q121" s="36"/>
      <c r="R121" s="36"/>
    </row>
    <row r="122" spans="1:18">
      <c r="A122" s="43" t="s">
        <v>163</v>
      </c>
      <c r="B122" s="42"/>
      <c r="D122" s="87" t="s">
        <v>16</v>
      </c>
      <c r="E122" s="87"/>
      <c r="F122" s="36"/>
      <c r="G122" s="36"/>
      <c r="H122" s="36"/>
      <c r="I122" s="36"/>
      <c r="J122" s="36"/>
      <c r="K122" s="36"/>
      <c r="L122" s="36"/>
      <c r="M122" s="36"/>
      <c r="N122" s="36"/>
      <c r="O122" s="36"/>
      <c r="P122" s="36"/>
      <c r="Q122" s="36"/>
      <c r="R122" s="36"/>
    </row>
    <row r="123" spans="1:18">
      <c r="A123" s="43"/>
      <c r="B123" s="42"/>
      <c r="D123" s="87"/>
      <c r="E123" s="87"/>
      <c r="F123" s="36"/>
      <c r="G123" s="36"/>
      <c r="H123" s="36"/>
      <c r="I123" s="36"/>
      <c r="J123" s="36"/>
      <c r="K123" s="36"/>
      <c r="L123" s="36"/>
      <c r="M123" s="36"/>
      <c r="N123" s="36"/>
      <c r="O123" s="36"/>
      <c r="P123" s="36"/>
      <c r="Q123" s="36"/>
      <c r="R123" s="36"/>
    </row>
    <row r="124" spans="1:18">
      <c r="A124" s="43" t="s">
        <v>164</v>
      </c>
      <c r="B124" s="42"/>
      <c r="D124" s="87" t="s">
        <v>22</v>
      </c>
      <c r="E124" s="87" t="s">
        <v>205</v>
      </c>
      <c r="F124" s="36"/>
      <c r="G124" s="36"/>
      <c r="H124" s="36"/>
      <c r="I124" s="36"/>
      <c r="J124" s="36"/>
      <c r="K124" s="36"/>
      <c r="L124" s="36"/>
      <c r="M124" s="36"/>
      <c r="N124" s="36"/>
      <c r="O124" s="36"/>
      <c r="P124" s="36"/>
      <c r="Q124" s="36"/>
      <c r="R124" s="36"/>
    </row>
    <row r="125" spans="1:18">
      <c r="A125" s="43" t="s">
        <v>165</v>
      </c>
      <c r="B125" s="42"/>
      <c r="D125" s="87" t="s">
        <v>58</v>
      </c>
      <c r="E125" s="87"/>
      <c r="F125" s="36"/>
      <c r="G125" s="36"/>
      <c r="H125" s="36"/>
      <c r="I125" s="36"/>
      <c r="J125" s="36"/>
      <c r="K125" s="36"/>
      <c r="L125" s="36"/>
      <c r="M125" s="36"/>
      <c r="N125" s="36"/>
      <c r="O125" s="36"/>
      <c r="P125" s="36"/>
      <c r="Q125" s="36"/>
      <c r="R125" s="36"/>
    </row>
    <row r="126" spans="1:18">
      <c r="A126" s="43" t="s">
        <v>166</v>
      </c>
      <c r="B126" s="42"/>
      <c r="D126" s="87" t="s">
        <v>22</v>
      </c>
      <c r="E126" s="87"/>
      <c r="F126" s="36"/>
      <c r="G126" s="36"/>
      <c r="H126" s="36"/>
      <c r="I126" s="36"/>
      <c r="J126" s="36"/>
      <c r="K126" s="36"/>
      <c r="L126" s="36"/>
      <c r="M126" s="36"/>
      <c r="N126" s="36"/>
      <c r="O126" s="36"/>
      <c r="P126" s="36"/>
      <c r="Q126" s="36"/>
      <c r="R126" s="36"/>
    </row>
    <row r="127" spans="1:18" ht="42.75">
      <c r="A127" s="45" t="s">
        <v>167</v>
      </c>
      <c r="B127" s="46" t="s">
        <v>168</v>
      </c>
      <c r="C127" s="47"/>
      <c r="D127" s="87"/>
      <c r="E127" s="87"/>
      <c r="F127" s="36"/>
      <c r="G127" s="36"/>
      <c r="H127" s="36"/>
      <c r="I127" s="36"/>
      <c r="J127" s="36"/>
      <c r="K127" s="36"/>
      <c r="L127" s="36"/>
      <c r="M127" s="36"/>
      <c r="N127" s="36"/>
      <c r="O127" s="36"/>
      <c r="P127" s="36"/>
      <c r="Q127" s="36"/>
      <c r="R127" s="36"/>
    </row>
    <row r="128" spans="1:18">
      <c r="A128" s="45" t="s">
        <v>169</v>
      </c>
      <c r="B128" s="36"/>
      <c r="D128" s="87" t="s">
        <v>58</v>
      </c>
      <c r="E128" s="87" t="s">
        <v>16</v>
      </c>
      <c r="F128" s="36"/>
      <c r="G128" s="36"/>
      <c r="H128" s="36"/>
      <c r="I128" s="36"/>
      <c r="J128" s="36"/>
      <c r="K128" s="36"/>
      <c r="L128" s="36"/>
      <c r="M128" s="36"/>
      <c r="N128" s="36"/>
      <c r="O128" s="36"/>
      <c r="P128" s="36"/>
      <c r="Q128" s="36"/>
      <c r="R128" s="36"/>
    </row>
    <row r="129" spans="1:18">
      <c r="A129" s="45" t="s">
        <v>170</v>
      </c>
      <c r="B129" s="36"/>
      <c r="D129" s="87" t="s">
        <v>22</v>
      </c>
      <c r="E129" s="87" t="s">
        <v>16</v>
      </c>
      <c r="F129" s="36"/>
      <c r="G129" s="36"/>
      <c r="H129" s="36"/>
      <c r="I129" s="36"/>
      <c r="J129" s="36"/>
      <c r="K129" s="36"/>
      <c r="L129" s="36"/>
      <c r="M129" s="36"/>
      <c r="N129" s="36"/>
      <c r="O129" s="36"/>
      <c r="P129" s="36"/>
      <c r="Q129" s="36"/>
      <c r="R129" s="36"/>
    </row>
    <row r="130" spans="1:18">
      <c r="A130" s="45" t="s">
        <v>171</v>
      </c>
      <c r="D130" s="87"/>
      <c r="E130" s="87" t="s">
        <v>16</v>
      </c>
      <c r="F130" s="36"/>
      <c r="G130" s="36"/>
      <c r="H130" s="36"/>
      <c r="I130" s="36"/>
      <c r="J130" s="36"/>
      <c r="K130" s="36"/>
      <c r="L130" s="36"/>
      <c r="M130" s="36"/>
      <c r="N130" s="36"/>
      <c r="O130" s="36"/>
      <c r="P130" s="36"/>
      <c r="Q130" s="36"/>
      <c r="R130" s="36"/>
    </row>
    <row r="131" spans="1:18">
      <c r="A131" s="45" t="s">
        <v>175</v>
      </c>
      <c r="D131" s="87"/>
      <c r="E131" s="87" t="s">
        <v>58</v>
      </c>
      <c r="F131" s="36" t="s">
        <v>176</v>
      </c>
      <c r="G131" s="36"/>
      <c r="H131" s="36"/>
      <c r="I131" s="36"/>
      <c r="J131" s="36"/>
      <c r="K131" s="36"/>
      <c r="L131" s="36"/>
      <c r="M131" s="36"/>
      <c r="N131" s="36"/>
      <c r="O131" s="36"/>
      <c r="P131" s="36"/>
      <c r="Q131" s="36"/>
      <c r="R131" s="36"/>
    </row>
    <row r="132" spans="1:18">
      <c r="A132" s="45" t="s">
        <v>174</v>
      </c>
      <c r="D132" s="87"/>
      <c r="E132" s="87" t="s">
        <v>16</v>
      </c>
      <c r="F132" s="36"/>
      <c r="G132" s="36"/>
      <c r="H132" s="36"/>
      <c r="I132" s="36"/>
      <c r="J132" s="36"/>
      <c r="K132" s="36"/>
      <c r="L132" s="36"/>
      <c r="M132" s="36"/>
      <c r="N132" s="36"/>
      <c r="O132" s="36"/>
      <c r="P132" s="36"/>
      <c r="Q132" s="36"/>
      <c r="R132" s="36"/>
    </row>
    <row r="133" spans="1:18">
      <c r="A133" s="49" t="s">
        <v>172</v>
      </c>
      <c r="D133" s="87" t="s">
        <v>178</v>
      </c>
      <c r="E133" s="87"/>
      <c r="F133" s="36"/>
      <c r="G133" s="36"/>
      <c r="H133" s="36"/>
      <c r="I133" s="36"/>
      <c r="J133" s="36"/>
      <c r="K133" s="36"/>
      <c r="L133" s="36"/>
      <c r="M133" s="36"/>
      <c r="N133" s="36"/>
      <c r="O133" s="36"/>
      <c r="P133" s="36"/>
      <c r="Q133" s="36"/>
      <c r="R133" s="36"/>
    </row>
    <row r="134" spans="1:18">
      <c r="A134" s="45" t="s">
        <v>177</v>
      </c>
      <c r="B134" t="s">
        <v>180</v>
      </c>
      <c r="D134" s="87"/>
      <c r="E134" s="87"/>
      <c r="F134" s="36"/>
      <c r="G134" s="36"/>
      <c r="H134" s="36"/>
      <c r="I134" s="36"/>
      <c r="J134" s="36"/>
      <c r="K134" s="36"/>
      <c r="L134" s="36"/>
      <c r="M134" s="36"/>
      <c r="N134" s="36"/>
      <c r="O134" s="36"/>
      <c r="P134" s="36"/>
      <c r="Q134" s="36"/>
      <c r="R134" s="36"/>
    </row>
    <row r="135" spans="1:18">
      <c r="A135" s="45" t="s">
        <v>179</v>
      </c>
      <c r="D135" s="87"/>
      <c r="E135" s="87"/>
      <c r="F135" s="36"/>
      <c r="G135" s="36"/>
      <c r="H135" s="36"/>
      <c r="I135" s="36"/>
      <c r="J135" s="36"/>
      <c r="K135" s="36"/>
      <c r="L135" s="36"/>
      <c r="M135" s="36"/>
      <c r="N135" s="36"/>
      <c r="O135" s="36"/>
      <c r="P135" s="36"/>
      <c r="Q135" s="36"/>
      <c r="R135" s="36"/>
    </row>
    <row r="136" spans="1:18">
      <c r="A136" s="6" t="s">
        <v>181</v>
      </c>
      <c r="D136" s="87"/>
      <c r="E136" s="87"/>
      <c r="F136" s="36"/>
      <c r="G136" s="36"/>
      <c r="H136" s="36"/>
      <c r="I136" s="36"/>
      <c r="J136" s="36"/>
      <c r="K136" s="36"/>
      <c r="L136" s="36"/>
      <c r="M136" s="36"/>
      <c r="N136" s="36"/>
      <c r="O136" s="36"/>
      <c r="P136" s="36"/>
      <c r="Q136" s="36"/>
      <c r="R136" s="36"/>
    </row>
    <row r="137" spans="1:18">
      <c r="A137" s="45" t="s">
        <v>182</v>
      </c>
      <c r="D137" s="87" t="s">
        <v>22</v>
      </c>
      <c r="E137" s="87" t="s">
        <v>16</v>
      </c>
      <c r="F137" s="36"/>
      <c r="G137" s="36"/>
      <c r="H137" s="36"/>
      <c r="I137" s="36"/>
      <c r="J137" s="36"/>
      <c r="K137" s="36"/>
      <c r="L137" s="36"/>
      <c r="M137" s="36"/>
      <c r="N137" s="36"/>
      <c r="O137" s="36"/>
      <c r="P137" s="36"/>
      <c r="Q137" s="36"/>
      <c r="R137" s="36"/>
    </row>
    <row r="138" spans="1:18">
      <c r="A138" s="45" t="s">
        <v>183</v>
      </c>
      <c r="B138" s="33"/>
      <c r="C138" s="6"/>
      <c r="D138" s="87" t="s">
        <v>22</v>
      </c>
      <c r="E138" s="87"/>
      <c r="F138" s="36"/>
      <c r="G138" s="36"/>
      <c r="H138" s="48"/>
      <c r="I138" s="36"/>
      <c r="J138" s="36"/>
      <c r="K138" s="36"/>
      <c r="L138" s="36"/>
      <c r="M138" s="36"/>
      <c r="N138" s="36"/>
      <c r="O138" s="36"/>
      <c r="P138" s="36"/>
      <c r="Q138" s="36"/>
      <c r="R138" s="36"/>
    </row>
    <row r="139" spans="1:18">
      <c r="A139" s="50" t="s">
        <v>184</v>
      </c>
      <c r="D139" s="87" t="s">
        <v>22</v>
      </c>
      <c r="E139" s="80" t="s">
        <v>16</v>
      </c>
      <c r="F139" s="36"/>
      <c r="G139" s="36"/>
      <c r="H139" s="36"/>
      <c r="I139" s="36"/>
      <c r="J139" s="36"/>
      <c r="K139" s="36"/>
      <c r="L139" s="36"/>
      <c r="M139" s="36"/>
      <c r="N139" s="36"/>
      <c r="O139" s="36"/>
      <c r="P139" s="36"/>
      <c r="Q139" s="36"/>
      <c r="R139" s="36"/>
    </row>
    <row r="140" spans="1:18">
      <c r="A140" s="50" t="s">
        <v>185</v>
      </c>
      <c r="D140" s="87" t="s">
        <v>22</v>
      </c>
      <c r="E140" s="87" t="s">
        <v>16</v>
      </c>
      <c r="F140" s="36"/>
      <c r="G140" s="36"/>
      <c r="H140" s="36"/>
      <c r="I140" s="36"/>
      <c r="J140" s="36"/>
      <c r="K140" s="36"/>
      <c r="L140" s="36"/>
      <c r="M140" s="36"/>
      <c r="N140" s="36"/>
      <c r="O140" s="36"/>
      <c r="P140" s="36"/>
      <c r="Q140" s="36"/>
      <c r="R140" s="36"/>
    </row>
    <row r="141" spans="1:18">
      <c r="A141" t="s">
        <v>186</v>
      </c>
      <c r="C141" s="33"/>
      <c r="D141" s="79" t="s">
        <v>22</v>
      </c>
      <c r="E141" s="87"/>
      <c r="F141" s="36"/>
      <c r="G141" s="36"/>
      <c r="H141" s="36"/>
      <c r="I141" s="36"/>
      <c r="J141" s="36"/>
      <c r="K141" s="36"/>
      <c r="L141" s="36"/>
      <c r="M141" s="36"/>
      <c r="N141" s="36"/>
      <c r="O141" s="36"/>
      <c r="P141" s="36"/>
      <c r="Q141" s="36"/>
      <c r="R141" s="36"/>
    </row>
    <row r="142" spans="1:18">
      <c r="D142" s="87"/>
      <c r="E142" s="87"/>
      <c r="F142" s="36"/>
      <c r="G142" s="36"/>
      <c r="H142" s="36"/>
      <c r="I142" s="36"/>
      <c r="J142" s="36"/>
      <c r="K142" s="36"/>
      <c r="L142" s="36"/>
      <c r="M142" s="36"/>
      <c r="N142" s="36"/>
      <c r="O142" s="36"/>
      <c r="P142" s="36"/>
      <c r="Q142" s="36"/>
      <c r="R142" s="36"/>
    </row>
    <row r="143" spans="1:18">
      <c r="A143" t="s">
        <v>187</v>
      </c>
      <c r="D143" s="87" t="s">
        <v>191</v>
      </c>
      <c r="E143" s="87"/>
      <c r="F143" s="36"/>
      <c r="G143" s="36"/>
      <c r="H143" s="36"/>
      <c r="I143" s="36"/>
      <c r="J143" s="36"/>
      <c r="K143" s="36"/>
      <c r="L143" s="36"/>
      <c r="M143" s="36"/>
      <c r="N143" s="36"/>
      <c r="O143" s="36"/>
      <c r="P143" s="36"/>
      <c r="Q143" s="36"/>
      <c r="R143" s="36"/>
    </row>
    <row r="144" spans="1:18">
      <c r="A144" t="s">
        <v>188</v>
      </c>
      <c r="D144" s="87" t="s">
        <v>192</v>
      </c>
      <c r="E144" s="87"/>
      <c r="F144" s="36"/>
      <c r="G144" s="36"/>
      <c r="H144" s="36"/>
      <c r="I144" s="36"/>
      <c r="J144" s="36"/>
      <c r="K144" s="36"/>
      <c r="L144" s="36"/>
      <c r="M144" s="36"/>
      <c r="N144" s="36"/>
      <c r="O144" s="36"/>
      <c r="P144" s="36"/>
      <c r="Q144" s="36"/>
      <c r="R144" s="36"/>
    </row>
    <row r="145" spans="1:18">
      <c r="D145" s="87" t="s">
        <v>191</v>
      </c>
      <c r="E145" s="87"/>
      <c r="F145" s="36"/>
      <c r="G145" s="36"/>
      <c r="H145" s="36"/>
      <c r="I145" s="36"/>
      <c r="J145" s="36"/>
      <c r="K145" s="36"/>
      <c r="L145" s="36"/>
      <c r="M145" s="36"/>
      <c r="N145" s="36"/>
      <c r="O145" s="36"/>
      <c r="P145" s="36"/>
      <c r="Q145" s="36"/>
      <c r="R145" s="36"/>
    </row>
    <row r="146" spans="1:18">
      <c r="A146" s="70" t="s">
        <v>260</v>
      </c>
      <c r="B146" s="70"/>
      <c r="D146" s="87" t="s">
        <v>192</v>
      </c>
      <c r="E146" s="87"/>
      <c r="F146" s="36"/>
      <c r="G146" s="36"/>
      <c r="H146" s="36"/>
      <c r="I146" s="36"/>
      <c r="J146" s="36"/>
      <c r="K146" s="36"/>
      <c r="L146" s="36"/>
      <c r="M146" s="36"/>
      <c r="N146" s="36"/>
      <c r="O146" s="36"/>
      <c r="P146" s="36"/>
      <c r="Q146" s="36"/>
      <c r="R146" s="36"/>
    </row>
    <row r="147" spans="1:18">
      <c r="A147" s="71" t="s">
        <v>189</v>
      </c>
      <c r="B147" s="71"/>
      <c r="D147" s="87"/>
      <c r="E147" s="87"/>
      <c r="F147" s="36"/>
      <c r="G147" s="36"/>
      <c r="H147" s="36"/>
      <c r="I147" s="36"/>
      <c r="J147" s="36"/>
      <c r="K147" s="36"/>
      <c r="L147" s="36"/>
      <c r="M147" s="36"/>
      <c r="N147" s="36"/>
      <c r="O147" s="36"/>
      <c r="P147" s="36"/>
      <c r="Q147" s="36"/>
      <c r="R147" s="36"/>
    </row>
    <row r="148" spans="1:18">
      <c r="A148" s="71" t="s">
        <v>194</v>
      </c>
      <c r="B148" s="71"/>
      <c r="D148" s="87"/>
      <c r="E148" s="87"/>
      <c r="F148" s="36"/>
      <c r="G148" s="36"/>
      <c r="H148" s="36"/>
      <c r="I148" s="36"/>
      <c r="J148" s="36"/>
      <c r="K148" s="36"/>
      <c r="L148" s="36"/>
      <c r="M148" s="36"/>
      <c r="N148" s="36"/>
      <c r="O148" s="36"/>
      <c r="P148" s="36"/>
      <c r="Q148" s="36"/>
      <c r="R148" s="36"/>
    </row>
    <row r="149" spans="1:18">
      <c r="A149" s="71" t="s">
        <v>193</v>
      </c>
      <c r="B149" s="71"/>
      <c r="D149" s="87" t="s">
        <v>192</v>
      </c>
      <c r="E149" s="87"/>
      <c r="F149" s="36"/>
      <c r="G149" s="36"/>
      <c r="H149" s="36"/>
      <c r="I149" s="36"/>
      <c r="J149" s="36"/>
      <c r="K149" s="36"/>
      <c r="L149" s="36"/>
      <c r="M149" s="36"/>
      <c r="N149" s="36"/>
      <c r="O149" s="36"/>
      <c r="P149" s="36"/>
      <c r="Q149" s="36"/>
      <c r="R149" s="36"/>
    </row>
    <row r="150" spans="1:18">
      <c r="A150" s="71" t="s">
        <v>200</v>
      </c>
      <c r="B150" s="71"/>
      <c r="C150" s="6"/>
      <c r="D150" s="87" t="s">
        <v>22</v>
      </c>
      <c r="E150" s="87" t="s">
        <v>206</v>
      </c>
      <c r="F150" s="36"/>
      <c r="G150" s="36"/>
      <c r="H150" s="36"/>
      <c r="I150" s="36"/>
      <c r="J150" s="36"/>
      <c r="K150" s="36"/>
      <c r="L150" s="36"/>
      <c r="M150" s="36"/>
      <c r="N150" s="36"/>
      <c r="O150" s="36"/>
      <c r="P150" s="36"/>
      <c r="Q150" s="36"/>
      <c r="R150" s="36"/>
    </row>
    <row r="151" spans="1:18">
      <c r="A151" s="71" t="s">
        <v>196</v>
      </c>
      <c r="B151" s="71"/>
      <c r="D151" s="87" t="s">
        <v>192</v>
      </c>
      <c r="E151" s="87"/>
      <c r="F151" s="36"/>
      <c r="G151" s="36"/>
      <c r="H151" s="36"/>
      <c r="I151" s="36"/>
      <c r="J151" s="36"/>
      <c r="K151" s="36"/>
      <c r="L151" s="36"/>
      <c r="M151" s="36"/>
      <c r="N151" s="36"/>
      <c r="O151" s="36"/>
      <c r="P151" s="36"/>
      <c r="Q151" s="36"/>
      <c r="R151" s="36"/>
    </row>
    <row r="152" spans="1:18">
      <c r="A152" s="71" t="s">
        <v>208</v>
      </c>
      <c r="B152" s="71"/>
      <c r="D152" s="87"/>
      <c r="E152" s="87"/>
      <c r="F152" s="36"/>
      <c r="G152" s="36"/>
      <c r="H152" s="36"/>
      <c r="I152" s="36"/>
      <c r="J152" s="36"/>
      <c r="K152" s="36"/>
      <c r="L152" s="36"/>
      <c r="M152" s="36"/>
      <c r="N152" s="36"/>
      <c r="O152" s="36"/>
      <c r="P152" s="36"/>
      <c r="Q152" s="36"/>
      <c r="R152" s="36"/>
    </row>
    <row r="153" spans="1:18">
      <c r="A153" s="71" t="s">
        <v>197</v>
      </c>
      <c r="B153" s="71"/>
      <c r="D153" s="87" t="s">
        <v>192</v>
      </c>
      <c r="H153" s="36"/>
    </row>
    <row r="154" spans="1:18">
      <c r="A154" s="71" t="s">
        <v>198</v>
      </c>
      <c r="B154" s="71">
        <v>1</v>
      </c>
      <c r="D154" s="87" t="s">
        <v>204</v>
      </c>
      <c r="E154" s="85" t="s">
        <v>242</v>
      </c>
      <c r="H154" s="36"/>
    </row>
    <row r="155" spans="1:18">
      <c r="A155" s="71" t="s">
        <v>199</v>
      </c>
      <c r="B155" s="71"/>
      <c r="D155" s="87" t="s">
        <v>205</v>
      </c>
      <c r="H155" s="36"/>
    </row>
    <row r="156" spans="1:18">
      <c r="A156" s="71" t="s">
        <v>202</v>
      </c>
      <c r="B156" s="71"/>
      <c r="D156" s="87" t="s">
        <v>205</v>
      </c>
      <c r="H156" s="36"/>
    </row>
    <row r="157" spans="1:18">
      <c r="A157" s="71" t="s">
        <v>203</v>
      </c>
      <c r="B157" s="71"/>
      <c r="D157" s="87" t="s">
        <v>205</v>
      </c>
      <c r="H157" s="36"/>
    </row>
    <row r="158" spans="1:18">
      <c r="A158" s="71" t="s">
        <v>201</v>
      </c>
      <c r="B158" s="71"/>
      <c r="D158" s="87" t="s">
        <v>205</v>
      </c>
    </row>
    <row r="159" spans="1:18">
      <c r="A159" s="71" t="s">
        <v>207</v>
      </c>
      <c r="B159" s="71"/>
      <c r="D159" s="87" t="s">
        <v>223</v>
      </c>
    </row>
    <row r="160" spans="1:18">
      <c r="A160" s="71" t="s">
        <v>209</v>
      </c>
      <c r="B160" s="71"/>
      <c r="D160" s="85" t="s">
        <v>223</v>
      </c>
    </row>
    <row r="161" spans="1:10" ht="28.5">
      <c r="A161" s="71" t="s">
        <v>210</v>
      </c>
      <c r="B161" s="71"/>
      <c r="D161" s="85" t="s">
        <v>242</v>
      </c>
      <c r="E161" s="85" t="s">
        <v>241</v>
      </c>
    </row>
    <row r="162" spans="1:10">
      <c r="A162" s="71" t="s">
        <v>211</v>
      </c>
      <c r="B162" s="71"/>
      <c r="D162" s="85" t="s">
        <v>242</v>
      </c>
    </row>
    <row r="163" spans="1:10">
      <c r="A163" s="71" t="s">
        <v>212</v>
      </c>
      <c r="B163" s="71"/>
      <c r="D163" s="85" t="s">
        <v>220</v>
      </c>
    </row>
    <row r="164" spans="1:10">
      <c r="A164" s="71" t="s">
        <v>213</v>
      </c>
      <c r="B164" s="71"/>
      <c r="D164" s="85" t="s">
        <v>223</v>
      </c>
      <c r="G164" t="s">
        <v>246</v>
      </c>
    </row>
    <row r="165" spans="1:10">
      <c r="A165" s="71" t="s">
        <v>214</v>
      </c>
      <c r="B165" s="71"/>
      <c r="D165" s="85" t="s">
        <v>223</v>
      </c>
      <c r="J165">
        <f>1.8/3.6*1.27</f>
        <v>0.63500000000000001</v>
      </c>
    </row>
    <row r="166" spans="1:10">
      <c r="A166" s="71" t="s">
        <v>215</v>
      </c>
      <c r="B166" s="71"/>
      <c r="D166" s="85" t="s">
        <v>230</v>
      </c>
      <c r="F166" t="s">
        <v>230</v>
      </c>
    </row>
    <row r="167" spans="1:10">
      <c r="A167" s="71" t="s">
        <v>222</v>
      </c>
      <c r="B167" s="71"/>
    </row>
    <row r="168" spans="1:10">
      <c r="A168" s="71" t="s">
        <v>225</v>
      </c>
      <c r="B168" s="71"/>
      <c r="D168" s="85" t="s">
        <v>223</v>
      </c>
    </row>
    <row r="169" spans="1:10">
      <c r="A169" s="71" t="s">
        <v>218</v>
      </c>
      <c r="B169" s="71"/>
    </row>
    <row r="170" spans="1:10">
      <c r="A170" s="71" t="s">
        <v>239</v>
      </c>
      <c r="B170" s="71"/>
      <c r="D170" s="85" t="s">
        <v>240</v>
      </c>
    </row>
    <row r="171" spans="1:10">
      <c r="A171" s="71" t="s">
        <v>219</v>
      </c>
      <c r="B171" s="71"/>
    </row>
    <row r="172" spans="1:10">
      <c r="A172" s="71" t="s">
        <v>221</v>
      </c>
      <c r="B172" s="71"/>
      <c r="D172" s="85" t="s">
        <v>223</v>
      </c>
    </row>
    <row r="173" spans="1:10">
      <c r="A173" s="71" t="s">
        <v>224</v>
      </c>
      <c r="B173" s="71"/>
      <c r="D173" s="85" t="s">
        <v>223</v>
      </c>
    </row>
    <row r="174" spans="1:10">
      <c r="A174" s="71" t="s">
        <v>228</v>
      </c>
      <c r="B174" s="71"/>
      <c r="D174" s="85" t="s">
        <v>227</v>
      </c>
    </row>
    <row r="175" spans="1:10">
      <c r="A175" s="71" t="s">
        <v>226</v>
      </c>
      <c r="B175" s="71"/>
    </row>
    <row r="176" spans="1:10">
      <c r="A176" s="71" t="s">
        <v>229</v>
      </c>
      <c r="B176" s="71"/>
    </row>
    <row r="177" spans="1:6">
      <c r="A177" s="71" t="s">
        <v>231</v>
      </c>
      <c r="B177" s="71"/>
    </row>
    <row r="178" spans="1:6" ht="28.5">
      <c r="A178" s="71" t="s">
        <v>232</v>
      </c>
      <c r="B178" s="71"/>
      <c r="D178" s="85" t="s">
        <v>235</v>
      </c>
      <c r="F178" t="s">
        <v>227</v>
      </c>
    </row>
    <row r="179" spans="1:6">
      <c r="A179" s="71" t="s">
        <v>233</v>
      </c>
      <c r="B179" s="71"/>
      <c r="D179" s="85" t="s">
        <v>227</v>
      </c>
    </row>
    <row r="180" spans="1:6">
      <c r="A180" s="71" t="s">
        <v>234</v>
      </c>
      <c r="B180" s="71"/>
      <c r="D180" s="85" t="s">
        <v>253</v>
      </c>
    </row>
    <row r="181" spans="1:6">
      <c r="A181" s="71" t="s">
        <v>236</v>
      </c>
      <c r="B181" s="71"/>
    </row>
    <row r="182" spans="1:6">
      <c r="A182" s="71" t="s">
        <v>237</v>
      </c>
      <c r="B182" s="71"/>
      <c r="D182" s="85" t="s">
        <v>245</v>
      </c>
    </row>
    <row r="183" spans="1:6">
      <c r="A183" s="71" t="s">
        <v>248</v>
      </c>
      <c r="B183" s="71"/>
      <c r="D183" s="85" t="s">
        <v>249</v>
      </c>
      <c r="E183" s="85" t="s">
        <v>253</v>
      </c>
    </row>
    <row r="184" spans="1:6">
      <c r="A184" s="71" t="s">
        <v>251</v>
      </c>
      <c r="B184" s="71"/>
    </row>
    <row r="185" spans="1:6">
      <c r="A185" s="71" t="s">
        <v>250</v>
      </c>
      <c r="B185" s="71"/>
      <c r="D185" s="85" t="s">
        <v>249</v>
      </c>
      <c r="E185" s="85" t="s">
        <v>253</v>
      </c>
    </row>
    <row r="186" spans="1:6">
      <c r="A186" s="71" t="s">
        <v>252</v>
      </c>
      <c r="B186" s="71"/>
      <c r="D186" s="85" t="s">
        <v>249</v>
      </c>
      <c r="E186" s="85" t="s">
        <v>253</v>
      </c>
    </row>
    <row r="187" spans="1:6">
      <c r="A187" s="71" t="s">
        <v>255</v>
      </c>
      <c r="B187" s="71"/>
    </row>
    <row r="188" spans="1:6">
      <c r="A188" s="71" t="s">
        <v>258</v>
      </c>
      <c r="B188" s="71"/>
      <c r="D188" s="85" t="s">
        <v>263</v>
      </c>
    </row>
    <row r="189" spans="1:6">
      <c r="A189" s="72" t="s">
        <v>261</v>
      </c>
      <c r="D189" s="85" t="s">
        <v>262</v>
      </c>
    </row>
    <row r="190" spans="1:6" ht="28.5">
      <c r="A190" s="72" t="s">
        <v>267</v>
      </c>
      <c r="D190" s="85" t="s">
        <v>266</v>
      </c>
    </row>
    <row r="191" spans="1:6">
      <c r="A191" s="71" t="s">
        <v>264</v>
      </c>
      <c r="D191" s="85" t="s">
        <v>265</v>
      </c>
      <c r="E191" s="85" t="s">
        <v>268</v>
      </c>
    </row>
    <row r="192" spans="1:6">
      <c r="A192" s="71" t="s">
        <v>293</v>
      </c>
    </row>
    <row r="193" spans="1:5">
      <c r="A193" s="71" t="s">
        <v>294</v>
      </c>
      <c r="D193" s="85" t="s">
        <v>295</v>
      </c>
      <c r="E193" s="85" t="s">
        <v>337</v>
      </c>
    </row>
    <row r="194" spans="1:5">
      <c r="A194" s="71" t="s">
        <v>296</v>
      </c>
      <c r="D194" s="85" t="s">
        <v>337</v>
      </c>
    </row>
    <row r="195" spans="1:5">
      <c r="A195" s="71" t="s">
        <v>297</v>
      </c>
      <c r="D195" s="85" t="s">
        <v>337</v>
      </c>
    </row>
    <row r="196" spans="1:5">
      <c r="A196" s="71" t="s">
        <v>298</v>
      </c>
    </row>
    <row r="197" spans="1:5" ht="28.5">
      <c r="A197" s="71" t="s">
        <v>299</v>
      </c>
      <c r="D197" s="85" t="s">
        <v>301</v>
      </c>
      <c r="E197" s="85" t="s">
        <v>343</v>
      </c>
    </row>
    <row r="198" spans="1:5">
      <c r="A198" s="71" t="s">
        <v>300</v>
      </c>
      <c r="D198" s="85" t="s">
        <v>311</v>
      </c>
    </row>
    <row r="199" spans="1:5">
      <c r="A199" s="71" t="s">
        <v>302</v>
      </c>
    </row>
    <row r="200" spans="1:5" ht="28.5">
      <c r="A200" s="71" t="s">
        <v>303</v>
      </c>
      <c r="D200" s="85" t="s">
        <v>313</v>
      </c>
    </row>
    <row r="201" spans="1:5">
      <c r="A201" s="71" t="s">
        <v>304</v>
      </c>
      <c r="D201" s="85" t="s">
        <v>58</v>
      </c>
      <c r="E201" s="85" t="s">
        <v>337</v>
      </c>
    </row>
    <row r="202" spans="1:5">
      <c r="A202" s="71" t="s">
        <v>306</v>
      </c>
      <c r="E202" s="85" t="s">
        <v>337</v>
      </c>
    </row>
    <row r="203" spans="1:5">
      <c r="A203" s="71" t="s">
        <v>307</v>
      </c>
      <c r="D203" s="85" t="s">
        <v>311</v>
      </c>
    </row>
    <row r="204" spans="1:5">
      <c r="A204" s="71" t="s">
        <v>308</v>
      </c>
      <c r="D204" s="85" t="s">
        <v>311</v>
      </c>
    </row>
    <row r="205" spans="1:5">
      <c r="A205" s="71" t="s">
        <v>312</v>
      </c>
    </row>
    <row r="206" spans="1:5">
      <c r="A206" s="71" t="s">
        <v>310</v>
      </c>
      <c r="D206" s="85" t="s">
        <v>311</v>
      </c>
    </row>
    <row r="207" spans="1:5">
      <c r="A207" s="71" t="s">
        <v>318</v>
      </c>
      <c r="D207" s="85" t="s">
        <v>22</v>
      </c>
      <c r="E207" s="85" t="s">
        <v>340</v>
      </c>
    </row>
    <row r="208" spans="1:5" ht="28.5">
      <c r="A208" s="71" t="s">
        <v>325</v>
      </c>
      <c r="D208" s="85" t="s">
        <v>336</v>
      </c>
    </row>
    <row r="209" spans="1:10">
      <c r="A209" s="71" t="s">
        <v>319</v>
      </c>
    </row>
    <row r="210" spans="1:10">
      <c r="A210" s="71" t="s">
        <v>320</v>
      </c>
      <c r="D210" s="85" t="s">
        <v>340</v>
      </c>
    </row>
    <row r="211" spans="1:10">
      <c r="A211" s="71" t="s">
        <v>321</v>
      </c>
      <c r="D211" s="85" t="s">
        <v>322</v>
      </c>
      <c r="E211" s="85" t="s">
        <v>341</v>
      </c>
    </row>
    <row r="212" spans="1:10">
      <c r="A212" s="71" t="s">
        <v>323</v>
      </c>
      <c r="D212" s="85" t="s">
        <v>340</v>
      </c>
    </row>
    <row r="213" spans="1:10" s="41" customFormat="1">
      <c r="A213" s="76" t="s">
        <v>324</v>
      </c>
      <c r="D213" s="78" t="s">
        <v>340</v>
      </c>
      <c r="E213" s="78"/>
    </row>
    <row r="214" spans="1:10">
      <c r="A214" s="71" t="s">
        <v>326</v>
      </c>
    </row>
    <row r="215" spans="1:10">
      <c r="A215" s="71" t="s">
        <v>332</v>
      </c>
      <c r="D215" s="85" t="s">
        <v>342</v>
      </c>
    </row>
    <row r="216" spans="1:10">
      <c r="A216" s="71" t="s">
        <v>335</v>
      </c>
      <c r="D216" s="85" t="s">
        <v>333</v>
      </c>
    </row>
    <row r="217" spans="1:10">
      <c r="A217" s="71" t="s">
        <v>334</v>
      </c>
    </row>
    <row r="218" spans="1:10">
      <c r="A218" s="71" t="s">
        <v>338</v>
      </c>
    </row>
    <row r="219" spans="1:10" s="84" customFormat="1" ht="42.75">
      <c r="A219" s="88" t="s">
        <v>344</v>
      </c>
      <c r="C219" s="84" t="s">
        <v>353</v>
      </c>
      <c r="D219" s="85" t="s">
        <v>58</v>
      </c>
      <c r="E219" s="85" t="s">
        <v>347</v>
      </c>
    </row>
    <row r="220" spans="1:10" ht="42.75">
      <c r="A220" s="71" t="s">
        <v>350</v>
      </c>
      <c r="C220" t="s">
        <v>352</v>
      </c>
      <c r="D220" s="85" t="s">
        <v>58</v>
      </c>
      <c r="E220" s="85" t="s">
        <v>351</v>
      </c>
    </row>
    <row r="221" spans="1:10">
      <c r="A221" s="71" t="s">
        <v>339</v>
      </c>
      <c r="D221" s="85" t="s">
        <v>340</v>
      </c>
      <c r="I221" s="98"/>
    </row>
    <row r="222" spans="1:10">
      <c r="A222" s="88" t="s">
        <v>349</v>
      </c>
      <c r="D222" s="85" t="s">
        <v>345</v>
      </c>
      <c r="J222" s="77"/>
    </row>
    <row r="223" spans="1:10">
      <c r="A223" s="88" t="s">
        <v>346</v>
      </c>
      <c r="D223" s="85" t="s">
        <v>345</v>
      </c>
      <c r="E223" s="85" t="s">
        <v>340</v>
      </c>
    </row>
    <row r="224" spans="1:10">
      <c r="A224" s="88" t="s">
        <v>348</v>
      </c>
      <c r="D224" s="85" t="s">
        <v>340</v>
      </c>
    </row>
    <row r="225" spans="1:9">
      <c r="A225" s="88" t="s">
        <v>354</v>
      </c>
      <c r="D225" s="85" t="s">
        <v>340</v>
      </c>
      <c r="I225" s="98"/>
    </row>
    <row r="226" spans="1:9">
      <c r="A226" s="88" t="s">
        <v>356</v>
      </c>
    </row>
    <row r="227" spans="1:9">
      <c r="A227" s="88" t="s">
        <v>357</v>
      </c>
      <c r="D227" s="85" t="s">
        <v>408</v>
      </c>
    </row>
    <row r="228" spans="1:9">
      <c r="A228" s="88" t="s">
        <v>358</v>
      </c>
      <c r="D228" s="85" t="s">
        <v>383</v>
      </c>
    </row>
    <row r="229" spans="1:9">
      <c r="A229" s="89" t="s">
        <v>361</v>
      </c>
    </row>
    <row r="230" spans="1:9">
      <c r="A230" s="88" t="s">
        <v>359</v>
      </c>
    </row>
    <row r="231" spans="1:9">
      <c r="A231" s="88" t="s">
        <v>360</v>
      </c>
    </row>
    <row r="232" spans="1:9">
      <c r="A232" s="88" t="s">
        <v>362</v>
      </c>
      <c r="C232" t="s">
        <v>363</v>
      </c>
    </row>
    <row r="233" spans="1:9">
      <c r="A233" s="88" t="s">
        <v>364</v>
      </c>
      <c r="C233" t="s">
        <v>365</v>
      </c>
    </row>
    <row r="234" spans="1:9">
      <c r="A234" s="88" t="s">
        <v>381</v>
      </c>
    </row>
    <row r="235" spans="1:9">
      <c r="A235" s="88" t="s">
        <v>366</v>
      </c>
    </row>
    <row r="236" spans="1:9" s="84" customFormat="1">
      <c r="A236" s="88" t="s">
        <v>370</v>
      </c>
      <c r="D236" s="85" t="s">
        <v>369</v>
      </c>
      <c r="E236" s="85"/>
    </row>
    <row r="237" spans="1:9">
      <c r="A237" s="88" t="s">
        <v>368</v>
      </c>
      <c r="D237" s="85" t="s">
        <v>369</v>
      </c>
    </row>
    <row r="238" spans="1:9">
      <c r="A238" s="88" t="s">
        <v>382</v>
      </c>
      <c r="D238" s="85" t="s">
        <v>383</v>
      </c>
      <c r="E238" s="85" t="s">
        <v>369</v>
      </c>
    </row>
    <row r="239" spans="1:9" ht="28.5">
      <c r="A239" s="88" t="s">
        <v>430</v>
      </c>
      <c r="D239" s="85" t="s">
        <v>431</v>
      </c>
    </row>
    <row r="240" spans="1:9">
      <c r="A240" s="88" t="s">
        <v>384</v>
      </c>
    </row>
    <row r="241" spans="1:5">
      <c r="A241" s="88" t="s">
        <v>385</v>
      </c>
    </row>
    <row r="242" spans="1:5">
      <c r="A242" s="88" t="s">
        <v>386</v>
      </c>
    </row>
    <row r="243" spans="1:5" s="84" customFormat="1">
      <c r="A243" s="88" t="s">
        <v>432</v>
      </c>
      <c r="D243" s="85"/>
      <c r="E243" s="85"/>
    </row>
    <row r="244" spans="1:5" s="84" customFormat="1">
      <c r="A244" s="88"/>
      <c r="D244" s="85"/>
      <c r="E244" s="85"/>
    </row>
    <row r="245" spans="1:5">
      <c r="A245" s="88" t="s">
        <v>390</v>
      </c>
      <c r="D245" s="85" t="s">
        <v>369</v>
      </c>
    </row>
    <row r="246" spans="1:5">
      <c r="A246" s="88" t="s">
        <v>404</v>
      </c>
      <c r="D246" s="85" t="s">
        <v>369</v>
      </c>
    </row>
    <row r="247" spans="1:5">
      <c r="A247" s="88" t="s">
        <v>405</v>
      </c>
    </row>
    <row r="248" spans="1:5">
      <c r="A248" s="88" t="s">
        <v>406</v>
      </c>
      <c r="D248" s="85" t="s">
        <v>383</v>
      </c>
    </row>
    <row r="249" spans="1:5">
      <c r="A249" s="88" t="s">
        <v>407</v>
      </c>
      <c r="D249" s="85" t="s">
        <v>436</v>
      </c>
    </row>
    <row r="250" spans="1:5">
      <c r="A250" s="88" t="s">
        <v>429</v>
      </c>
      <c r="D250" s="85" t="s">
        <v>436</v>
      </c>
    </row>
    <row r="251" spans="1:5">
      <c r="A251" s="88" t="s">
        <v>433</v>
      </c>
      <c r="D251" s="85" t="s">
        <v>436</v>
      </c>
    </row>
    <row r="252" spans="1:5">
      <c r="A252" s="88" t="s">
        <v>435</v>
      </c>
      <c r="D252" s="85" t="s">
        <v>434</v>
      </c>
    </row>
    <row r="253" spans="1:5">
      <c r="A253" s="88" t="s">
        <v>438</v>
      </c>
      <c r="D253" s="85" t="s">
        <v>436</v>
      </c>
    </row>
    <row r="254" spans="1:5">
      <c r="A254" s="88" t="s">
        <v>437</v>
      </c>
    </row>
    <row r="255" spans="1:5" ht="57">
      <c r="A255" s="85" t="s">
        <v>440</v>
      </c>
      <c r="D255" s="85" t="s">
        <v>84</v>
      </c>
      <c r="E255" s="85" t="s">
        <v>456</v>
      </c>
    </row>
    <row r="256" spans="1:5">
      <c r="A256" s="88" t="s">
        <v>439</v>
      </c>
    </row>
    <row r="257" spans="1:5">
      <c r="A257" s="88" t="s">
        <v>441</v>
      </c>
    </row>
    <row r="258" spans="1:5">
      <c r="A258" s="88" t="s">
        <v>442</v>
      </c>
    </row>
    <row r="259" spans="1:5">
      <c r="A259" s="88" t="s">
        <v>444</v>
      </c>
      <c r="D259" s="85" t="s">
        <v>434</v>
      </c>
    </row>
    <row r="260" spans="1:5">
      <c r="A260" s="88" t="s">
        <v>443</v>
      </c>
      <c r="D260" s="85" t="s">
        <v>22</v>
      </c>
    </row>
    <row r="261" spans="1:5">
      <c r="A261" s="88" t="s">
        <v>445</v>
      </c>
      <c r="D261" s="85" t="s">
        <v>436</v>
      </c>
    </row>
    <row r="262" spans="1:5" s="84" customFormat="1">
      <c r="A262" s="88" t="s">
        <v>452</v>
      </c>
      <c r="D262" s="85" t="s">
        <v>451</v>
      </c>
      <c r="E262" s="85"/>
    </row>
    <row r="263" spans="1:5">
      <c r="A263" s="88" t="s">
        <v>446</v>
      </c>
      <c r="D263" s="101"/>
    </row>
    <row r="264" spans="1:5">
      <c r="A264" s="88" t="s">
        <v>447</v>
      </c>
    </row>
    <row r="265" spans="1:5">
      <c r="A265" s="88" t="s">
        <v>448</v>
      </c>
      <c r="D265" s="85" t="s">
        <v>434</v>
      </c>
    </row>
    <row r="266" spans="1:5">
      <c r="A266" s="88" t="s">
        <v>449</v>
      </c>
    </row>
    <row r="267" spans="1:5">
      <c r="A267">
        <v>9000</v>
      </c>
    </row>
    <row r="268" spans="1:5">
      <c r="A268" s="88" t="s">
        <v>450</v>
      </c>
    </row>
    <row r="269" spans="1:5">
      <c r="A269" s="88" t="s">
        <v>453</v>
      </c>
      <c r="D269" s="85" t="s">
        <v>451</v>
      </c>
    </row>
    <row r="270" spans="1:5">
      <c r="A270" s="88" t="s">
        <v>454</v>
      </c>
      <c r="D270" s="85" t="s">
        <v>455</v>
      </c>
    </row>
    <row r="271" spans="1:5">
      <c r="A271" s="88" t="s">
        <v>457</v>
      </c>
      <c r="D271" s="85" t="s">
        <v>493</v>
      </c>
    </row>
    <row r="272" spans="1:5" s="84" customFormat="1">
      <c r="A272" s="88" t="s">
        <v>494</v>
      </c>
      <c r="D272" s="85" t="s">
        <v>22</v>
      </c>
      <c r="E272" s="85" t="s">
        <v>501</v>
      </c>
    </row>
    <row r="273" spans="1:5">
      <c r="A273" s="88" t="s">
        <v>458</v>
      </c>
      <c r="D273" s="85" t="s">
        <v>492</v>
      </c>
    </row>
    <row r="274" spans="1:5">
      <c r="A274" s="88" t="s">
        <v>488</v>
      </c>
    </row>
    <row r="275" spans="1:5" ht="57">
      <c r="A275" s="85" t="s">
        <v>489</v>
      </c>
      <c r="D275" s="85" t="s">
        <v>16</v>
      </c>
    </row>
    <row r="276" spans="1:5">
      <c r="A276" s="88" t="s">
        <v>490</v>
      </c>
      <c r="D276" s="85" t="s">
        <v>16</v>
      </c>
    </row>
    <row r="277" spans="1:5">
      <c r="A277" s="89" t="s">
        <v>491</v>
      </c>
    </row>
    <row r="278" spans="1:5" ht="42.75">
      <c r="A278" s="85" t="s">
        <v>496</v>
      </c>
      <c r="D278" s="85" t="s">
        <v>495</v>
      </c>
    </row>
    <row r="279" spans="1:5">
      <c r="A279" s="88" t="s">
        <v>497</v>
      </c>
      <c r="B279" s="84"/>
      <c r="C279" s="84"/>
      <c r="D279" s="85" t="s">
        <v>498</v>
      </c>
    </row>
    <row r="280" spans="1:5" ht="42.75">
      <c r="A280" s="85" t="s">
        <v>499</v>
      </c>
    </row>
    <row r="281" spans="1:5">
      <c r="A281" s="90" t="s">
        <v>500</v>
      </c>
    </row>
    <row r="282" spans="1:5">
      <c r="A282" t="s">
        <v>502</v>
      </c>
    </row>
    <row r="283" spans="1:5">
      <c r="A283" t="s">
        <v>511</v>
      </c>
      <c r="D283" s="85" t="s">
        <v>512</v>
      </c>
    </row>
    <row r="284" spans="1:5">
      <c r="A284" t="s">
        <v>503</v>
      </c>
    </row>
    <row r="285" spans="1:5">
      <c r="A285" t="s">
        <v>505</v>
      </c>
      <c r="D285" s="85" t="s">
        <v>504</v>
      </c>
    </row>
    <row r="286" spans="1:5" ht="28.5">
      <c r="A286" t="s">
        <v>506</v>
      </c>
      <c r="D286" s="85" t="s">
        <v>514</v>
      </c>
      <c r="E286" s="85" t="s">
        <v>525</v>
      </c>
    </row>
    <row r="287" spans="1:5" ht="42.75">
      <c r="A287" s="85" t="s">
        <v>513</v>
      </c>
      <c r="D287" s="85" t="s">
        <v>514</v>
      </c>
      <c r="E287" s="85" t="s">
        <v>512</v>
      </c>
    </row>
    <row r="288" spans="1:5">
      <c r="A288" t="s">
        <v>517</v>
      </c>
      <c r="D288" s="85" t="s">
        <v>522</v>
      </c>
    </row>
    <row r="289" spans="1:5">
      <c r="A289" t="s">
        <v>515</v>
      </c>
      <c r="D289" s="85" t="s">
        <v>522</v>
      </c>
    </row>
    <row r="290" spans="1:5">
      <c r="A290" t="s">
        <v>516</v>
      </c>
    </row>
    <row r="291" spans="1:5">
      <c r="A291" t="s">
        <v>518</v>
      </c>
    </row>
    <row r="292" spans="1:5">
      <c r="A292" t="s">
        <v>519</v>
      </c>
      <c r="D292" s="85" t="s">
        <v>522</v>
      </c>
    </row>
    <row r="293" spans="1:5" ht="28.5">
      <c r="A293" s="90" t="s">
        <v>566</v>
      </c>
      <c r="D293" s="85" t="s">
        <v>523</v>
      </c>
      <c r="E293" s="85" t="s">
        <v>524</v>
      </c>
    </row>
    <row r="294" spans="1:5">
      <c r="A294" t="s">
        <v>520</v>
      </c>
    </row>
    <row r="295" spans="1:5">
      <c r="A295" t="s">
        <v>521</v>
      </c>
      <c r="D295" s="85" t="s">
        <v>522</v>
      </c>
    </row>
    <row r="296" spans="1:5">
      <c r="A296" t="s">
        <v>526</v>
      </c>
    </row>
    <row r="297" spans="1:5">
      <c r="A297" t="s">
        <v>527</v>
      </c>
    </row>
    <row r="298" spans="1:5">
      <c r="A298" t="s">
        <v>488</v>
      </c>
    </row>
    <row r="299" spans="1:5">
      <c r="A299" t="s">
        <v>539</v>
      </c>
    </row>
    <row r="300" spans="1:5">
      <c r="A300" t="s">
        <v>536</v>
      </c>
    </row>
    <row r="301" spans="1:5">
      <c r="A301" t="s">
        <v>537</v>
      </c>
    </row>
    <row r="302" spans="1:5">
      <c r="A302" t="s">
        <v>538</v>
      </c>
    </row>
    <row r="303" spans="1:5">
      <c r="A303" t="s">
        <v>540</v>
      </c>
    </row>
    <row r="304" spans="1:5">
      <c r="A304" t="s">
        <v>541</v>
      </c>
    </row>
    <row r="305" spans="1:11">
      <c r="A305" t="s">
        <v>544</v>
      </c>
    </row>
    <row r="306" spans="1:11">
      <c r="A306" s="90" t="s">
        <v>546</v>
      </c>
    </row>
    <row r="307" spans="1:11">
      <c r="A307" t="s">
        <v>545</v>
      </c>
      <c r="I307" t="s">
        <v>555</v>
      </c>
    </row>
    <row r="308" spans="1:11">
      <c r="A308" t="s">
        <v>547</v>
      </c>
      <c r="I308" t="s">
        <v>551</v>
      </c>
    </row>
    <row r="309" spans="1:11">
      <c r="A309" t="s">
        <v>548</v>
      </c>
      <c r="D309" s="85" t="s">
        <v>556</v>
      </c>
      <c r="I309" t="s">
        <v>552</v>
      </c>
      <c r="J309" t="s">
        <v>553</v>
      </c>
    </row>
    <row r="310" spans="1:11">
      <c r="A310" t="s">
        <v>549</v>
      </c>
    </row>
    <row r="311" spans="1:11">
      <c r="A311" s="84" t="s">
        <v>550</v>
      </c>
    </row>
    <row r="312" spans="1:11">
      <c r="A312" t="s">
        <v>554</v>
      </c>
    </row>
    <row r="313" spans="1:11">
      <c r="A313" t="s">
        <v>557</v>
      </c>
    </row>
    <row r="314" spans="1:11">
      <c r="A314" t="s">
        <v>562</v>
      </c>
    </row>
    <row r="315" spans="1:11" ht="28.5">
      <c r="A315" t="s">
        <v>565</v>
      </c>
      <c r="D315" s="111" t="s">
        <v>564</v>
      </c>
    </row>
    <row r="316" spans="1:11">
      <c r="A316" t="s">
        <v>563</v>
      </c>
    </row>
    <row r="317" spans="1:11">
      <c r="A317" t="s">
        <v>572</v>
      </c>
    </row>
    <row r="318" spans="1:11">
      <c r="A318" t="s">
        <v>567</v>
      </c>
      <c r="D318" s="85" t="s">
        <v>568</v>
      </c>
    </row>
    <row r="319" spans="1:11">
      <c r="A319" t="s">
        <v>573</v>
      </c>
      <c r="K319" s="84"/>
    </row>
    <row r="320" spans="1:11">
      <c r="A320" t="s">
        <v>574</v>
      </c>
      <c r="K320" s="84"/>
    </row>
    <row r="321" spans="1:6">
      <c r="A321" t="s">
        <v>575</v>
      </c>
    </row>
    <row r="322" spans="1:6">
      <c r="A322" t="s">
        <v>576</v>
      </c>
    </row>
    <row r="323" spans="1:6">
      <c r="A323" t="s">
        <v>577</v>
      </c>
    </row>
    <row r="324" spans="1:6">
      <c r="A324" s="90" t="s">
        <v>580</v>
      </c>
    </row>
    <row r="325" spans="1:6">
      <c r="A325" t="s">
        <v>581</v>
      </c>
    </row>
    <row r="326" spans="1:6">
      <c r="A326" t="s">
        <v>582</v>
      </c>
      <c r="F326" t="s">
        <v>578</v>
      </c>
    </row>
    <row r="327" spans="1:6">
      <c r="A327" t="s">
        <v>583</v>
      </c>
    </row>
    <row r="328" spans="1:6">
      <c r="F328" s="84" t="s">
        <v>579</v>
      </c>
    </row>
    <row r="329" spans="1:6">
      <c r="A329" t="s">
        <v>584</v>
      </c>
    </row>
    <row r="330" spans="1:6">
      <c r="A330" t="s">
        <v>589</v>
      </c>
      <c r="D330" s="85" t="s">
        <v>590</v>
      </c>
    </row>
    <row r="331" spans="1:6">
      <c r="A331" s="112" t="s">
        <v>591</v>
      </c>
    </row>
    <row r="333" spans="1:6">
      <c r="A333" t="s">
        <v>603</v>
      </c>
      <c r="D333" s="85" t="s">
        <v>604</v>
      </c>
    </row>
    <row r="334" spans="1:6">
      <c r="A334" t="s">
        <v>605</v>
      </c>
    </row>
    <row r="335" spans="1:6">
      <c r="A335" t="s">
        <v>606</v>
      </c>
    </row>
    <row r="336" spans="1:6">
      <c r="A336" s="90" t="s">
        <v>607</v>
      </c>
    </row>
    <row r="337" spans="1:10">
      <c r="A337" t="s">
        <v>608</v>
      </c>
    </row>
    <row r="338" spans="1:10">
      <c r="A338" t="s">
        <v>609</v>
      </c>
      <c r="J338" s="86"/>
    </row>
    <row r="342" spans="1:10">
      <c r="A342" t="s">
        <v>616</v>
      </c>
    </row>
    <row r="343" spans="1:10">
      <c r="A343" t="s">
        <v>617</v>
      </c>
    </row>
    <row r="344" spans="1:10">
      <c r="A344" t="s">
        <v>620</v>
      </c>
    </row>
    <row r="345" spans="1:10">
      <c r="A345" t="s">
        <v>621</v>
      </c>
    </row>
    <row r="347" spans="1:10" ht="42.75">
      <c r="A347" t="s">
        <v>622</v>
      </c>
      <c r="B347" s="85" t="s">
        <v>623</v>
      </c>
    </row>
    <row r="352" spans="1:10">
      <c r="B352" t="s">
        <v>613</v>
      </c>
      <c r="C352">
        <v>29140.384099999999</v>
      </c>
    </row>
    <row r="353" spans="1:4">
      <c r="B353" t="s">
        <v>612</v>
      </c>
      <c r="C353">
        <v>2684.3580000000002</v>
      </c>
    </row>
    <row r="354" spans="1:4">
      <c r="B354" s="84" t="s">
        <v>610</v>
      </c>
      <c r="C354" s="84">
        <v>843.52250000000004</v>
      </c>
    </row>
    <row r="355" spans="1:4">
      <c r="B355" s="84" t="s">
        <v>611</v>
      </c>
      <c r="C355" s="84">
        <v>3283.4189000000001</v>
      </c>
    </row>
    <row r="356" spans="1:4">
      <c r="A356" t="s">
        <v>625</v>
      </c>
    </row>
    <row r="357" spans="1:4">
      <c r="A357" t="s">
        <v>626</v>
      </c>
      <c r="B357" t="s">
        <v>637</v>
      </c>
    </row>
    <row r="358" spans="1:4">
      <c r="A358" t="s">
        <v>627</v>
      </c>
      <c r="D358" s="85" t="s">
        <v>820</v>
      </c>
    </row>
    <row r="359" spans="1:4">
      <c r="A359" t="s">
        <v>628</v>
      </c>
      <c r="B359" t="s">
        <v>631</v>
      </c>
    </row>
    <row r="360" spans="1:4">
      <c r="A360" t="s">
        <v>629</v>
      </c>
      <c r="B360" t="s">
        <v>631</v>
      </c>
    </row>
    <row r="361" spans="1:4">
      <c r="A361" t="s">
        <v>630</v>
      </c>
      <c r="B361" t="s">
        <v>631</v>
      </c>
    </row>
    <row r="362" spans="1:4">
      <c r="A362" t="s">
        <v>632</v>
      </c>
    </row>
    <row r="363" spans="1:4">
      <c r="A363" t="s">
        <v>633</v>
      </c>
    </row>
    <row r="364" spans="1:4">
      <c r="A364" t="s">
        <v>634</v>
      </c>
      <c r="D364" s="84" t="s">
        <v>16</v>
      </c>
    </row>
    <row r="365" spans="1:4">
      <c r="A365" t="s">
        <v>635</v>
      </c>
      <c r="D365" s="84" t="s">
        <v>16</v>
      </c>
    </row>
    <row r="366" spans="1:4">
      <c r="A366" t="s">
        <v>636</v>
      </c>
      <c r="D366" s="84" t="s">
        <v>16</v>
      </c>
    </row>
    <row r="367" spans="1:4">
      <c r="A367" t="s">
        <v>638</v>
      </c>
      <c r="D367" s="84" t="s">
        <v>16</v>
      </c>
    </row>
    <row r="368" spans="1:4">
      <c r="A368" t="s">
        <v>639</v>
      </c>
      <c r="D368" s="84" t="s">
        <v>16</v>
      </c>
    </row>
    <row r="369" spans="1:4">
      <c r="A369" t="s">
        <v>640</v>
      </c>
      <c r="D369" s="84" t="s">
        <v>16</v>
      </c>
    </row>
    <row r="370" spans="1:4">
      <c r="A370" t="s">
        <v>641</v>
      </c>
      <c r="D370" s="85" t="s">
        <v>693</v>
      </c>
    </row>
    <row r="371" spans="1:4">
      <c r="A371" t="s">
        <v>642</v>
      </c>
      <c r="D371" s="84" t="s">
        <v>16</v>
      </c>
    </row>
    <row r="372" spans="1:4">
      <c r="A372" t="s">
        <v>643</v>
      </c>
      <c r="D372" s="84" t="s">
        <v>16</v>
      </c>
    </row>
    <row r="373" spans="1:4">
      <c r="A373" t="s">
        <v>644</v>
      </c>
      <c r="D373" s="84" t="s">
        <v>16</v>
      </c>
    </row>
    <row r="374" spans="1:4" ht="28.5">
      <c r="A374" s="85" t="s">
        <v>645</v>
      </c>
      <c r="B374" t="s">
        <v>651</v>
      </c>
      <c r="D374" s="85" t="s">
        <v>693</v>
      </c>
    </row>
    <row r="375" spans="1:4">
      <c r="A375" t="s">
        <v>646</v>
      </c>
      <c r="D375" s="85" t="s">
        <v>694</v>
      </c>
    </row>
    <row r="376" spans="1:4">
      <c r="A376" t="s">
        <v>647</v>
      </c>
      <c r="D376" s="85" t="s">
        <v>693</v>
      </c>
    </row>
    <row r="377" spans="1:4">
      <c r="A377" t="s">
        <v>648</v>
      </c>
    </row>
    <row r="378" spans="1:4">
      <c r="A378" t="s">
        <v>650</v>
      </c>
      <c r="B378" t="s">
        <v>653</v>
      </c>
      <c r="D378" s="85" t="s">
        <v>693</v>
      </c>
    </row>
    <row r="379" spans="1:4">
      <c r="A379" t="s">
        <v>652</v>
      </c>
      <c r="B379" t="s">
        <v>649</v>
      </c>
      <c r="D379" s="85" t="s">
        <v>693</v>
      </c>
    </row>
    <row r="380" spans="1:4">
      <c r="A380" t="s">
        <v>654</v>
      </c>
      <c r="B380" t="s">
        <v>658</v>
      </c>
      <c r="D380" s="85" t="s">
        <v>694</v>
      </c>
    </row>
    <row r="381" spans="1:4" ht="28.5">
      <c r="A381" s="85" t="s">
        <v>655</v>
      </c>
      <c r="B381" s="85" t="s">
        <v>664</v>
      </c>
      <c r="D381" s="85" t="s">
        <v>693</v>
      </c>
    </row>
    <row r="382" spans="1:4">
      <c r="A382" t="s">
        <v>657</v>
      </c>
      <c r="D382" s="84" t="s">
        <v>16</v>
      </c>
    </row>
    <row r="383" spans="1:4">
      <c r="A383" t="s">
        <v>659</v>
      </c>
      <c r="D383" s="84" t="s">
        <v>16</v>
      </c>
    </row>
    <row r="384" spans="1:4">
      <c r="A384" t="s">
        <v>660</v>
      </c>
      <c r="D384" s="84" t="s">
        <v>16</v>
      </c>
    </row>
    <row r="385" spans="1:4">
      <c r="A385" t="s">
        <v>667</v>
      </c>
      <c r="B385" t="s">
        <v>669</v>
      </c>
      <c r="D385" s="85" t="s">
        <v>693</v>
      </c>
    </row>
    <row r="386" spans="1:4">
      <c r="A386" t="s">
        <v>668</v>
      </c>
    </row>
    <row r="387" spans="1:4">
      <c r="A387" t="s">
        <v>670</v>
      </c>
      <c r="D387" s="85" t="s">
        <v>767</v>
      </c>
    </row>
    <row r="388" spans="1:4">
      <c r="A388" t="s">
        <v>671</v>
      </c>
      <c r="D388" s="85" t="s">
        <v>767</v>
      </c>
    </row>
    <row r="389" spans="1:4">
      <c r="A389" t="s">
        <v>672</v>
      </c>
      <c r="B389" t="s">
        <v>679</v>
      </c>
      <c r="D389" s="85" t="s">
        <v>767</v>
      </c>
    </row>
    <row r="390" spans="1:4">
      <c r="A390" t="s">
        <v>673</v>
      </c>
    </row>
    <row r="391" spans="1:4">
      <c r="A391" s="84" t="s">
        <v>675</v>
      </c>
      <c r="B391" s="84"/>
      <c r="C391" s="84"/>
      <c r="D391" s="85" t="s">
        <v>683</v>
      </c>
    </row>
    <row r="392" spans="1:4">
      <c r="A392" s="117" t="s">
        <v>678</v>
      </c>
      <c r="B392" s="84"/>
      <c r="C392" s="84"/>
      <c r="D392" s="85" t="s">
        <v>766</v>
      </c>
    </row>
    <row r="393" spans="1:4">
      <c r="A393" s="84" t="s">
        <v>681</v>
      </c>
      <c r="B393" s="84"/>
      <c r="C393" s="84"/>
    </row>
    <row r="394" spans="1:4">
      <c r="A394" t="s">
        <v>686</v>
      </c>
      <c r="D394" s="85" t="s">
        <v>767</v>
      </c>
    </row>
    <row r="395" spans="1:4">
      <c r="A395" t="s">
        <v>689</v>
      </c>
      <c r="D395" s="85" t="s">
        <v>767</v>
      </c>
    </row>
    <row r="396" spans="1:4">
      <c r="A396" t="s">
        <v>692</v>
      </c>
      <c r="D396" s="85" t="s">
        <v>693</v>
      </c>
    </row>
    <row r="397" spans="1:4">
      <c r="A397" t="s">
        <v>702</v>
      </c>
      <c r="D397" s="85" t="s">
        <v>693</v>
      </c>
    </row>
    <row r="398" spans="1:4">
      <c r="A398" t="s">
        <v>695</v>
      </c>
      <c r="D398" s="85" t="s">
        <v>767</v>
      </c>
    </row>
    <row r="399" spans="1:4">
      <c r="A399" t="s">
        <v>698</v>
      </c>
      <c r="B399" t="s">
        <v>699</v>
      </c>
    </row>
    <row r="400" spans="1:4">
      <c r="A400" t="s">
        <v>700</v>
      </c>
      <c r="D400" s="85" t="s">
        <v>767</v>
      </c>
    </row>
    <row r="401" spans="1:5">
      <c r="A401" t="s">
        <v>701</v>
      </c>
      <c r="D401" s="85" t="s">
        <v>693</v>
      </c>
    </row>
    <row r="402" spans="1:5" s="84" customFormat="1">
      <c r="A402" s="84" t="s">
        <v>730</v>
      </c>
      <c r="D402" s="85" t="s">
        <v>767</v>
      </c>
      <c r="E402" s="85"/>
    </row>
    <row r="403" spans="1:5">
      <c r="A403" t="s">
        <v>731</v>
      </c>
    </row>
    <row r="404" spans="1:5">
      <c r="A404" t="s">
        <v>736</v>
      </c>
      <c r="B404" t="s">
        <v>771</v>
      </c>
    </row>
    <row r="405" spans="1:5">
      <c r="A405" t="s">
        <v>737</v>
      </c>
      <c r="D405" s="85" t="s">
        <v>767</v>
      </c>
    </row>
    <row r="406" spans="1:5">
      <c r="A406" t="s">
        <v>738</v>
      </c>
      <c r="D406" s="85" t="s">
        <v>767</v>
      </c>
    </row>
    <row r="407" spans="1:5">
      <c r="A407" t="s">
        <v>739</v>
      </c>
    </row>
    <row r="408" spans="1:5">
      <c r="A408" t="s">
        <v>770</v>
      </c>
    </row>
    <row r="409" spans="1:5" ht="28.5">
      <c r="A409" t="s">
        <v>740</v>
      </c>
      <c r="D409" s="85" t="s">
        <v>785</v>
      </c>
    </row>
    <row r="410" spans="1:5">
      <c r="A410" t="s">
        <v>769</v>
      </c>
      <c r="D410" s="85" t="s">
        <v>786</v>
      </c>
    </row>
    <row r="411" spans="1:5">
      <c r="A411" t="s">
        <v>772</v>
      </c>
      <c r="D411" s="85" t="s">
        <v>767</v>
      </c>
    </row>
    <row r="412" spans="1:5">
      <c r="A412" t="s">
        <v>773</v>
      </c>
    </row>
    <row r="413" spans="1:5">
      <c r="A413" t="s">
        <v>781</v>
      </c>
    </row>
    <row r="414" spans="1:5">
      <c r="A414" t="s">
        <v>782</v>
      </c>
    </row>
    <row r="415" spans="1:5">
      <c r="A415" t="s">
        <v>783</v>
      </c>
      <c r="D415" s="85" t="s">
        <v>767</v>
      </c>
    </row>
    <row r="416" spans="1:5">
      <c r="A416" t="s">
        <v>784</v>
      </c>
      <c r="D416" s="85" t="s">
        <v>767</v>
      </c>
    </row>
    <row r="417" spans="1:4">
      <c r="A417" t="s">
        <v>787</v>
      </c>
      <c r="D417" s="85" t="s">
        <v>16</v>
      </c>
    </row>
    <row r="418" spans="1:4">
      <c r="A418" t="s">
        <v>788</v>
      </c>
      <c r="D418" s="85" t="s">
        <v>799</v>
      </c>
    </row>
    <row r="419" spans="1:4">
      <c r="A419" t="s">
        <v>791</v>
      </c>
      <c r="D419" s="85" t="s">
        <v>792</v>
      </c>
    </row>
    <row r="420" spans="1:4">
      <c r="A420" t="s">
        <v>793</v>
      </c>
      <c r="D420" s="85" t="s">
        <v>792</v>
      </c>
    </row>
    <row r="421" spans="1:4">
      <c r="A421" t="s">
        <v>794</v>
      </c>
      <c r="D421" s="85" t="s">
        <v>792</v>
      </c>
    </row>
    <row r="422" spans="1:4">
      <c r="A422" t="s">
        <v>796</v>
      </c>
      <c r="D422" s="85" t="s">
        <v>797</v>
      </c>
    </row>
    <row r="423" spans="1:4">
      <c r="A423" t="s">
        <v>798</v>
      </c>
    </row>
    <row r="424" spans="1:4">
      <c r="A424" t="s">
        <v>800</v>
      </c>
    </row>
    <row r="425" spans="1:4">
      <c r="A425" t="s">
        <v>801</v>
      </c>
    </row>
    <row r="426" spans="1:4">
      <c r="A426" t="s">
        <v>802</v>
      </c>
      <c r="D426" s="85" t="s">
        <v>792</v>
      </c>
    </row>
    <row r="427" spans="1:4">
      <c r="A427" t="s">
        <v>803</v>
      </c>
    </row>
    <row r="428" spans="1:4">
      <c r="A428" t="s">
        <v>804</v>
      </c>
      <c r="D428" s="85" t="s">
        <v>792</v>
      </c>
    </row>
    <row r="429" spans="1:4">
      <c r="A429" t="s">
        <v>805</v>
      </c>
      <c r="D429" s="85" t="s">
        <v>792</v>
      </c>
    </row>
    <row r="430" spans="1:4">
      <c r="A430" t="s">
        <v>810</v>
      </c>
      <c r="D430" s="85" t="s">
        <v>820</v>
      </c>
    </row>
    <row r="431" spans="1:4">
      <c r="A431" t="s">
        <v>813</v>
      </c>
      <c r="D431" s="85" t="s">
        <v>819</v>
      </c>
    </row>
    <row r="432" spans="1:4">
      <c r="A432" s="90" t="s">
        <v>821</v>
      </c>
    </row>
    <row r="433" spans="1:4">
      <c r="A433" s="90" t="s">
        <v>822</v>
      </c>
      <c r="D433" s="85" t="s">
        <v>820</v>
      </c>
    </row>
    <row r="434" spans="1:4">
      <c r="A434" t="s">
        <v>823</v>
      </c>
    </row>
    <row r="435" spans="1:4" ht="85.5">
      <c r="A435" t="s">
        <v>824</v>
      </c>
      <c r="B435" s="85" t="s">
        <v>826</v>
      </c>
      <c r="D435" s="85" t="s">
        <v>820</v>
      </c>
    </row>
    <row r="436" spans="1:4">
      <c r="A436" t="s">
        <v>827</v>
      </c>
    </row>
    <row r="437" spans="1:4" ht="28.5">
      <c r="A437" t="s">
        <v>829</v>
      </c>
      <c r="B437" s="85" t="s">
        <v>828</v>
      </c>
    </row>
    <row r="438" spans="1:4">
      <c r="A438" t="s">
        <v>830</v>
      </c>
      <c r="B438" t="s">
        <v>831</v>
      </c>
      <c r="D438" s="85" t="s">
        <v>832</v>
      </c>
    </row>
    <row r="439" spans="1:4">
      <c r="A439" t="s">
        <v>833</v>
      </c>
    </row>
    <row r="440" spans="1:4">
      <c r="A440" t="s">
        <v>834</v>
      </c>
      <c r="B440" s="183" t="s">
        <v>982</v>
      </c>
    </row>
    <row r="441" spans="1:4" ht="28.5">
      <c r="A441" s="146" t="s">
        <v>840</v>
      </c>
      <c r="B441" s="184"/>
    </row>
    <row r="442" spans="1:4">
      <c r="A442" t="s">
        <v>835</v>
      </c>
      <c r="B442" s="184"/>
    </row>
    <row r="443" spans="1:4">
      <c r="A443" t="s">
        <v>836</v>
      </c>
      <c r="B443" s="184"/>
    </row>
    <row r="444" spans="1:4">
      <c r="A444" t="s">
        <v>837</v>
      </c>
      <c r="B444" s="184"/>
    </row>
    <row r="445" spans="1:4" ht="36" customHeight="1">
      <c r="A445" t="s">
        <v>838</v>
      </c>
      <c r="B445" s="184"/>
    </row>
    <row r="446" spans="1:4">
      <c r="A446" t="s">
        <v>839</v>
      </c>
      <c r="D446" s="85" t="s">
        <v>841</v>
      </c>
    </row>
    <row r="447" spans="1:4">
      <c r="A447" t="s">
        <v>842</v>
      </c>
    </row>
    <row r="448" spans="1:4">
      <c r="A448" t="s">
        <v>843</v>
      </c>
      <c r="B448" t="s">
        <v>854</v>
      </c>
      <c r="D448" s="85" t="s">
        <v>855</v>
      </c>
    </row>
    <row r="449" spans="1:4">
      <c r="A449" t="s">
        <v>856</v>
      </c>
      <c r="D449" s="85" t="s">
        <v>884</v>
      </c>
    </row>
    <row r="451" spans="1:4">
      <c r="A451" s="148" t="s">
        <v>852</v>
      </c>
      <c r="D451" s="85" t="s">
        <v>884</v>
      </c>
    </row>
    <row r="452" spans="1:4">
      <c r="A452" t="s">
        <v>853</v>
      </c>
      <c r="D452" s="85" t="s">
        <v>863</v>
      </c>
    </row>
    <row r="453" spans="1:4">
      <c r="A453" t="s">
        <v>857</v>
      </c>
    </row>
    <row r="454" spans="1:4">
      <c r="A454" t="s">
        <v>858</v>
      </c>
    </row>
    <row r="455" spans="1:4">
      <c r="A455" t="s">
        <v>859</v>
      </c>
      <c r="D455" s="85" t="s">
        <v>863</v>
      </c>
    </row>
    <row r="456" spans="1:4">
      <c r="A456" t="s">
        <v>860</v>
      </c>
      <c r="D456" s="85" t="s">
        <v>861</v>
      </c>
    </row>
    <row r="457" spans="1:4">
      <c r="A457" t="s">
        <v>862</v>
      </c>
      <c r="D457" s="85" t="s">
        <v>861</v>
      </c>
    </row>
    <row r="458" spans="1:4">
      <c r="A458" t="s">
        <v>864</v>
      </c>
      <c r="D458" s="85" t="s">
        <v>886</v>
      </c>
    </row>
    <row r="459" spans="1:4">
      <c r="A459" t="s">
        <v>865</v>
      </c>
      <c r="D459" s="85" t="s">
        <v>885</v>
      </c>
    </row>
    <row r="460" spans="1:4">
      <c r="A460" s="151" t="s">
        <v>883</v>
      </c>
    </row>
    <row r="461" spans="1:4">
      <c r="A461" s="152" t="s">
        <v>889</v>
      </c>
      <c r="D461" s="85" t="s">
        <v>884</v>
      </c>
    </row>
    <row r="462" spans="1:4">
      <c r="A462" s="152" t="s">
        <v>887</v>
      </c>
    </row>
    <row r="463" spans="1:4">
      <c r="A463" s="152" t="s">
        <v>888</v>
      </c>
      <c r="D463" s="85" t="s">
        <v>884</v>
      </c>
    </row>
    <row r="464" spans="1:4">
      <c r="A464" s="152" t="s">
        <v>890</v>
      </c>
    </row>
    <row r="465" spans="1:5">
      <c r="A465" s="153" t="s">
        <v>891</v>
      </c>
    </row>
    <row r="466" spans="1:5">
      <c r="A466" s="154" t="s">
        <v>935</v>
      </c>
    </row>
    <row r="467" spans="1:5">
      <c r="A467" s="154"/>
    </row>
    <row r="468" spans="1:5" ht="28.5">
      <c r="A468" s="154" t="s">
        <v>897</v>
      </c>
      <c r="B468" s="84"/>
      <c r="C468" s="84"/>
      <c r="D468" s="85" t="s">
        <v>898</v>
      </c>
    </row>
    <row r="469" spans="1:5">
      <c r="A469" s="154" t="s">
        <v>928</v>
      </c>
      <c r="B469" s="84"/>
      <c r="C469" s="84"/>
    </row>
    <row r="470" spans="1:5">
      <c r="A470" s="159" t="s">
        <v>947</v>
      </c>
      <c r="B470" s="84"/>
      <c r="C470" s="84"/>
    </row>
    <row r="471" spans="1:5">
      <c r="A471" s="84"/>
      <c r="B471" s="84"/>
      <c r="C471" s="84"/>
    </row>
    <row r="472" spans="1:5">
      <c r="A472" s="154" t="s">
        <v>896</v>
      </c>
      <c r="B472" s="84"/>
      <c r="C472" s="84"/>
    </row>
    <row r="473" spans="1:5">
      <c r="A473" s="36" t="s">
        <v>930</v>
      </c>
      <c r="B473" s="84"/>
      <c r="C473" s="84"/>
    </row>
    <row r="474" spans="1:5">
      <c r="A474" s="36" t="s">
        <v>929</v>
      </c>
      <c r="B474" s="84"/>
      <c r="C474" s="84"/>
    </row>
    <row r="475" spans="1:5">
      <c r="A475" s="36" t="s">
        <v>936</v>
      </c>
    </row>
    <row r="476" spans="1:5">
      <c r="A476" s="36" t="s">
        <v>938</v>
      </c>
    </row>
    <row r="477" spans="1:5">
      <c r="A477" s="36" t="s">
        <v>945</v>
      </c>
    </row>
    <row r="478" spans="1:5">
      <c r="A478" s="160" t="s">
        <v>948</v>
      </c>
    </row>
    <row r="479" spans="1:5" ht="42.75">
      <c r="A479" s="36" t="s">
        <v>949</v>
      </c>
      <c r="D479" s="85" t="s">
        <v>951</v>
      </c>
      <c r="E479" s="85" t="s">
        <v>966</v>
      </c>
    </row>
    <row r="480" spans="1:5">
      <c r="A480" s="36" t="s">
        <v>950</v>
      </c>
      <c r="D480" s="85" t="s">
        <v>966</v>
      </c>
    </row>
    <row r="481" spans="1:4">
      <c r="A481" s="36" t="s">
        <v>954</v>
      </c>
    </row>
    <row r="482" spans="1:4">
      <c r="A482" t="s">
        <v>952</v>
      </c>
      <c r="D482" s="85" t="s">
        <v>966</v>
      </c>
    </row>
    <row r="483" spans="1:4">
      <c r="A483" s="84" t="s">
        <v>960</v>
      </c>
      <c r="D483" s="85" t="s">
        <v>966</v>
      </c>
    </row>
    <row r="484" spans="1:4">
      <c r="A484" s="161" t="s">
        <v>953</v>
      </c>
    </row>
    <row r="485" spans="1:4">
      <c r="A485" s="161" t="s">
        <v>955</v>
      </c>
    </row>
    <row r="486" spans="1:4">
      <c r="A486" s="161" t="s">
        <v>956</v>
      </c>
    </row>
    <row r="487" spans="1:4">
      <c r="A487" s="161" t="s">
        <v>957</v>
      </c>
    </row>
    <row r="488" spans="1:4">
      <c r="A488" s="161" t="s">
        <v>958</v>
      </c>
    </row>
    <row r="489" spans="1:4">
      <c r="A489" s="84" t="s">
        <v>959</v>
      </c>
      <c r="D489" s="85" t="s">
        <v>961</v>
      </c>
    </row>
    <row r="490" spans="1:4">
      <c r="A490" s="84" t="s">
        <v>962</v>
      </c>
      <c r="D490" s="85" t="s">
        <v>978</v>
      </c>
    </row>
    <row r="491" spans="1:4">
      <c r="A491" s="84" t="s">
        <v>963</v>
      </c>
    </row>
    <row r="492" spans="1:4">
      <c r="A492" t="s">
        <v>964</v>
      </c>
      <c r="D492" s="85" t="s">
        <v>968</v>
      </c>
    </row>
    <row r="493" spans="1:4">
      <c r="A493" t="s">
        <v>965</v>
      </c>
      <c r="D493" s="85" t="s">
        <v>966</v>
      </c>
    </row>
    <row r="494" spans="1:4">
      <c r="A494" t="s">
        <v>969</v>
      </c>
    </row>
    <row r="495" spans="1:4">
      <c r="A495" s="90" t="s">
        <v>970</v>
      </c>
    </row>
    <row r="496" spans="1:4">
      <c r="A496" s="90" t="s">
        <v>971</v>
      </c>
      <c r="D496" s="85" t="s">
        <v>978</v>
      </c>
    </row>
    <row r="497" spans="1:5" ht="42.75">
      <c r="B497" s="85" t="s">
        <v>972</v>
      </c>
    </row>
    <row r="498" spans="1:5" ht="28.5">
      <c r="A498" t="s">
        <v>973</v>
      </c>
      <c r="B498" s="85" t="s">
        <v>974</v>
      </c>
    </row>
    <row r="499" spans="1:5">
      <c r="A499" t="s">
        <v>975</v>
      </c>
      <c r="D499" s="85" t="s">
        <v>978</v>
      </c>
    </row>
    <row r="500" spans="1:5">
      <c r="A500" t="s">
        <v>976</v>
      </c>
    </row>
    <row r="501" spans="1:5">
      <c r="A501" t="s">
        <v>981</v>
      </c>
    </row>
    <row r="502" spans="1:5" ht="256.5">
      <c r="B502" s="85" t="s">
        <v>983</v>
      </c>
    </row>
    <row r="503" spans="1:5">
      <c r="A503" t="s">
        <v>1024</v>
      </c>
    </row>
    <row r="504" spans="1:5">
      <c r="A504" t="s">
        <v>1025</v>
      </c>
      <c r="D504" s="85" t="s">
        <v>1031</v>
      </c>
    </row>
    <row r="505" spans="1:5">
      <c r="A505" t="s">
        <v>1026</v>
      </c>
      <c r="D505" s="85" t="s">
        <v>1027</v>
      </c>
      <c r="E505" s="85" t="s">
        <v>1075</v>
      </c>
    </row>
    <row r="506" spans="1:5">
      <c r="A506" t="s">
        <v>1028</v>
      </c>
    </row>
    <row r="507" spans="1:5">
      <c r="A507" t="s">
        <v>1032</v>
      </c>
      <c r="D507" s="85" t="s">
        <v>1075</v>
      </c>
    </row>
    <row r="508" spans="1:5">
      <c r="A508" t="s">
        <v>1076</v>
      </c>
    </row>
    <row r="509" spans="1:5">
      <c r="A509" t="s">
        <v>1077</v>
      </c>
    </row>
    <row r="510" spans="1:5">
      <c r="A510" t="s">
        <v>1078</v>
      </c>
    </row>
    <row r="511" spans="1:5">
      <c r="A511" t="s">
        <v>1079</v>
      </c>
    </row>
    <row r="512" spans="1:5">
      <c r="A512" t="s">
        <v>1080</v>
      </c>
    </row>
    <row r="513" spans="1:4">
      <c r="A513" t="s">
        <v>1081</v>
      </c>
    </row>
    <row r="514" spans="1:4">
      <c r="A514">
        <v>920</v>
      </c>
    </row>
    <row r="515" spans="1:4">
      <c r="A515" t="s">
        <v>1082</v>
      </c>
    </row>
    <row r="516" spans="1:4">
      <c r="A516" t="s">
        <v>1083</v>
      </c>
      <c r="D516" s="85" t="s">
        <v>1084</v>
      </c>
    </row>
    <row r="517" spans="1:4">
      <c r="A517" t="s">
        <v>1085</v>
      </c>
    </row>
    <row r="518" spans="1:4">
      <c r="A518" t="s">
        <v>1086</v>
      </c>
    </row>
    <row r="519" spans="1:4">
      <c r="A519" t="s">
        <v>1087</v>
      </c>
    </row>
    <row r="520" spans="1:4">
      <c r="A520" t="s">
        <v>1088</v>
      </c>
    </row>
    <row r="521" spans="1:4">
      <c r="A521" t="s">
        <v>1089</v>
      </c>
    </row>
    <row r="522" spans="1:4">
      <c r="A522" t="s">
        <v>1090</v>
      </c>
      <c r="D522" s="85" t="s">
        <v>1104</v>
      </c>
    </row>
    <row r="523" spans="1:4">
      <c r="A523" s="90" t="s">
        <v>1091</v>
      </c>
      <c r="D523" s="85" t="s">
        <v>1104</v>
      </c>
    </row>
    <row r="524" spans="1:4">
      <c r="A524" t="s">
        <v>1092</v>
      </c>
      <c r="D524" s="85" t="s">
        <v>1104</v>
      </c>
    </row>
    <row r="525" spans="1:4">
      <c r="A525" t="s">
        <v>1093</v>
      </c>
    </row>
    <row r="526" spans="1:4">
      <c r="A526" t="s">
        <v>1094</v>
      </c>
    </row>
    <row r="527" spans="1:4">
      <c r="A527" t="s">
        <v>1095</v>
      </c>
    </row>
    <row r="528" spans="1:4">
      <c r="A528" t="s">
        <v>1105</v>
      </c>
    </row>
    <row r="529" spans="1:5" ht="28.5">
      <c r="A529" t="s">
        <v>1106</v>
      </c>
      <c r="D529" s="85" t="s">
        <v>1110</v>
      </c>
      <c r="E529" s="85" t="s">
        <v>1111</v>
      </c>
    </row>
    <row r="530" spans="1:5">
      <c r="A530" t="s">
        <v>1112</v>
      </c>
      <c r="D530" s="85" t="s">
        <v>1111</v>
      </c>
    </row>
    <row r="531" spans="1:5">
      <c r="A531" t="s">
        <v>1113</v>
      </c>
    </row>
    <row r="533" spans="1:5">
      <c r="A533" s="90" t="s">
        <v>1114</v>
      </c>
    </row>
    <row r="534" spans="1:5">
      <c r="A534" s="90" t="s">
        <v>1115</v>
      </c>
      <c r="D534" s="85" t="s">
        <v>1127</v>
      </c>
    </row>
    <row r="535" spans="1:5">
      <c r="A535" t="s">
        <v>1128</v>
      </c>
    </row>
    <row r="536" spans="1:5" s="84" customFormat="1">
      <c r="A536" s="84" t="s">
        <v>1129</v>
      </c>
      <c r="D536" s="85" t="s">
        <v>16</v>
      </c>
      <c r="E536" s="85"/>
    </row>
    <row r="537" spans="1:5">
      <c r="A537" t="s">
        <v>1130</v>
      </c>
    </row>
    <row r="538" spans="1:5">
      <c r="A538" t="s">
        <v>1131</v>
      </c>
    </row>
    <row r="539" spans="1:5">
      <c r="A539" t="s">
        <v>1132</v>
      </c>
    </row>
    <row r="540" spans="1:5">
      <c r="A540" t="s">
        <v>1133</v>
      </c>
    </row>
    <row r="541" spans="1:5">
      <c r="A541" t="s">
        <v>1134</v>
      </c>
      <c r="D541" s="85" t="s">
        <v>1151</v>
      </c>
    </row>
    <row r="542" spans="1:5">
      <c r="A542" t="s">
        <v>1136</v>
      </c>
    </row>
    <row r="543" spans="1:5">
      <c r="A543" t="s">
        <v>1139</v>
      </c>
      <c r="D543" s="85" t="s">
        <v>1151</v>
      </c>
    </row>
    <row r="544" spans="1:5">
      <c r="A544" t="s">
        <v>1142</v>
      </c>
    </row>
    <row r="545" spans="1:4">
      <c r="A545" t="s">
        <v>1144</v>
      </c>
    </row>
    <row r="546" spans="1:4">
      <c r="A546" t="s">
        <v>1145</v>
      </c>
    </row>
    <row r="547" spans="1:4">
      <c r="A547" t="s">
        <v>1152</v>
      </c>
      <c r="D547" s="85" t="s">
        <v>1151</v>
      </c>
    </row>
    <row r="548" spans="1:4">
      <c r="A548" t="s">
        <v>1153</v>
      </c>
    </row>
    <row r="549" spans="1:4">
      <c r="A549" t="s">
        <v>1154</v>
      </c>
    </row>
    <row r="550" spans="1:4">
      <c r="A550" t="s">
        <v>1155</v>
      </c>
    </row>
    <row r="551" spans="1:4" ht="42.75">
      <c r="A551" s="179" t="s">
        <v>1157</v>
      </c>
      <c r="B551" s="85" t="s">
        <v>1156</v>
      </c>
    </row>
    <row r="552" spans="1:4">
      <c r="A552" t="s">
        <v>1159</v>
      </c>
      <c r="D552" s="85" t="s">
        <v>1162</v>
      </c>
    </row>
    <row r="553" spans="1:4">
      <c r="A553" s="179" t="s">
        <v>1158</v>
      </c>
    </row>
    <row r="554" spans="1:4">
      <c r="A554" t="s">
        <v>1160</v>
      </c>
    </row>
    <row r="555" spans="1:4">
      <c r="A555" t="s">
        <v>1161</v>
      </c>
    </row>
    <row r="556" spans="1:4">
      <c r="A556" t="s">
        <v>1163</v>
      </c>
    </row>
    <row r="557" spans="1:4">
      <c r="A557" t="s">
        <v>1164</v>
      </c>
      <c r="D557" s="85" t="s">
        <v>1166</v>
      </c>
    </row>
    <row r="558" spans="1:4">
      <c r="A558" t="s">
        <v>1165</v>
      </c>
      <c r="D558" s="85" t="s">
        <v>1162</v>
      </c>
    </row>
    <row r="559" spans="1:4">
      <c r="A559" s="84" t="s">
        <v>1167</v>
      </c>
    </row>
    <row r="560" spans="1:4">
      <c r="A560" t="s">
        <v>1168</v>
      </c>
    </row>
    <row r="561" spans="1:4">
      <c r="A561" t="s">
        <v>1169</v>
      </c>
    </row>
    <row r="562" spans="1:4">
      <c r="A562" t="s">
        <v>1170</v>
      </c>
    </row>
    <row r="563" spans="1:4">
      <c r="A563" t="s">
        <v>1171</v>
      </c>
      <c r="D563" s="85" t="s">
        <v>1162</v>
      </c>
    </row>
    <row r="564" spans="1:4">
      <c r="A564" t="s">
        <v>1172</v>
      </c>
    </row>
    <row r="565" spans="1:4">
      <c r="A565" t="s">
        <v>1173</v>
      </c>
    </row>
    <row r="566" spans="1:4">
      <c r="A566" s="85" t="s">
        <v>1174</v>
      </c>
    </row>
    <row r="567" spans="1:4">
      <c r="A567" t="s">
        <v>1175</v>
      </c>
    </row>
    <row r="569" spans="1:4">
      <c r="A569" t="s">
        <v>1176</v>
      </c>
    </row>
    <row r="570" spans="1:4">
      <c r="A570" t="s">
        <v>1189</v>
      </c>
    </row>
    <row r="571" spans="1:4">
      <c r="A571" t="s">
        <v>1190</v>
      </c>
    </row>
    <row r="572" spans="1:4">
      <c r="A572" t="s">
        <v>1191</v>
      </c>
    </row>
  </sheetData>
  <mergeCells count="2">
    <mergeCell ref="A9:A11"/>
    <mergeCell ref="B440:B445"/>
  </mergeCells>
  <phoneticPr fontId="4" type="noConversion"/>
  <conditionalFormatting sqref="A25:A552 A554:A565 A567 A569:A572">
    <cfRule type="expression" dxfId="71" priority="298">
      <formula>MATCH("done*",LOWER(B25:AA25),)&gt;0</formula>
    </cfRule>
  </conditionalFormatting>
  <conditionalFormatting sqref="D132:R552">
    <cfRule type="expression" dxfId="70" priority="2">
      <formula>ISNUMBER(SEARCH("todo",D132))</formula>
    </cfRule>
    <cfRule type="expression" dxfId="69" priority="3">
      <formula>ISNUMBER(SEARCH("done",D132))</formula>
    </cfRule>
    <cfRule type="expression" dxfId="68" priority="4">
      <formula>ISNUMBER(SEARCH("cmt",D132))</formula>
    </cfRule>
    <cfRule type="expression" dxfId="67" priority="5">
      <formula>ISNUMBER(SEARCH("Doing",D132))</formula>
    </cfRule>
    <cfRule type="expression" dxfId="66" priority="6">
      <formula>ISNUMBER(SEARCH("Tracing",D132))</formula>
    </cfRule>
  </conditionalFormatting>
  <conditionalFormatting sqref="D20:R131">
    <cfRule type="expression" dxfId="65" priority="289">
      <formula>ISNUMBER(SEARCH("cmt",D1048514))</formula>
    </cfRule>
    <cfRule type="expression" dxfId="64" priority="290">
      <formula>ISNUMBER(SEARCH("Doing",D20))</formula>
    </cfRule>
    <cfRule type="expression" dxfId="63" priority="291">
      <formula>ISNUMBER(SEARCH("Todo",D20))</formula>
    </cfRule>
    <cfRule type="expression" dxfId="62" priority="292">
      <formula>ISNUMBER(SEARCH("Done",D20))</formula>
    </cfRule>
    <cfRule type="expression" dxfId="61" priority="293">
      <formula>ISNUMBER(SEARCH("tracing",D20))</formula>
    </cfRule>
  </conditionalFormatting>
  <conditionalFormatting sqref="A472 A553">
    <cfRule type="expression" dxfId="60" priority="300">
      <formula>MATCH("done*",LOWER(B471:AA471),)&gt;0</formula>
    </cfRule>
  </conditionalFormatting>
  <conditionalFormatting sqref="A474">
    <cfRule type="expression" dxfId="59" priority="1">
      <formula>MATCH("done*",LOWER(B473:AA473),)&gt;0</formula>
    </cfRule>
  </conditionalFormatting>
  <conditionalFormatting sqref="D2:R19">
    <cfRule type="expression" dxfId="58" priority="301">
      <formula>ISNUMBER(SEARCH("cmt",D1048498))</formula>
    </cfRule>
    <cfRule type="expression" dxfId="57" priority="302">
      <formula>ISNUMBER(SEARCH("Doing",D2))</formula>
    </cfRule>
    <cfRule type="expression" dxfId="56" priority="303">
      <formula>ISNUMBER(SEARCH("Todo",D2))</formula>
    </cfRule>
    <cfRule type="expression" dxfId="55" priority="304">
      <formula>ISNUMBER(SEARCH("Done",D2))</formula>
    </cfRule>
    <cfRule type="expression" dxfId="54" priority="305">
      <formula>ISNUMBER(SEARCH("tracing",D2))</formula>
    </cfRule>
  </conditionalFormatting>
  <hyperlinks>
    <hyperlink ref="A183" r:id="rId1"/>
  </hyperlink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7:O18"/>
  <sheetViews>
    <sheetView tabSelected="1" zoomScale="145" zoomScaleNormal="145" workbookViewId="0">
      <selection activeCell="C17" sqref="C17"/>
    </sheetView>
  </sheetViews>
  <sheetFormatPr defaultRowHeight="14.25"/>
  <cols>
    <col min="3" max="3" width="30.75" customWidth="1"/>
    <col min="4" max="4" width="12.375" bestFit="1" customWidth="1"/>
    <col min="5" max="5" width="13.25" customWidth="1"/>
    <col min="6" max="6" width="12.625" customWidth="1"/>
    <col min="7" max="8" width="12.25" customWidth="1"/>
    <col min="9" max="9" width="11.25" customWidth="1"/>
    <col min="10" max="10" width="11.875" customWidth="1"/>
    <col min="11" max="11" width="12.25" customWidth="1"/>
    <col min="12" max="12" width="11.875" customWidth="1"/>
    <col min="13" max="13" width="13" customWidth="1"/>
    <col min="14" max="14" width="11.625" customWidth="1"/>
    <col min="15" max="15" width="12.5" customWidth="1"/>
  </cols>
  <sheetData>
    <row r="7" spans="2:15">
      <c r="B7" t="s">
        <v>1177</v>
      </c>
      <c r="C7" s="85" t="s">
        <v>1188</v>
      </c>
    </row>
    <row r="8" spans="2:15">
      <c r="B8" t="s">
        <v>1178</v>
      </c>
      <c r="C8" t="s">
        <v>1180</v>
      </c>
    </row>
    <row r="9" spans="2:15">
      <c r="B9" t="s">
        <v>1179</v>
      </c>
      <c r="D9" s="92" t="s">
        <v>1181</v>
      </c>
      <c r="E9" s="93" t="s">
        <v>1182</v>
      </c>
      <c r="F9" s="84" t="s">
        <v>1184</v>
      </c>
      <c r="G9" s="84" t="s">
        <v>1183</v>
      </c>
      <c r="H9" s="92" t="s">
        <v>1181</v>
      </c>
      <c r="I9" s="93" t="s">
        <v>1182</v>
      </c>
      <c r="J9" s="84" t="s">
        <v>1184</v>
      </c>
      <c r="K9" s="84" t="s">
        <v>1183</v>
      </c>
      <c r="L9" s="92" t="s">
        <v>1181</v>
      </c>
      <c r="M9" s="93" t="s">
        <v>1182</v>
      </c>
      <c r="N9" s="84" t="s">
        <v>1184</v>
      </c>
      <c r="O9" s="84" t="s">
        <v>1183</v>
      </c>
    </row>
    <row r="10" spans="2:15">
      <c r="D10" s="185" t="s">
        <v>1187</v>
      </c>
      <c r="E10" s="185"/>
      <c r="H10" s="185" t="s">
        <v>1186</v>
      </c>
      <c r="I10" s="185"/>
      <c r="L10" s="185" t="s">
        <v>1185</v>
      </c>
      <c r="M10" s="185"/>
    </row>
    <row r="17" spans="2:3">
      <c r="B17" t="s">
        <v>1193</v>
      </c>
      <c r="C17" s="98" t="s">
        <v>1192</v>
      </c>
    </row>
    <row r="18" spans="2:3">
      <c r="B18" t="s">
        <v>1194</v>
      </c>
    </row>
  </sheetData>
  <mergeCells count="3">
    <mergeCell ref="L10:M10"/>
    <mergeCell ref="H10:I10"/>
    <mergeCell ref="D10:E10"/>
  </mergeCells>
  <phoneticPr fontId="4" type="noConversion"/>
  <hyperlinks>
    <hyperlink ref="C17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G57"/>
  <sheetViews>
    <sheetView topLeftCell="A58" zoomScaleNormal="100" workbookViewId="0">
      <selection activeCell="B58" sqref="B58"/>
    </sheetView>
  </sheetViews>
  <sheetFormatPr defaultRowHeight="14.25"/>
  <cols>
    <col min="1" max="1" width="15.625" customWidth="1"/>
    <col min="2" max="2" width="44.625" customWidth="1"/>
    <col min="7" max="7" width="10" bestFit="1" customWidth="1"/>
  </cols>
  <sheetData>
    <row r="2" spans="2:7">
      <c r="B2" t="s">
        <v>82</v>
      </c>
    </row>
    <row r="3" spans="2:7">
      <c r="B3" s="51" t="s">
        <v>123</v>
      </c>
    </row>
    <row r="5" spans="2:7">
      <c r="B5" t="s">
        <v>190</v>
      </c>
    </row>
    <row r="6" spans="2:7">
      <c r="B6" t="s">
        <v>216</v>
      </c>
    </row>
    <row r="7" spans="2:7">
      <c r="B7" t="s">
        <v>243</v>
      </c>
    </row>
    <row r="8" spans="2:7">
      <c r="B8" t="s">
        <v>244</v>
      </c>
    </row>
    <row r="9" spans="2:7" ht="28.5">
      <c r="B9" s="67" t="s">
        <v>254</v>
      </c>
    </row>
    <row r="10" spans="2:7">
      <c r="B10" t="s">
        <v>309</v>
      </c>
    </row>
    <row r="12" spans="2:7">
      <c r="B12" t="s">
        <v>355</v>
      </c>
    </row>
    <row r="13" spans="2:7">
      <c r="B13" s="90" t="s">
        <v>367</v>
      </c>
      <c r="G13" s="6"/>
    </row>
    <row r="14" spans="2:7">
      <c r="B14" t="s">
        <v>387</v>
      </c>
    </row>
    <row r="15" spans="2:7">
      <c r="B15" t="s">
        <v>388</v>
      </c>
      <c r="G15" s="6"/>
    </row>
    <row r="16" spans="2:7">
      <c r="B16" t="s">
        <v>389</v>
      </c>
      <c r="G16" s="6"/>
    </row>
    <row r="18" spans="1:7">
      <c r="B18" t="s">
        <v>661</v>
      </c>
      <c r="C18" t="s">
        <v>662</v>
      </c>
    </row>
    <row r="19" spans="1:7">
      <c r="B19" t="s">
        <v>663</v>
      </c>
      <c r="C19" s="84" t="s">
        <v>662</v>
      </c>
      <c r="G19" s="6"/>
    </row>
    <row r="20" spans="1:7">
      <c r="B20" t="s">
        <v>690</v>
      </c>
      <c r="C20" t="s">
        <v>691</v>
      </c>
    </row>
    <row r="21" spans="1:7" s="84" customFormat="1"/>
    <row r="22" spans="1:7" s="84" customFormat="1"/>
    <row r="23" spans="1:7" s="84" customFormat="1"/>
    <row r="24" spans="1:7">
      <c r="A24" t="s">
        <v>510</v>
      </c>
      <c r="B24" t="s">
        <v>509</v>
      </c>
    </row>
    <row r="25" spans="1:7">
      <c r="B25" t="s">
        <v>542</v>
      </c>
    </row>
    <row r="26" spans="1:7">
      <c r="B26" t="s">
        <v>543</v>
      </c>
    </row>
    <row r="29" spans="1:7">
      <c r="B29" t="s">
        <v>558</v>
      </c>
    </row>
    <row r="30" spans="1:7">
      <c r="B30" t="s">
        <v>559</v>
      </c>
    </row>
    <row r="31" spans="1:7">
      <c r="B31" t="s">
        <v>560</v>
      </c>
    </row>
    <row r="33" spans="2:3">
      <c r="B33" t="s">
        <v>561</v>
      </c>
    </row>
    <row r="34" spans="2:3">
      <c r="B34" t="s">
        <v>618</v>
      </c>
    </row>
    <row r="35" spans="2:3">
      <c r="B35" t="s">
        <v>619</v>
      </c>
    </row>
    <row r="36" spans="2:3">
      <c r="B36" t="s">
        <v>680</v>
      </c>
      <c r="C36" t="s">
        <v>682</v>
      </c>
    </row>
    <row r="37" spans="2:3">
      <c r="B37" t="s">
        <v>687</v>
      </c>
    </row>
    <row r="51" spans="1:2" ht="117.75" customHeight="1">
      <c r="A51" t="s">
        <v>624</v>
      </c>
      <c r="B51" s="85" t="s">
        <v>812</v>
      </c>
    </row>
    <row r="54" spans="1:2">
      <c r="B54" t="s">
        <v>656</v>
      </c>
    </row>
    <row r="57" spans="1:2">
      <c r="A57" t="s">
        <v>696</v>
      </c>
      <c r="B57" t="s">
        <v>697</v>
      </c>
    </row>
  </sheetData>
  <phoneticPr fontId="4" type="noConversion"/>
  <conditionalFormatting sqref="B8:B10">
    <cfRule type="expression" dxfId="53" priority="2">
      <formula>MATCH("done*",LOWER(C8:AB8),)&gt;0</formula>
    </cfRule>
  </conditionalFormatting>
  <conditionalFormatting sqref="B29:B31 B33:B37">
    <cfRule type="expression" dxfId="52" priority="1">
      <formula>MATCH("done*",LOWER(C29:AB29),)&gt;0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2"/>
  <sheetViews>
    <sheetView zoomScale="115" zoomScaleNormal="115" workbookViewId="0">
      <selection activeCell="B13" sqref="B13"/>
    </sheetView>
  </sheetViews>
  <sheetFormatPr defaultRowHeight="14.25"/>
  <cols>
    <col min="1" max="1" width="18" customWidth="1"/>
  </cols>
  <sheetData>
    <row r="2" spans="1:2">
      <c r="A2" t="s">
        <v>83</v>
      </c>
      <c r="B2" t="s">
        <v>84</v>
      </c>
    </row>
  </sheetData>
  <phoneticPr fontId="4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9:B48"/>
  <sheetViews>
    <sheetView topLeftCell="A46" workbookViewId="0">
      <selection activeCell="C1" sqref="C1"/>
    </sheetView>
  </sheetViews>
  <sheetFormatPr defaultRowHeight="14.25"/>
  <cols>
    <col min="2" max="2" width="33.375" customWidth="1"/>
    <col min="5" max="5" width="11.375" customWidth="1"/>
  </cols>
  <sheetData>
    <row r="39" spans="1:2" ht="228">
      <c r="A39" t="s">
        <v>112</v>
      </c>
      <c r="B39" s="5" t="s">
        <v>114</v>
      </c>
    </row>
    <row r="40" spans="1:2" ht="128.25">
      <c r="A40" t="s">
        <v>113</v>
      </c>
      <c r="B40" s="5" t="s">
        <v>115</v>
      </c>
    </row>
    <row r="47" spans="1:2">
      <c r="B47" t="s">
        <v>881</v>
      </c>
    </row>
    <row r="48" spans="1:2">
      <c r="B48" t="s">
        <v>882</v>
      </c>
    </row>
  </sheetData>
  <phoneticPr fontId="4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50"/>
  <sheetViews>
    <sheetView zoomScale="120" zoomScaleNormal="120" workbookViewId="0">
      <selection activeCell="C39" sqref="C39"/>
    </sheetView>
  </sheetViews>
  <sheetFormatPr defaultRowHeight="14.25"/>
  <cols>
    <col min="1" max="1" width="18.5" customWidth="1"/>
  </cols>
  <sheetData>
    <row r="1" spans="1:6">
      <c r="A1" s="9" t="s">
        <v>33</v>
      </c>
      <c r="B1" s="9" t="s">
        <v>32</v>
      </c>
      <c r="C1" s="9" t="s">
        <v>31</v>
      </c>
    </row>
    <row r="2" spans="1:6">
      <c r="A2" t="s">
        <v>29</v>
      </c>
      <c r="B2" s="8">
        <v>1</v>
      </c>
      <c r="C2" t="s">
        <v>36</v>
      </c>
    </row>
    <row r="3" spans="1:6">
      <c r="A3" t="s">
        <v>30</v>
      </c>
      <c r="B3" s="8">
        <v>1</v>
      </c>
      <c r="C3" s="10" t="s">
        <v>35</v>
      </c>
      <c r="D3" s="11"/>
    </row>
    <row r="4" spans="1:6">
      <c r="A4" t="s">
        <v>28</v>
      </c>
      <c r="B4" s="8">
        <v>1</v>
      </c>
      <c r="C4" s="10" t="s">
        <v>34</v>
      </c>
    </row>
    <row r="5" spans="1:6">
      <c r="A5" t="s">
        <v>27</v>
      </c>
      <c r="B5" s="8">
        <v>1</v>
      </c>
      <c r="C5" s="10" t="s">
        <v>37</v>
      </c>
    </row>
    <row r="6" spans="1:6">
      <c r="A6" t="s">
        <v>25</v>
      </c>
      <c r="B6" s="8" t="s">
        <v>26</v>
      </c>
      <c r="C6" t="s">
        <v>24</v>
      </c>
      <c r="F6" s="11"/>
    </row>
    <row r="7" spans="1:6">
      <c r="A7" s="8">
        <v>0</v>
      </c>
      <c r="B7" s="8" t="s">
        <v>25</v>
      </c>
      <c r="C7" t="s">
        <v>23</v>
      </c>
    </row>
    <row r="9" spans="1:6">
      <c r="A9" s="6">
        <v>45039</v>
      </c>
      <c r="B9" s="12"/>
    </row>
    <row r="10" spans="1:6">
      <c r="A10" t="s">
        <v>38</v>
      </c>
    </row>
    <row r="11" spans="1:6">
      <c r="A11" t="s">
        <v>39</v>
      </c>
    </row>
    <row r="12" spans="1:6">
      <c r="A12" t="s">
        <v>40</v>
      </c>
    </row>
    <row r="13" spans="1:6">
      <c r="A13" t="s">
        <v>41</v>
      </c>
    </row>
    <row r="14" spans="1:6">
      <c r="A14" t="s">
        <v>42</v>
      </c>
    </row>
    <row r="15" spans="1:6">
      <c r="A15" t="s">
        <v>44</v>
      </c>
    </row>
    <row r="16" spans="1:6">
      <c r="A16" t="s">
        <v>43</v>
      </c>
    </row>
    <row r="21" spans="1:1">
      <c r="A21" t="s">
        <v>45</v>
      </c>
    </row>
    <row r="22" spans="1:1">
      <c r="A22" t="s">
        <v>46</v>
      </c>
    </row>
    <row r="46" spans="1:2">
      <c r="A46" t="s">
        <v>72</v>
      </c>
      <c r="B46" t="s">
        <v>73</v>
      </c>
    </row>
    <row r="47" spans="1:2">
      <c r="A47" t="s">
        <v>71</v>
      </c>
      <c r="B47">
        <v>0</v>
      </c>
    </row>
    <row r="48" spans="1:2">
      <c r="A48" t="s">
        <v>74</v>
      </c>
      <c r="B48">
        <v>1</v>
      </c>
    </row>
    <row r="49" spans="1:2">
      <c r="A49" t="s">
        <v>75</v>
      </c>
      <c r="B49">
        <v>2</v>
      </c>
    </row>
    <row r="50" spans="1:2">
      <c r="A50" t="s">
        <v>76</v>
      </c>
      <c r="B50">
        <v>3</v>
      </c>
    </row>
  </sheetData>
  <phoneticPr fontId="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K22"/>
  <sheetViews>
    <sheetView workbookViewId="0">
      <selection activeCell="C16" sqref="C16"/>
    </sheetView>
  </sheetViews>
  <sheetFormatPr defaultRowHeight="14.25"/>
  <cols>
    <col min="2" max="2" width="13.875" customWidth="1"/>
    <col min="3" max="3" width="33.125" customWidth="1"/>
    <col min="4" max="4" width="13" customWidth="1"/>
    <col min="9" max="9" width="10.625" customWidth="1"/>
    <col min="11" max="11" width="9.625" customWidth="1"/>
  </cols>
  <sheetData>
    <row r="2" spans="2:8">
      <c r="B2" s="170" t="s">
        <v>1098</v>
      </c>
      <c r="H2" t="s">
        <v>288</v>
      </c>
    </row>
    <row r="3" spans="2:8">
      <c r="H3" t="s">
        <v>289</v>
      </c>
    </row>
    <row r="4" spans="2:8">
      <c r="H4" t="s">
        <v>290</v>
      </c>
    </row>
    <row r="5" spans="2:8">
      <c r="H5" t="s">
        <v>291</v>
      </c>
    </row>
    <row r="6" spans="2:8">
      <c r="H6" t="s">
        <v>292</v>
      </c>
    </row>
    <row r="9" spans="2:8" ht="142.5">
      <c r="B9" s="85" t="s">
        <v>508</v>
      </c>
    </row>
    <row r="13" spans="2:8">
      <c r="B13" t="s">
        <v>1071</v>
      </c>
    </row>
    <row r="15" spans="2:8">
      <c r="B15" t="s">
        <v>1072</v>
      </c>
      <c r="C15" s="98" t="s">
        <v>1073</v>
      </c>
    </row>
    <row r="16" spans="2:8">
      <c r="B16" t="s">
        <v>1097</v>
      </c>
      <c r="C16" s="98" t="s">
        <v>1096</v>
      </c>
      <c r="D16" t="s">
        <v>1099</v>
      </c>
    </row>
    <row r="17" spans="2:11">
      <c r="B17" t="s">
        <v>1109</v>
      </c>
      <c r="C17" s="98" t="s">
        <v>1108</v>
      </c>
    </row>
    <row r="18" spans="2:11">
      <c r="G18" s="90" t="s">
        <v>1107</v>
      </c>
    </row>
    <row r="19" spans="2:11">
      <c r="H19" t="s">
        <v>1103</v>
      </c>
      <c r="I19" t="s">
        <v>1100</v>
      </c>
      <c r="J19" t="s">
        <v>1101</v>
      </c>
      <c r="K19" t="s">
        <v>1102</v>
      </c>
    </row>
    <row r="20" spans="2:11">
      <c r="H20">
        <v>2048</v>
      </c>
      <c r="I20">
        <v>709</v>
      </c>
      <c r="J20">
        <v>36</v>
      </c>
      <c r="K20">
        <f>I20-J20</f>
        <v>673</v>
      </c>
    </row>
    <row r="21" spans="2:11">
      <c r="G21">
        <f>H21/H20</f>
        <v>1.09375</v>
      </c>
      <c r="H21">
        <v>2240</v>
      </c>
      <c r="I21">
        <f>I20*$G21</f>
        <v>775.46875</v>
      </c>
      <c r="J21" s="84">
        <f t="shared" ref="J21:K21" si="0">J20*$G21</f>
        <v>39.375</v>
      </c>
      <c r="K21" s="84">
        <f t="shared" si="0"/>
        <v>736.09375</v>
      </c>
    </row>
    <row r="22" spans="2:11">
      <c r="G22">
        <f>H22/H20</f>
        <v>1.25</v>
      </c>
      <c r="H22">
        <v>2560</v>
      </c>
      <c r="I22">
        <f>I20*1.25</f>
        <v>886.25</v>
      </c>
      <c r="J22" s="84">
        <f t="shared" ref="J22:K22" si="1">J20*1.25</f>
        <v>45</v>
      </c>
      <c r="K22" s="84">
        <f t="shared" si="1"/>
        <v>841.25</v>
      </c>
    </row>
  </sheetData>
  <phoneticPr fontId="4" type="noConversion"/>
  <hyperlinks>
    <hyperlink ref="C15" r:id="rId1"/>
    <hyperlink ref="C16" r:id="rId2"/>
    <hyperlink ref="C17" r:id="rId3"/>
  </hyperlinks>
  <pageMargins left="0.7" right="0.7" top="0.75" bottom="0.75" header="0.3" footer="0.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3:H79"/>
  <sheetViews>
    <sheetView topLeftCell="C52" workbookViewId="0">
      <selection activeCell="E103" sqref="E103"/>
    </sheetView>
  </sheetViews>
  <sheetFormatPr defaultRowHeight="14.25"/>
  <cols>
    <col min="3" max="3" width="26.875" customWidth="1"/>
    <col min="4" max="4" width="24.375" customWidth="1"/>
    <col min="5" max="5" width="16.375" customWidth="1"/>
    <col min="6" max="6" width="15.875" customWidth="1"/>
    <col min="7" max="7" width="31.375" customWidth="1"/>
    <col min="8" max="8" width="14.875" customWidth="1"/>
  </cols>
  <sheetData>
    <row r="3" spans="3:7">
      <c r="C3" s="95" t="s">
        <v>378</v>
      </c>
    </row>
    <row r="4" spans="3:7" ht="28.5">
      <c r="C4" s="91" t="s">
        <v>372</v>
      </c>
      <c r="D4" s="85" t="s">
        <v>373</v>
      </c>
      <c r="E4" s="85" t="s">
        <v>379</v>
      </c>
      <c r="F4" s="85" t="s">
        <v>380</v>
      </c>
      <c r="G4" s="85"/>
    </row>
    <row r="5" spans="3:7">
      <c r="C5">
        <v>0</v>
      </c>
      <c r="D5">
        <v>0</v>
      </c>
      <c r="E5" s="94" t="s">
        <v>374</v>
      </c>
      <c r="F5" s="93" t="s">
        <v>375</v>
      </c>
    </row>
    <row r="6" spans="3:7">
      <c r="C6">
        <v>0</v>
      </c>
      <c r="D6">
        <v>1</v>
      </c>
      <c r="E6" s="94" t="s">
        <v>374</v>
      </c>
      <c r="F6" s="93" t="s">
        <v>375</v>
      </c>
    </row>
    <row r="7" spans="3:7">
      <c r="C7">
        <v>1</v>
      </c>
      <c r="D7">
        <v>0</v>
      </c>
      <c r="E7" s="92" t="s">
        <v>375</v>
      </c>
      <c r="F7" s="94" t="s">
        <v>374</v>
      </c>
    </row>
    <row r="8" spans="3:7">
      <c r="C8">
        <v>1</v>
      </c>
      <c r="D8">
        <v>1</v>
      </c>
      <c r="E8" s="94" t="s">
        <v>374</v>
      </c>
      <c r="F8" s="94" t="s">
        <v>374</v>
      </c>
    </row>
    <row r="13" spans="3:7">
      <c r="C13" s="95" t="s">
        <v>377</v>
      </c>
      <c r="D13" s="84"/>
      <c r="E13" s="84"/>
      <c r="F13" s="84"/>
    </row>
    <row r="14" spans="3:7" ht="28.5">
      <c r="C14" s="91" t="s">
        <v>372</v>
      </c>
      <c r="D14" s="85" t="s">
        <v>373</v>
      </c>
      <c r="E14" s="85" t="s">
        <v>379</v>
      </c>
      <c r="F14" s="85" t="s">
        <v>380</v>
      </c>
    </row>
    <row r="15" spans="3:7" ht="28.5">
      <c r="C15" s="84" t="s">
        <v>371</v>
      </c>
      <c r="D15" s="84">
        <v>0</v>
      </c>
      <c r="E15" s="96" t="s">
        <v>376</v>
      </c>
      <c r="F15" s="94" t="s">
        <v>374</v>
      </c>
    </row>
    <row r="16" spans="3:7">
      <c r="C16" s="84" t="s">
        <v>371</v>
      </c>
      <c r="D16" s="84">
        <v>1</v>
      </c>
      <c r="E16" s="94" t="s">
        <v>374</v>
      </c>
      <c r="F16" s="94" t="s">
        <v>374</v>
      </c>
    </row>
    <row r="22" spans="3:8">
      <c r="C22" s="97" t="s">
        <v>391</v>
      </c>
    </row>
    <row r="24" spans="3:8">
      <c r="C24" t="s">
        <v>392</v>
      </c>
      <c r="D24" t="s">
        <v>393</v>
      </c>
      <c r="E24" t="s">
        <v>394</v>
      </c>
      <c r="F24" t="s">
        <v>395</v>
      </c>
      <c r="G24" t="s">
        <v>396</v>
      </c>
      <c r="H24" t="s">
        <v>400</v>
      </c>
    </row>
    <row r="25" spans="3:8">
      <c r="C25" s="85">
        <v>1</v>
      </c>
      <c r="D25" s="85" t="s">
        <v>371</v>
      </c>
      <c r="E25" s="85" t="s">
        <v>371</v>
      </c>
      <c r="F25" s="85" t="s">
        <v>371</v>
      </c>
      <c r="G25" s="85" t="s">
        <v>397</v>
      </c>
      <c r="H25" s="85" t="s">
        <v>401</v>
      </c>
    </row>
    <row r="26" spans="3:8" ht="57">
      <c r="C26" s="85">
        <v>0</v>
      </c>
      <c r="D26" s="85">
        <v>0</v>
      </c>
      <c r="E26" s="85">
        <v>0</v>
      </c>
      <c r="F26" s="85">
        <v>1</v>
      </c>
      <c r="G26" s="85" t="s">
        <v>398</v>
      </c>
      <c r="H26" s="85" t="s">
        <v>402</v>
      </c>
    </row>
    <row r="27" spans="3:8" ht="142.5">
      <c r="C27" s="85">
        <v>0</v>
      </c>
      <c r="D27" s="85">
        <v>1</v>
      </c>
      <c r="E27" s="85">
        <v>1</v>
      </c>
      <c r="F27" s="85">
        <v>0</v>
      </c>
      <c r="G27" s="85" t="s">
        <v>399</v>
      </c>
      <c r="H27" s="85" t="s">
        <v>403</v>
      </c>
    </row>
    <row r="29" spans="3:8">
      <c r="C29" t="s">
        <v>585</v>
      </c>
    </row>
    <row r="30" spans="3:8">
      <c r="C30" t="s">
        <v>588</v>
      </c>
    </row>
    <row r="31" spans="3:8">
      <c r="C31" t="s">
        <v>586</v>
      </c>
    </row>
    <row r="32" spans="3:8" s="84" customFormat="1">
      <c r="C32" s="84" t="s">
        <v>587</v>
      </c>
    </row>
    <row r="33" spans="3:3" s="84" customFormat="1">
      <c r="C33" s="85" t="s">
        <v>592</v>
      </c>
    </row>
    <row r="34" spans="3:3" s="84" customFormat="1">
      <c r="C34" s="85" t="s">
        <v>593</v>
      </c>
    </row>
    <row r="35" spans="3:3">
      <c r="C35" s="85" t="s">
        <v>594</v>
      </c>
    </row>
    <row r="36" spans="3:3" s="84" customFormat="1">
      <c r="C36" s="85" t="s">
        <v>595</v>
      </c>
    </row>
    <row r="37" spans="3:3" s="84" customFormat="1">
      <c r="C37" s="85" t="s">
        <v>596</v>
      </c>
    </row>
    <row r="38" spans="3:3" s="84" customFormat="1">
      <c r="C38" s="85" t="s">
        <v>597</v>
      </c>
    </row>
    <row r="39" spans="3:3" s="84" customFormat="1">
      <c r="C39" s="85" t="s">
        <v>598</v>
      </c>
    </row>
    <row r="40" spans="3:3" s="84" customFormat="1">
      <c r="C40" s="85" t="s">
        <v>599</v>
      </c>
    </row>
    <row r="41" spans="3:3" s="84" customFormat="1">
      <c r="C41" s="85" t="s">
        <v>600</v>
      </c>
    </row>
    <row r="42" spans="3:3" s="84" customFormat="1">
      <c r="C42" s="85" t="s">
        <v>601</v>
      </c>
    </row>
    <row r="43" spans="3:3" s="84" customFormat="1">
      <c r="C43" s="85"/>
    </row>
    <row r="44" spans="3:3" s="84" customFormat="1">
      <c r="C44" s="85"/>
    </row>
    <row r="45" spans="3:3">
      <c r="C45" s="85" t="s">
        <v>415</v>
      </c>
    </row>
    <row r="46" spans="3:3" ht="42.75">
      <c r="C46" s="85" t="s">
        <v>409</v>
      </c>
    </row>
    <row r="47" spans="3:3" ht="28.5">
      <c r="C47" s="85" t="s">
        <v>410</v>
      </c>
    </row>
    <row r="48" spans="3:3" ht="28.5">
      <c r="C48" s="85" t="s">
        <v>411</v>
      </c>
    </row>
    <row r="49" spans="3:8" ht="28.5">
      <c r="C49" s="85" t="s">
        <v>412</v>
      </c>
    </row>
    <row r="50" spans="3:8" ht="28.5">
      <c r="C50" s="85" t="s">
        <v>413</v>
      </c>
    </row>
    <row r="51" spans="3:8" ht="28.5">
      <c r="C51" s="85" t="s">
        <v>414</v>
      </c>
    </row>
    <row r="55" spans="3:8">
      <c r="C55" t="s">
        <v>416</v>
      </c>
      <c r="D55" t="s">
        <v>422</v>
      </c>
    </row>
    <row r="56" spans="3:8">
      <c r="C56" t="s">
        <v>417</v>
      </c>
    </row>
    <row r="57" spans="3:8">
      <c r="C57" t="s">
        <v>418</v>
      </c>
    </row>
    <row r="58" spans="3:8">
      <c r="C58" t="s">
        <v>419</v>
      </c>
      <c r="D58" t="s">
        <v>423</v>
      </c>
    </row>
    <row r="59" spans="3:8">
      <c r="C59" t="s">
        <v>420</v>
      </c>
    </row>
    <row r="60" spans="3:8">
      <c r="C60" t="s">
        <v>421</v>
      </c>
    </row>
    <row r="61" spans="3:8" s="84" customFormat="1">
      <c r="C61" s="84" t="s">
        <v>358</v>
      </c>
      <c r="H61"/>
    </row>
    <row r="62" spans="3:8">
      <c r="C62" t="s">
        <v>507</v>
      </c>
    </row>
    <row r="63" spans="3:8" s="84" customFormat="1">
      <c r="H63"/>
    </row>
    <row r="64" spans="3:8" s="84" customFormat="1">
      <c r="H64"/>
    </row>
    <row r="65" spans="3:8" s="84" customFormat="1">
      <c r="H65"/>
    </row>
    <row r="66" spans="3:8" s="84" customFormat="1">
      <c r="H66"/>
    </row>
    <row r="67" spans="3:8">
      <c r="C67" t="s">
        <v>425</v>
      </c>
    </row>
    <row r="68" spans="3:8">
      <c r="C68" t="s">
        <v>289</v>
      </c>
    </row>
    <row r="69" spans="3:8">
      <c r="C69" t="s">
        <v>424</v>
      </c>
    </row>
    <row r="70" spans="3:8">
      <c r="C70" t="s">
        <v>428</v>
      </c>
    </row>
    <row r="74" spans="3:8">
      <c r="C74" t="s">
        <v>427</v>
      </c>
    </row>
    <row r="75" spans="3:8">
      <c r="C75" s="99" t="s">
        <v>426</v>
      </c>
    </row>
    <row r="76" spans="3:8">
      <c r="C76" s="100"/>
    </row>
    <row r="78" spans="3:8">
      <c r="C78" t="s">
        <v>487</v>
      </c>
    </row>
    <row r="79" spans="3:8">
      <c r="C79" t="s">
        <v>485</v>
      </c>
      <c r="D79" t="s">
        <v>486</v>
      </c>
    </row>
  </sheetData>
  <phoneticPr fontId="4" type="noConversion"/>
  <pageMargins left="0.7" right="0.7" top="0.75" bottom="0.75" header="0.3" footer="0.3"/>
  <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25"/>
  <sheetViews>
    <sheetView topLeftCell="A7" zoomScale="115" zoomScaleNormal="115" workbookViewId="0">
      <selection activeCell="C13" sqref="C13"/>
    </sheetView>
  </sheetViews>
  <sheetFormatPr defaultRowHeight="14.25"/>
  <cols>
    <col min="1" max="1" width="11.5" style="5" customWidth="1"/>
    <col min="2" max="2" width="67.5" style="5" customWidth="1"/>
    <col min="3" max="3" width="64" style="5" customWidth="1"/>
    <col min="4" max="4" width="11.875" style="5" customWidth="1"/>
    <col min="5" max="16384" width="9" style="5"/>
  </cols>
  <sheetData>
    <row r="3" spans="1:7">
      <c r="A3" s="5" t="s">
        <v>315</v>
      </c>
      <c r="B3" s="5" t="s">
        <v>316</v>
      </c>
      <c r="C3" s="5" t="s">
        <v>317</v>
      </c>
    </row>
    <row r="4" spans="1:7" ht="28.5">
      <c r="A4" s="5" t="s">
        <v>305</v>
      </c>
      <c r="B4" s="5" t="s">
        <v>329</v>
      </c>
    </row>
    <row r="5" spans="1:7" ht="171">
      <c r="A5" s="5" t="s">
        <v>314</v>
      </c>
      <c r="B5" s="5" t="s">
        <v>330</v>
      </c>
      <c r="C5" s="5" t="s">
        <v>331</v>
      </c>
    </row>
    <row r="6" spans="1:7">
      <c r="A6" s="5" t="s">
        <v>327</v>
      </c>
      <c r="B6" s="5" t="s">
        <v>328</v>
      </c>
    </row>
    <row r="9" spans="1:7">
      <c r="G9" s="85"/>
    </row>
    <row r="10" spans="1:7">
      <c r="G10" s="85"/>
    </row>
    <row r="11" spans="1:7">
      <c r="A11" s="5" t="s">
        <v>895</v>
      </c>
      <c r="B11" s="5" t="s">
        <v>894</v>
      </c>
      <c r="C11" s="85" t="s">
        <v>684</v>
      </c>
      <c r="D11" s="85" t="s">
        <v>943</v>
      </c>
      <c r="G11" s="85"/>
    </row>
    <row r="12" spans="1:7" ht="28.5">
      <c r="A12" s="5" t="s">
        <v>893</v>
      </c>
      <c r="B12" s="5" t="s">
        <v>892</v>
      </c>
      <c r="C12" s="85"/>
      <c r="D12" s="85"/>
      <c r="G12" s="85"/>
    </row>
    <row r="13" spans="1:7" s="85" customFormat="1">
      <c r="A13" s="85" t="s">
        <v>1141</v>
      </c>
      <c r="B13" s="85" t="s">
        <v>1140</v>
      </c>
    </row>
    <row r="14" spans="1:7" ht="28.5">
      <c r="A14" s="85" t="s">
        <v>900</v>
      </c>
      <c r="B14" s="85" t="s">
        <v>899</v>
      </c>
      <c r="C14" s="85" t="s">
        <v>901</v>
      </c>
      <c r="D14" s="85"/>
      <c r="G14" s="85"/>
    </row>
    <row r="15" spans="1:7">
      <c r="A15" s="85"/>
      <c r="B15" s="85" t="s">
        <v>902</v>
      </c>
      <c r="C15" s="85" t="s">
        <v>903</v>
      </c>
      <c r="D15" s="85"/>
      <c r="G15" s="85"/>
    </row>
    <row r="16" spans="1:7" ht="28.5">
      <c r="A16" s="85"/>
      <c r="B16" s="158" t="s">
        <v>937</v>
      </c>
      <c r="C16" s="85" t="s">
        <v>944</v>
      </c>
      <c r="D16" s="85" t="s">
        <v>941</v>
      </c>
      <c r="G16" s="85"/>
    </row>
    <row r="17" spans="1:7" s="85" customFormat="1" ht="42.75">
      <c r="B17" s="158" t="s">
        <v>939</v>
      </c>
      <c r="C17" s="85" t="s">
        <v>940</v>
      </c>
      <c r="D17" s="85" t="s">
        <v>942</v>
      </c>
    </row>
    <row r="18" spans="1:7" s="85" customFormat="1">
      <c r="B18" s="158" t="s">
        <v>967</v>
      </c>
    </row>
    <row r="19" spans="1:7">
      <c r="A19" s="85"/>
      <c r="B19" s="158"/>
      <c r="C19" s="85"/>
      <c r="D19" s="85"/>
      <c r="G19" s="85"/>
    </row>
    <row r="20" spans="1:7" ht="28.5">
      <c r="A20" s="85" t="s">
        <v>932</v>
      </c>
      <c r="B20" s="158" t="s">
        <v>931</v>
      </c>
      <c r="C20" s="85"/>
      <c r="D20" s="85"/>
      <c r="G20" s="85"/>
    </row>
    <row r="21" spans="1:7">
      <c r="G21" s="85"/>
    </row>
    <row r="22" spans="1:7">
      <c r="G22" s="85"/>
    </row>
    <row r="23" spans="1:7">
      <c r="G23" s="85"/>
    </row>
    <row r="24" spans="1:7">
      <c r="G24" s="85"/>
    </row>
    <row r="25" spans="1:7">
      <c r="G25" s="85"/>
    </row>
  </sheetData>
  <phoneticPr fontId="4" type="noConversion"/>
  <hyperlinks>
    <hyperlink ref="B20" r:id="rId1"/>
  </hyperlinks>
  <pageMargins left="0.7" right="0.7" top="0.75" bottom="0.75" header="0.3" footer="0.3"/>
  <tableParts count="2"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3:H86"/>
  <sheetViews>
    <sheetView topLeftCell="A16" zoomScale="85" zoomScaleNormal="85" workbookViewId="0">
      <selection activeCell="B29" sqref="B29"/>
    </sheetView>
  </sheetViews>
  <sheetFormatPr defaultRowHeight="14.25"/>
  <cols>
    <col min="2" max="2" width="29" customWidth="1"/>
    <col min="8" max="8" width="23.875" customWidth="1"/>
  </cols>
  <sheetData>
    <row r="3" spans="2:3">
      <c r="B3" s="84" t="s">
        <v>526</v>
      </c>
    </row>
    <row r="4" spans="2:3">
      <c r="B4" s="84" t="s">
        <v>527</v>
      </c>
    </row>
    <row r="5" spans="2:3">
      <c r="B5" t="s">
        <v>530</v>
      </c>
      <c r="C5" t="s">
        <v>531</v>
      </c>
    </row>
    <row r="6" spans="2:3">
      <c r="B6" s="85" t="s">
        <v>532</v>
      </c>
      <c r="C6" s="85"/>
    </row>
    <row r="7" spans="2:3">
      <c r="B7" s="85" t="s">
        <v>533</v>
      </c>
      <c r="C7" s="85"/>
    </row>
    <row r="8" spans="2:3">
      <c r="B8" s="85" t="s">
        <v>534</v>
      </c>
      <c r="C8" s="85"/>
    </row>
    <row r="9" spans="2:3" ht="28.5">
      <c r="B9" s="85" t="s">
        <v>528</v>
      </c>
      <c r="C9" s="85" t="s">
        <v>529</v>
      </c>
    </row>
    <row r="15" spans="2:3" ht="28.5">
      <c r="B15" s="85" t="s">
        <v>535</v>
      </c>
    </row>
    <row r="18" spans="2:8">
      <c r="B18" t="s">
        <v>765</v>
      </c>
    </row>
    <row r="26" spans="2:8">
      <c r="H26" t="s">
        <v>569</v>
      </c>
    </row>
    <row r="27" spans="2:8">
      <c r="C27">
        <v>0</v>
      </c>
      <c r="H27" t="s">
        <v>570</v>
      </c>
    </row>
    <row r="28" spans="2:8">
      <c r="C28">
        <v>1</v>
      </c>
      <c r="H28" t="s">
        <v>571</v>
      </c>
    </row>
    <row r="29" spans="2:8">
      <c r="C29">
        <v>3</v>
      </c>
      <c r="D29">
        <v>384</v>
      </c>
    </row>
    <row r="30" spans="2:8">
      <c r="C30">
        <v>4</v>
      </c>
      <c r="D30">
        <v>768</v>
      </c>
    </row>
    <row r="86" spans="8:8">
      <c r="H86" t="s">
        <v>602</v>
      </c>
    </row>
  </sheetData>
  <phoneticPr fontId="4" type="noConversion"/>
  <conditionalFormatting sqref="B3:B4">
    <cfRule type="expression" dxfId="24" priority="1">
      <formula>MATCH("done*",LOWER(C3:AB3),)&gt;0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4:S91"/>
  <sheetViews>
    <sheetView topLeftCell="A64" zoomScale="85" zoomScaleNormal="85" workbookViewId="0">
      <selection activeCell="B97" sqref="B97"/>
    </sheetView>
  </sheetViews>
  <sheetFormatPr defaultRowHeight="14.25"/>
  <cols>
    <col min="2" max="2" width="37.125" customWidth="1"/>
    <col min="3" max="3" width="46.25" customWidth="1"/>
    <col min="5" max="5" width="14" customWidth="1"/>
  </cols>
  <sheetData>
    <row r="4" spans="2:3">
      <c r="B4" s="102" t="s">
        <v>459</v>
      </c>
    </row>
    <row r="5" spans="2:3">
      <c r="B5" s="102"/>
    </row>
    <row r="6" spans="2:3">
      <c r="B6" s="102" t="s">
        <v>460</v>
      </c>
    </row>
    <row r="7" spans="2:3" ht="15" thickBot="1">
      <c r="B7" s="102"/>
    </row>
    <row r="8" spans="2:3" ht="15" thickBot="1">
      <c r="B8" s="103" t="s">
        <v>461</v>
      </c>
      <c r="C8" s="104" t="s">
        <v>462</v>
      </c>
    </row>
    <row r="9" spans="2:3" ht="15" thickBot="1">
      <c r="B9" s="105" t="s">
        <v>463</v>
      </c>
      <c r="C9" s="106" t="s">
        <v>464</v>
      </c>
    </row>
    <row r="10" spans="2:3" ht="15" thickBot="1">
      <c r="B10" s="105" t="s">
        <v>465</v>
      </c>
      <c r="C10" s="106" t="s">
        <v>466</v>
      </c>
    </row>
    <row r="11" spans="2:3" ht="15" thickBot="1">
      <c r="B11" s="105" t="s">
        <v>467</v>
      </c>
      <c r="C11" s="106" t="s">
        <v>468</v>
      </c>
    </row>
    <row r="12" spans="2:3" ht="15" thickBot="1">
      <c r="B12" s="105" t="s">
        <v>469</v>
      </c>
      <c r="C12" s="106" t="s">
        <v>468</v>
      </c>
    </row>
    <row r="13" spans="2:3" ht="15" thickBot="1">
      <c r="B13" s="105" t="s">
        <v>470</v>
      </c>
      <c r="C13" s="107" t="s">
        <v>471</v>
      </c>
    </row>
    <row r="14" spans="2:3" ht="15" thickBot="1">
      <c r="B14" s="105" t="s">
        <v>472</v>
      </c>
      <c r="C14" s="108" t="s">
        <v>473</v>
      </c>
    </row>
    <row r="15" spans="2:3" ht="15" thickBot="1">
      <c r="B15" s="105" t="s">
        <v>474</v>
      </c>
      <c r="C15" s="108" t="s">
        <v>473</v>
      </c>
    </row>
    <row r="16" spans="2:3" ht="15" thickBot="1">
      <c r="B16" s="105" t="s">
        <v>475</v>
      </c>
      <c r="C16" s="108" t="s">
        <v>473</v>
      </c>
    </row>
    <row r="17" spans="2:3" ht="29.25" thickBot="1">
      <c r="B17" s="105" t="s">
        <v>476</v>
      </c>
      <c r="C17" s="109" t="s">
        <v>477</v>
      </c>
    </row>
    <row r="18" spans="2:3" ht="15" thickBot="1">
      <c r="B18" s="105" t="s">
        <v>478</v>
      </c>
      <c r="C18" s="106" t="s">
        <v>479</v>
      </c>
    </row>
    <row r="19" spans="2:3" ht="15" thickBot="1">
      <c r="B19" s="105" t="s">
        <v>480</v>
      </c>
      <c r="C19" s="107" t="s">
        <v>481</v>
      </c>
    </row>
    <row r="20" spans="2:3" ht="15" thickBot="1">
      <c r="B20" s="105" t="s">
        <v>482</v>
      </c>
      <c r="C20" s="110">
        <v>45559</v>
      </c>
    </row>
    <row r="21" spans="2:3">
      <c r="B21" s="102"/>
    </row>
    <row r="22" spans="2:3">
      <c r="B22" s="102" t="s">
        <v>483</v>
      </c>
    </row>
    <row r="23" spans="2:3">
      <c r="B23" s="102" t="s">
        <v>484</v>
      </c>
    </row>
    <row r="28" spans="2:3" ht="15" thickBot="1"/>
    <row r="29" spans="2:3" ht="15.75" thickBot="1">
      <c r="B29" s="186" t="s">
        <v>741</v>
      </c>
      <c r="C29" s="187"/>
    </row>
    <row r="30" spans="2:3" ht="15.75" thickBot="1">
      <c r="B30" s="124" t="s">
        <v>461</v>
      </c>
      <c r="C30" s="125" t="s">
        <v>742</v>
      </c>
    </row>
    <row r="31" spans="2:3" ht="15.75" thickBot="1">
      <c r="B31" s="124" t="s">
        <v>743</v>
      </c>
      <c r="C31" s="125" t="s">
        <v>742</v>
      </c>
    </row>
    <row r="32" spans="2:3" ht="15.75" thickBot="1">
      <c r="B32" s="124" t="s">
        <v>465</v>
      </c>
      <c r="C32" s="126" t="s">
        <v>744</v>
      </c>
    </row>
    <row r="33" spans="2:3" ht="15.75" thickBot="1">
      <c r="B33" s="124" t="s">
        <v>467</v>
      </c>
      <c r="C33" s="126" t="s">
        <v>745</v>
      </c>
    </row>
    <row r="34" spans="2:3" ht="15.75" thickBot="1">
      <c r="B34" s="124" t="s">
        <v>469</v>
      </c>
      <c r="C34" s="126" t="s">
        <v>745</v>
      </c>
    </row>
    <row r="35" spans="2:3" ht="15.75" thickBot="1">
      <c r="B35" s="124" t="s">
        <v>470</v>
      </c>
      <c r="C35" s="125" t="s">
        <v>746</v>
      </c>
    </row>
    <row r="36" spans="2:3" ht="15.75" thickBot="1">
      <c r="B36" s="124" t="s">
        <v>747</v>
      </c>
      <c r="C36" s="127" t="s">
        <v>748</v>
      </c>
    </row>
    <row r="37" spans="2:3" ht="15.75" thickBot="1">
      <c r="B37" s="124" t="s">
        <v>476</v>
      </c>
      <c r="C37" s="128" t="s">
        <v>749</v>
      </c>
    </row>
    <row r="38" spans="2:3" ht="15.75" thickBot="1">
      <c r="B38" s="124" t="s">
        <v>478</v>
      </c>
      <c r="C38" s="126" t="s">
        <v>750</v>
      </c>
    </row>
    <row r="39" spans="2:3" ht="15.75" thickBot="1">
      <c r="B39" s="129" t="s">
        <v>751</v>
      </c>
      <c r="C39" s="125" t="s">
        <v>752</v>
      </c>
    </row>
    <row r="40" spans="2:3" ht="15.75" thickBot="1">
      <c r="B40" s="129" t="s">
        <v>753</v>
      </c>
      <c r="C40" s="125" t="s">
        <v>754</v>
      </c>
    </row>
    <row r="41" spans="2:3" ht="15.75" thickBot="1">
      <c r="B41" s="124" t="s">
        <v>482</v>
      </c>
      <c r="C41" s="130">
        <v>45857</v>
      </c>
    </row>
    <row r="42" spans="2:3" ht="15.75" thickBot="1">
      <c r="B42" s="129" t="s">
        <v>755</v>
      </c>
      <c r="C42" s="125" t="s">
        <v>756</v>
      </c>
    </row>
    <row r="43" spans="2:3" ht="15.75" thickBot="1">
      <c r="B43" s="129" t="s">
        <v>757</v>
      </c>
      <c r="C43" s="125" t="s">
        <v>758</v>
      </c>
    </row>
    <row r="44" spans="2:3" ht="15.75" thickBot="1">
      <c r="B44" s="129" t="s">
        <v>759</v>
      </c>
      <c r="C44" s="125" t="s">
        <v>760</v>
      </c>
    </row>
    <row r="45" spans="2:3">
      <c r="B45" s="188" t="s">
        <v>761</v>
      </c>
      <c r="C45" s="131" t="s">
        <v>762</v>
      </c>
    </row>
    <row r="46" spans="2:3">
      <c r="B46" s="189"/>
      <c r="C46" s="131" t="s">
        <v>763</v>
      </c>
    </row>
    <row r="47" spans="2:3" ht="15" thickBot="1">
      <c r="B47" s="190"/>
      <c r="C47" s="132" t="s">
        <v>764</v>
      </c>
    </row>
    <row r="48" spans="2:3">
      <c r="B48" s="133"/>
    </row>
    <row r="49" spans="5:6">
      <c r="E49" s="85" t="s">
        <v>592</v>
      </c>
      <c r="F49" s="85"/>
    </row>
    <row r="50" spans="5:6">
      <c r="E50" s="85" t="s">
        <v>593</v>
      </c>
      <c r="F50" s="85"/>
    </row>
    <row r="51" spans="5:6">
      <c r="E51" s="85" t="s">
        <v>594</v>
      </c>
      <c r="F51" s="85"/>
    </row>
    <row r="73" spans="2:19" ht="15" thickBot="1">
      <c r="P73" s="84"/>
      <c r="Q73" s="84"/>
      <c r="R73" s="84"/>
      <c r="S73" s="84"/>
    </row>
    <row r="74" spans="2:19" ht="15.75" thickBot="1">
      <c r="G74" s="141" t="s">
        <v>814</v>
      </c>
      <c r="H74" s="135" t="s">
        <v>815</v>
      </c>
      <c r="I74" s="135" t="s">
        <v>816</v>
      </c>
      <c r="J74" s="135" t="s">
        <v>779</v>
      </c>
      <c r="K74" s="135" t="s">
        <v>817</v>
      </c>
      <c r="P74" s="84"/>
      <c r="Q74" s="84"/>
      <c r="R74" s="84"/>
      <c r="S74" s="84"/>
    </row>
    <row r="75" spans="2:19" ht="15.75" thickBot="1">
      <c r="G75" s="142">
        <v>1</v>
      </c>
      <c r="H75" s="143" t="s">
        <v>977</v>
      </c>
      <c r="I75" s="144" t="s">
        <v>818</v>
      </c>
      <c r="J75" s="139" t="s">
        <v>780</v>
      </c>
      <c r="K75" s="137">
        <v>1</v>
      </c>
      <c r="P75" s="84"/>
      <c r="Q75" s="84"/>
      <c r="R75" s="84"/>
      <c r="S75" s="84"/>
    </row>
    <row r="76" spans="2:19">
      <c r="P76" s="84"/>
      <c r="Q76" s="84"/>
      <c r="R76" s="84"/>
      <c r="S76" s="84"/>
    </row>
    <row r="77" spans="2:19" ht="15" thickBot="1">
      <c r="P77" s="84"/>
      <c r="Q77" s="84"/>
      <c r="R77" s="84"/>
      <c r="S77" s="84"/>
    </row>
    <row r="78" spans="2:19" ht="15.75" thickBot="1">
      <c r="B78" s="103" t="s">
        <v>461</v>
      </c>
      <c r="C78" s="171" t="s">
        <v>1116</v>
      </c>
      <c r="G78" s="134" t="s">
        <v>774</v>
      </c>
      <c r="H78" s="135" t="s">
        <v>775</v>
      </c>
      <c r="I78" s="135" t="s">
        <v>776</v>
      </c>
      <c r="J78" s="135" t="s">
        <v>777</v>
      </c>
      <c r="K78" s="135" t="s">
        <v>778</v>
      </c>
      <c r="L78" s="135" t="s">
        <v>779</v>
      </c>
      <c r="P78" s="84"/>
      <c r="Q78" s="84"/>
      <c r="R78" s="84"/>
      <c r="S78" s="84"/>
    </row>
    <row r="79" spans="2:19" ht="15.75" thickBot="1">
      <c r="B79" s="105" t="s">
        <v>463</v>
      </c>
      <c r="C79" s="172"/>
      <c r="G79" s="136" t="s">
        <v>1074</v>
      </c>
      <c r="H79" s="137">
        <v>0</v>
      </c>
      <c r="I79" s="137">
        <v>60</v>
      </c>
      <c r="J79" s="137">
        <v>60</v>
      </c>
      <c r="K79" s="138">
        <v>1</v>
      </c>
      <c r="L79" s="139" t="s">
        <v>780</v>
      </c>
      <c r="P79" s="84"/>
      <c r="Q79" s="84"/>
      <c r="R79" s="84"/>
      <c r="S79" s="84"/>
    </row>
    <row r="80" spans="2:19" ht="15" thickBot="1">
      <c r="B80" s="105" t="s">
        <v>465</v>
      </c>
      <c r="C80" s="106" t="s">
        <v>1117</v>
      </c>
      <c r="P80" s="84"/>
      <c r="Q80" s="84"/>
      <c r="R80" s="84"/>
      <c r="S80" s="84"/>
    </row>
    <row r="81" spans="2:19" ht="15" thickBot="1">
      <c r="B81" s="105" t="s">
        <v>467</v>
      </c>
      <c r="C81" s="106" t="s">
        <v>1118</v>
      </c>
      <c r="P81" s="84"/>
      <c r="Q81" s="84"/>
      <c r="R81" s="84"/>
      <c r="S81" s="84"/>
    </row>
    <row r="82" spans="2:19" ht="15.75" thickBot="1">
      <c r="B82" s="105" t="s">
        <v>469</v>
      </c>
      <c r="C82" s="106" t="s">
        <v>1118</v>
      </c>
      <c r="G82" s="134" t="s">
        <v>774</v>
      </c>
      <c r="H82" s="135" t="s">
        <v>775</v>
      </c>
      <c r="I82" s="135" t="s">
        <v>776</v>
      </c>
      <c r="J82" s="135" t="s">
        <v>777</v>
      </c>
      <c r="K82" s="135" t="s">
        <v>778</v>
      </c>
      <c r="L82" s="135" t="s">
        <v>779</v>
      </c>
      <c r="P82" s="84"/>
      <c r="Q82" s="84"/>
      <c r="R82" s="84"/>
      <c r="S82" s="84"/>
    </row>
    <row r="83" spans="2:19" ht="15.75" thickBot="1">
      <c r="B83" s="105" t="s">
        <v>470</v>
      </c>
      <c r="C83" s="106" t="s">
        <v>1119</v>
      </c>
      <c r="G83" s="136" t="s">
        <v>1135</v>
      </c>
      <c r="H83" s="137">
        <v>0</v>
      </c>
      <c r="I83" s="137">
        <v>60</v>
      </c>
      <c r="J83" s="137">
        <v>60</v>
      </c>
      <c r="K83" s="138">
        <v>1</v>
      </c>
      <c r="L83" s="139" t="s">
        <v>780</v>
      </c>
    </row>
    <row r="84" spans="2:19" ht="15" thickBot="1">
      <c r="B84" s="105" t="s">
        <v>472</v>
      </c>
      <c r="C84" s="106" t="s">
        <v>1120</v>
      </c>
    </row>
    <row r="85" spans="2:19" ht="15" thickBot="1">
      <c r="B85" s="105" t="s">
        <v>1121</v>
      </c>
      <c r="C85" s="106" t="s">
        <v>1122</v>
      </c>
    </row>
    <row r="86" spans="2:19" ht="15" thickBot="1">
      <c r="B86" s="105" t="s">
        <v>475</v>
      </c>
      <c r="C86" s="106" t="s">
        <v>1123</v>
      </c>
    </row>
    <row r="87" spans="2:19" ht="15" thickBot="1">
      <c r="B87" s="105" t="s">
        <v>476</v>
      </c>
      <c r="C87" s="106" t="s">
        <v>1124</v>
      </c>
    </row>
    <row r="88" spans="2:19" ht="15" thickBot="1">
      <c r="B88" s="105" t="s">
        <v>478</v>
      </c>
      <c r="C88" s="106" t="s">
        <v>1125</v>
      </c>
    </row>
    <row r="89" spans="2:19" ht="15" thickBot="1">
      <c r="B89" s="105" t="s">
        <v>480</v>
      </c>
      <c r="C89" s="106" t="s">
        <v>754</v>
      </c>
    </row>
    <row r="90" spans="2:19" ht="15" thickBot="1">
      <c r="B90" s="173" t="s">
        <v>1126</v>
      </c>
      <c r="C90" s="174" t="s">
        <v>1143</v>
      </c>
    </row>
    <row r="91" spans="2:19" ht="15" thickBot="1">
      <c r="B91" s="103" t="s">
        <v>482</v>
      </c>
      <c r="C91" s="175">
        <v>46127</v>
      </c>
    </row>
  </sheetData>
  <mergeCells count="2">
    <mergeCell ref="B29:C29"/>
    <mergeCell ref="B45:B47"/>
  </mergeCells>
  <phoneticPr fontId="4" type="noConversion"/>
  <hyperlinks>
    <hyperlink ref="C45" r:id="rId1"/>
    <hyperlink ref="C46" r:id="rId2"/>
    <hyperlink ref="C47" r:id="rId3"/>
  </hyperlinks>
  <pageMargins left="0.7" right="0.7" top="0.75" bottom="0.75" header="0.3" footer="0.3"/>
  <drawing r:id="rId4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92"/>
  <sheetViews>
    <sheetView topLeftCell="A49" workbookViewId="0">
      <selection activeCell="D91" sqref="D91"/>
    </sheetView>
  </sheetViews>
  <sheetFormatPr defaultRowHeight="14.25"/>
  <cols>
    <col min="1" max="1" width="20.125" style="7" customWidth="1"/>
    <col min="2" max="2" width="33.25" style="7" customWidth="1"/>
    <col min="3" max="3" width="11" style="7" bestFit="1" customWidth="1"/>
    <col min="4" max="4" width="10" style="7" bestFit="1" customWidth="1"/>
    <col min="5" max="5" width="9.375" style="7" bestFit="1" customWidth="1"/>
    <col min="6" max="6" width="15.375" style="7" customWidth="1"/>
    <col min="10" max="10" width="12.75" customWidth="1"/>
    <col min="11" max="11" width="9.625" bestFit="1" customWidth="1"/>
    <col min="12" max="12" width="9.25" bestFit="1" customWidth="1"/>
    <col min="13" max="13" width="14.375" customWidth="1"/>
    <col min="17" max="17" width="10" bestFit="1" customWidth="1"/>
  </cols>
  <sheetData>
    <row r="1" spans="1:17">
      <c r="A1" s="59"/>
      <c r="B1" s="59"/>
      <c r="C1" s="63"/>
    </row>
    <row r="2" spans="1:17">
      <c r="A2" s="64"/>
      <c r="B2" s="55"/>
      <c r="C2" s="55"/>
    </row>
    <row r="3" spans="1:17" s="7" customFormat="1">
      <c r="A3" s="65" t="s">
        <v>256</v>
      </c>
      <c r="B3" s="55"/>
      <c r="C3" s="55"/>
    </row>
    <row r="4" spans="1:17" s="7" customFormat="1">
      <c r="A4" s="66" t="s">
        <v>257</v>
      </c>
      <c r="B4" s="60"/>
      <c r="C4" s="60"/>
    </row>
    <row r="5" spans="1:17" s="7" customFormat="1">
      <c r="A5" s="55" t="s">
        <v>217</v>
      </c>
      <c r="B5" s="61"/>
      <c r="C5" s="61"/>
    </row>
    <row r="6" spans="1:17" s="7" customFormat="1">
      <c r="A6" s="55"/>
      <c r="B6" s="61"/>
      <c r="C6" s="61"/>
      <c r="I6"/>
      <c r="J6"/>
      <c r="K6"/>
      <c r="L6"/>
      <c r="M6"/>
    </row>
    <row r="7" spans="1:17" s="7" customFormat="1">
      <c r="A7" s="55"/>
      <c r="B7" s="55"/>
      <c r="C7" s="55"/>
      <c r="E7" s="53"/>
      <c r="F7" s="56"/>
      <c r="G7" s="57"/>
      <c r="I7"/>
      <c r="J7"/>
      <c r="K7"/>
      <c r="L7"/>
      <c r="M7"/>
    </row>
    <row r="8" spans="1:17" s="7" customFormat="1">
      <c r="I8"/>
      <c r="J8"/>
      <c r="K8"/>
      <c r="L8"/>
      <c r="M8"/>
    </row>
    <row r="9" spans="1:17" s="7" customFormat="1">
      <c r="I9"/>
      <c r="J9"/>
      <c r="K9"/>
      <c r="L9"/>
      <c r="M9"/>
    </row>
    <row r="10" spans="1:17" s="7" customFormat="1">
      <c r="G10" s="62"/>
      <c r="I10"/>
      <c r="J10"/>
      <c r="K10"/>
      <c r="L10"/>
      <c r="M10"/>
    </row>
    <row r="11" spans="1:17" s="7" customFormat="1">
      <c r="A11" s="7" t="s">
        <v>195</v>
      </c>
      <c r="B11" s="7" t="s">
        <v>247</v>
      </c>
      <c r="C11" s="57">
        <v>45529</v>
      </c>
      <c r="D11" s="57">
        <v>45529</v>
      </c>
      <c r="E11" s="7">
        <f>CODE(D11)</f>
        <v>52</v>
      </c>
      <c r="I11"/>
      <c r="J11"/>
      <c r="K11"/>
      <c r="L11"/>
      <c r="M11"/>
    </row>
    <row r="12" spans="1:17" s="7" customFormat="1">
      <c r="D12" s="7" t="s">
        <v>269</v>
      </c>
      <c r="E12" s="7">
        <v>41457</v>
      </c>
      <c r="F12" s="7" t="str">
        <f>ASC(E12)</f>
        <v>41457</v>
      </c>
      <c r="I12"/>
      <c r="J12" t="s">
        <v>259</v>
      </c>
      <c r="K12" t="s">
        <v>273</v>
      </c>
      <c r="L12" t="s">
        <v>274</v>
      </c>
      <c r="M12"/>
    </row>
    <row r="13" spans="1:17" s="7" customFormat="1" ht="28.5">
      <c r="F13" s="58"/>
      <c r="G13" s="58"/>
      <c r="H13"/>
      <c r="I13"/>
      <c r="J13" s="5" t="s">
        <v>271</v>
      </c>
      <c r="K13" s="5" t="s">
        <v>272</v>
      </c>
      <c r="L13" s="5"/>
      <c r="M13"/>
      <c r="Q13" s="62"/>
    </row>
    <row r="14" spans="1:17" s="7" customFormat="1">
      <c r="I14"/>
      <c r="J14" s="5"/>
      <c r="K14" s="5" t="s">
        <v>276</v>
      </c>
      <c r="L14" s="5"/>
      <c r="M14"/>
    </row>
    <row r="15" spans="1:17" s="7" customFormat="1" ht="28.5">
      <c r="B15" s="54"/>
      <c r="I15"/>
      <c r="J15" s="35"/>
      <c r="K15" s="35" t="s">
        <v>284</v>
      </c>
      <c r="L15" s="35" t="s">
        <v>285</v>
      </c>
      <c r="M15"/>
    </row>
    <row r="16" spans="1:17">
      <c r="B16" s="54"/>
      <c r="J16" s="5"/>
      <c r="K16" s="5"/>
      <c r="L16" s="5"/>
      <c r="Q16" s="6"/>
    </row>
    <row r="17" spans="2:18" ht="28.5">
      <c r="B17" s="54"/>
      <c r="J17" s="5">
        <v>701</v>
      </c>
      <c r="K17" s="5" t="s">
        <v>270</v>
      </c>
      <c r="L17" s="5"/>
    </row>
    <row r="18" spans="2:18" ht="28.5">
      <c r="B18" s="54"/>
      <c r="J18" s="73"/>
      <c r="K18" s="5" t="s">
        <v>275</v>
      </c>
      <c r="L18" s="5" t="s">
        <v>281</v>
      </c>
    </row>
    <row r="19" spans="2:18" ht="57">
      <c r="B19" s="54"/>
      <c r="C19" s="7" t="s">
        <v>615</v>
      </c>
      <c r="D19" s="7" t="s">
        <v>614</v>
      </c>
      <c r="J19" s="73"/>
      <c r="K19" s="5" t="s">
        <v>278</v>
      </c>
      <c r="L19" s="5" t="s">
        <v>280</v>
      </c>
      <c r="P19" t="s">
        <v>287</v>
      </c>
    </row>
    <row r="20" spans="2:18">
      <c r="B20" s="68"/>
      <c r="C20" s="69"/>
      <c r="D20" s="69"/>
      <c r="E20" s="69"/>
      <c r="F20" s="69"/>
      <c r="J20" s="73"/>
      <c r="K20" s="5" t="s">
        <v>279</v>
      </c>
      <c r="L20" s="5"/>
      <c r="R20" s="4"/>
    </row>
    <row r="21" spans="2:18" ht="57">
      <c r="B21" s="68"/>
      <c r="C21" s="69"/>
      <c r="D21" s="69"/>
      <c r="E21" s="69"/>
      <c r="F21" s="69"/>
      <c r="J21" s="73"/>
      <c r="K21" s="5" t="s">
        <v>286</v>
      </c>
      <c r="L21" s="5"/>
      <c r="R21" s="4"/>
    </row>
    <row r="22" spans="2:18">
      <c r="B22" s="68"/>
      <c r="C22" s="69"/>
      <c r="D22" s="69"/>
      <c r="E22" s="69"/>
      <c r="F22" s="69"/>
      <c r="J22" s="5" t="s">
        <v>283</v>
      </c>
      <c r="K22" s="73" t="s">
        <v>282</v>
      </c>
      <c r="L22" s="5"/>
      <c r="P22">
        <v>7</v>
      </c>
      <c r="R22" s="4"/>
    </row>
    <row r="23" spans="2:18" ht="25.5">
      <c r="B23" s="68"/>
      <c r="C23" s="69"/>
      <c r="D23" s="69"/>
      <c r="E23" s="69"/>
      <c r="F23" s="69"/>
      <c r="J23" s="74" t="s">
        <v>277</v>
      </c>
      <c r="K23" s="5"/>
      <c r="L23" s="5"/>
      <c r="P23" s="75"/>
      <c r="R23" s="4"/>
    </row>
    <row r="24" spans="2:18">
      <c r="B24" s="68"/>
      <c r="C24" s="69"/>
      <c r="D24" s="69"/>
      <c r="E24" s="69"/>
      <c r="F24" s="69"/>
      <c r="J24" s="73"/>
      <c r="K24" s="5"/>
      <c r="L24" s="5"/>
      <c r="R24" s="4"/>
    </row>
    <row r="25" spans="2:18">
      <c r="B25" s="68"/>
      <c r="C25" s="69"/>
      <c r="D25" s="69"/>
      <c r="E25" s="69"/>
      <c r="F25" s="69"/>
      <c r="J25" s="5"/>
      <c r="K25" s="5"/>
      <c r="L25" s="5"/>
      <c r="R25" s="4"/>
    </row>
    <row r="26" spans="2:18">
      <c r="B26" s="68"/>
      <c r="C26" s="69"/>
      <c r="D26" s="69"/>
      <c r="E26" s="69"/>
      <c r="F26" s="69"/>
      <c r="R26" s="4"/>
    </row>
    <row r="27" spans="2:18">
      <c r="B27" s="68"/>
      <c r="C27" s="69"/>
      <c r="D27" s="69"/>
      <c r="E27" s="69"/>
      <c r="F27" s="69"/>
      <c r="R27" s="4"/>
    </row>
    <row r="28" spans="2:18">
      <c r="B28" s="68"/>
      <c r="C28" s="69"/>
      <c r="D28" s="69"/>
      <c r="E28" s="69"/>
      <c r="F28" s="69"/>
      <c r="R28" s="4"/>
    </row>
    <row r="29" spans="2:18">
      <c r="B29" s="68"/>
      <c r="C29" s="69"/>
      <c r="D29" s="69"/>
      <c r="E29" s="69"/>
      <c r="F29" s="69"/>
      <c r="R29" s="4"/>
    </row>
    <row r="30" spans="2:18">
      <c r="B30" s="68"/>
      <c r="C30" s="69"/>
      <c r="D30" s="69"/>
      <c r="E30" s="69"/>
      <c r="R30" s="4"/>
    </row>
    <row r="31" spans="2:18">
      <c r="B31" s="68"/>
      <c r="C31" s="69"/>
      <c r="D31" s="69"/>
      <c r="E31" s="69"/>
      <c r="F31" s="69"/>
      <c r="R31" s="4"/>
    </row>
    <row r="32" spans="2:18">
      <c r="B32" s="68"/>
      <c r="C32" s="69"/>
      <c r="D32" s="69"/>
      <c r="E32" s="69">
        <v>12</v>
      </c>
      <c r="F32" s="69"/>
      <c r="R32" s="4"/>
    </row>
    <row r="33" spans="1:18">
      <c r="B33" s="68"/>
      <c r="C33" s="69"/>
      <c r="D33" s="69"/>
      <c r="E33" s="69"/>
      <c r="F33" s="69"/>
      <c r="R33" s="4"/>
    </row>
    <row r="34" spans="1:18" ht="20.25">
      <c r="A34" s="114"/>
      <c r="B34" s="68"/>
      <c r="C34" s="69"/>
      <c r="D34" s="69"/>
      <c r="E34" s="69"/>
      <c r="R34" s="4"/>
    </row>
    <row r="35" spans="1:18" ht="20.25">
      <c r="A35" s="114"/>
      <c r="B35" s="54"/>
      <c r="I35" s="4"/>
      <c r="M35" s="4"/>
      <c r="N35" s="4"/>
      <c r="O35" s="4"/>
      <c r="P35" s="4"/>
      <c r="Q35" s="4"/>
      <c r="R35" s="4"/>
    </row>
    <row r="36" spans="1:18" ht="20.25">
      <c r="A36" s="114"/>
      <c r="B36" s="54"/>
      <c r="G36" s="6"/>
      <c r="H36" s="6"/>
      <c r="I36" s="4"/>
      <c r="M36" s="4"/>
      <c r="N36" s="4"/>
      <c r="O36" s="4"/>
      <c r="P36" s="4"/>
      <c r="Q36" s="4"/>
      <c r="R36" s="4"/>
    </row>
    <row r="37" spans="1:18" ht="20.25">
      <c r="A37" s="114"/>
      <c r="B37" s="54"/>
      <c r="I37" s="4"/>
      <c r="M37" s="4"/>
      <c r="N37" s="4"/>
      <c r="O37" s="4"/>
      <c r="P37" s="4"/>
      <c r="Q37" s="4"/>
      <c r="R37" s="4"/>
    </row>
    <row r="38" spans="1:18" ht="20.25">
      <c r="A38" s="114"/>
      <c r="B38" s="54"/>
      <c r="I38" s="4"/>
      <c r="M38" s="4"/>
      <c r="N38" s="4"/>
      <c r="O38" s="4"/>
      <c r="P38" s="4"/>
      <c r="Q38" s="4"/>
      <c r="R38" s="4"/>
    </row>
    <row r="39" spans="1:18" ht="20.25">
      <c r="A39" s="114"/>
      <c r="B39" s="54"/>
      <c r="I39" s="4"/>
      <c r="L39" s="4"/>
      <c r="M39" s="4"/>
      <c r="N39" s="4"/>
      <c r="O39" s="4"/>
      <c r="P39" s="4"/>
      <c r="Q39" s="4"/>
      <c r="R39" s="4"/>
    </row>
    <row r="40" spans="1:18" ht="20.25">
      <c r="A40" s="114"/>
      <c r="B40" s="54"/>
      <c r="I40" s="4"/>
      <c r="J40" s="4"/>
      <c r="K40" s="4"/>
      <c r="L40" s="4"/>
      <c r="M40" s="4"/>
      <c r="N40" s="4"/>
      <c r="O40" s="4"/>
      <c r="P40" s="4"/>
      <c r="Q40" s="4"/>
      <c r="R40" s="4"/>
    </row>
    <row r="41" spans="1:18" ht="20.25">
      <c r="A41" s="114"/>
      <c r="B41" s="54"/>
      <c r="J41" s="4"/>
      <c r="K41" s="4"/>
      <c r="L41" s="4"/>
    </row>
    <row r="42" spans="1:18" ht="20.25">
      <c r="A42" s="114"/>
      <c r="B42" s="54"/>
      <c r="J42" s="4"/>
      <c r="K42" s="4"/>
      <c r="L42" s="4"/>
    </row>
    <row r="43" spans="1:18" ht="20.25">
      <c r="A43" s="114"/>
      <c r="B43" s="54"/>
      <c r="J43" s="4"/>
      <c r="K43" s="4"/>
      <c r="L43" s="4"/>
    </row>
    <row r="44" spans="1:18" ht="20.25">
      <c r="A44" s="114"/>
      <c r="B44" s="54"/>
      <c r="J44" s="4"/>
      <c r="K44" s="4"/>
      <c r="L44" s="4"/>
    </row>
    <row r="45" spans="1:18" ht="20.25">
      <c r="A45" s="114"/>
      <c r="B45" s="54"/>
      <c r="J45" s="4"/>
      <c r="K45" s="4"/>
    </row>
    <row r="46" spans="1:18" ht="20.25">
      <c r="A46" s="114"/>
      <c r="B46" s="54"/>
    </row>
    <row r="47" spans="1:18" ht="20.25">
      <c r="A47" s="114"/>
      <c r="B47" s="54"/>
    </row>
    <row r="48" spans="1:18" ht="20.25">
      <c r="A48" s="114"/>
      <c r="B48" s="54"/>
    </row>
    <row r="49" spans="1:2" ht="20.25">
      <c r="A49" s="114"/>
      <c r="B49" s="54"/>
    </row>
    <row r="50" spans="1:2" ht="20.25">
      <c r="A50" s="114"/>
      <c r="B50" s="54"/>
    </row>
    <row r="51" spans="1:2">
      <c r="B51" s="54"/>
    </row>
    <row r="52" spans="1:2">
      <c r="B52" s="54"/>
    </row>
    <row r="53" spans="1:2">
      <c r="B53" s="54"/>
    </row>
    <row r="54" spans="1:2">
      <c r="B54" s="54"/>
    </row>
    <row r="55" spans="1:2">
      <c r="B55" s="54"/>
    </row>
    <row r="56" spans="1:2">
      <c r="B56" s="54"/>
    </row>
    <row r="57" spans="1:2">
      <c r="B57" s="54"/>
    </row>
    <row r="58" spans="1:2">
      <c r="B58" s="54"/>
    </row>
    <row r="59" spans="1:2">
      <c r="B59" s="54"/>
    </row>
    <row r="60" spans="1:2">
      <c r="B60" s="54"/>
    </row>
    <row r="61" spans="1:2">
      <c r="B61" s="54"/>
    </row>
    <row r="62" spans="1:2">
      <c r="B62" s="54"/>
    </row>
    <row r="63" spans="1:2">
      <c r="B63" s="54"/>
    </row>
    <row r="64" spans="1:2">
      <c r="B64" s="54"/>
    </row>
    <row r="65" spans="2:2">
      <c r="B65" s="54"/>
    </row>
    <row r="66" spans="2:2">
      <c r="B66" s="54"/>
    </row>
    <row r="67" spans="2:2">
      <c r="B67" s="54"/>
    </row>
    <row r="68" spans="2:2">
      <c r="B68" s="54"/>
    </row>
    <row r="69" spans="2:2">
      <c r="B69" s="54"/>
    </row>
    <row r="70" spans="2:2">
      <c r="B70" s="54"/>
    </row>
    <row r="71" spans="2:2">
      <c r="B71" s="54"/>
    </row>
    <row r="72" spans="2:2">
      <c r="B72" s="54"/>
    </row>
    <row r="73" spans="2:2">
      <c r="B73" s="54"/>
    </row>
    <row r="74" spans="2:2">
      <c r="B74" s="54"/>
    </row>
    <row r="75" spans="2:2">
      <c r="B75" s="54"/>
    </row>
    <row r="76" spans="2:2">
      <c r="B76" s="54"/>
    </row>
    <row r="77" spans="2:2">
      <c r="B77" s="54"/>
    </row>
    <row r="78" spans="2:2">
      <c r="B78" s="54"/>
    </row>
    <row r="79" spans="2:2">
      <c r="B79" s="54"/>
    </row>
    <row r="80" spans="2:2">
      <c r="B80" s="54"/>
    </row>
    <row r="81" spans="2:2">
      <c r="B81" s="54"/>
    </row>
    <row r="82" spans="2:2">
      <c r="B82" s="54"/>
    </row>
    <row r="83" spans="2:2">
      <c r="B83" s="54"/>
    </row>
    <row r="84" spans="2:2">
      <c r="B84" s="54"/>
    </row>
    <row r="85" spans="2:2">
      <c r="B85" s="54"/>
    </row>
    <row r="86" spans="2:2">
      <c r="B86" s="54"/>
    </row>
    <row r="87" spans="2:2">
      <c r="B87" s="54"/>
    </row>
    <row r="88" spans="2:2">
      <c r="B88" s="54"/>
    </row>
    <row r="89" spans="2:2">
      <c r="B89" s="54"/>
    </row>
    <row r="90" spans="2:2">
      <c r="B90" s="54"/>
    </row>
    <row r="91" spans="2:2" ht="68.25" customHeight="1">
      <c r="B91" s="86" t="s">
        <v>979</v>
      </c>
    </row>
    <row r="92" spans="2:2">
      <c r="B92" s="7" t="s">
        <v>980</v>
      </c>
    </row>
  </sheetData>
  <phoneticPr fontId="4" type="noConversion"/>
  <conditionalFormatting sqref="A11:C20">
    <cfRule type="expression" dxfId="20" priority="1">
      <formula>ISNUMBER(SEARCH("Tracing",A11))</formula>
    </cfRule>
    <cfRule type="expression" dxfId="19" priority="2">
      <formula>ISNUMBER(SEARCH("doing",A11))</formula>
    </cfRule>
    <cfRule type="expression" dxfId="18" priority="3">
      <formula>ISNUMBER(SEARCH("cmt",A11))</formula>
    </cfRule>
    <cfRule type="expression" dxfId="17" priority="4">
      <formula>ISNUMBER(SEARCH("done",A11))</formula>
    </cfRule>
    <cfRule type="expression" dxfId="16" priority="5">
      <formula>ISNUMBER(SEARCH("todo",A11))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T43"/>
  <sheetViews>
    <sheetView topLeftCell="A22" workbookViewId="0">
      <selection activeCell="E53" sqref="E53"/>
    </sheetView>
  </sheetViews>
  <sheetFormatPr defaultRowHeight="14.25"/>
  <cols>
    <col min="1" max="1" width="11.625" customWidth="1"/>
    <col min="2" max="2" width="65.625" customWidth="1"/>
    <col min="3" max="3" width="21.375" customWidth="1"/>
  </cols>
  <sheetData>
    <row r="2" spans="2:10">
      <c r="B2" t="s">
        <v>703</v>
      </c>
      <c r="C2" s="119">
        <v>0.1</v>
      </c>
    </row>
    <row r="3" spans="2:10" ht="99.75">
      <c r="B3" s="118" t="s">
        <v>725</v>
      </c>
      <c r="C3" s="119">
        <v>0.25</v>
      </c>
    </row>
    <row r="4" spans="2:10" ht="114">
      <c r="B4" s="85" t="s">
        <v>729</v>
      </c>
      <c r="C4" s="119">
        <v>0.35</v>
      </c>
    </row>
    <row r="5" spans="2:10" ht="142.5">
      <c r="B5" s="85" t="s">
        <v>704</v>
      </c>
      <c r="C5" s="119">
        <v>0.15</v>
      </c>
    </row>
    <row r="6" spans="2:10" ht="142.5">
      <c r="B6" s="85" t="s">
        <v>705</v>
      </c>
      <c r="C6" s="119">
        <v>0.15</v>
      </c>
    </row>
    <row r="8" spans="2:10" ht="15" thickBot="1"/>
    <row r="9" spans="2:10" ht="33" customHeight="1">
      <c r="B9" s="197">
        <v>1</v>
      </c>
      <c r="C9" s="191" t="s">
        <v>716</v>
      </c>
      <c r="D9" s="192"/>
      <c r="E9" s="192"/>
      <c r="F9" s="192"/>
      <c r="G9" s="192"/>
      <c r="H9" s="192"/>
      <c r="I9" s="192"/>
      <c r="J9" s="193"/>
    </row>
    <row r="10" spans="2:10" ht="17.25" customHeight="1" thickBot="1">
      <c r="B10" s="198"/>
      <c r="C10" s="194"/>
      <c r="D10" s="195"/>
      <c r="E10" s="195"/>
      <c r="F10" s="195"/>
      <c r="G10" s="195"/>
      <c r="H10" s="195"/>
      <c r="I10" s="195"/>
      <c r="J10" s="196"/>
    </row>
    <row r="11" spans="2:10" ht="16.5" customHeight="1">
      <c r="B11" s="197">
        <v>2</v>
      </c>
      <c r="C11" s="191" t="s">
        <v>717</v>
      </c>
      <c r="D11" s="192"/>
      <c r="E11" s="192"/>
      <c r="F11" s="192"/>
      <c r="G11" s="192"/>
      <c r="H11" s="192"/>
      <c r="I11" s="192"/>
      <c r="J11" s="193"/>
    </row>
    <row r="12" spans="2:10" ht="16.5" customHeight="1">
      <c r="B12" s="199"/>
      <c r="C12" s="200" t="s">
        <v>718</v>
      </c>
      <c r="D12" s="201"/>
      <c r="E12" s="201"/>
      <c r="F12" s="201"/>
      <c r="G12" s="201"/>
      <c r="H12" s="201"/>
      <c r="I12" s="201"/>
      <c r="J12" s="202"/>
    </row>
    <row r="13" spans="2:10" ht="33" customHeight="1">
      <c r="B13" s="199"/>
      <c r="C13" s="200" t="s">
        <v>719</v>
      </c>
      <c r="D13" s="201"/>
      <c r="E13" s="201"/>
      <c r="F13" s="201"/>
      <c r="G13" s="201"/>
      <c r="H13" s="201"/>
      <c r="I13" s="201"/>
      <c r="J13" s="202"/>
    </row>
    <row r="14" spans="2:10" ht="17.25" thickBot="1">
      <c r="B14" s="198"/>
      <c r="C14" s="194"/>
      <c r="D14" s="195"/>
      <c r="E14" s="195"/>
      <c r="F14" s="195"/>
      <c r="G14" s="195"/>
      <c r="H14" s="195"/>
      <c r="I14" s="195"/>
      <c r="J14" s="196"/>
    </row>
    <row r="15" spans="2:10" ht="33" customHeight="1">
      <c r="B15" s="220">
        <v>3</v>
      </c>
      <c r="C15" s="191" t="s">
        <v>706</v>
      </c>
      <c r="D15" s="192"/>
      <c r="E15" s="192"/>
      <c r="F15" s="192"/>
      <c r="G15" s="192"/>
      <c r="H15" s="192"/>
      <c r="I15" s="192"/>
      <c r="J15" s="193"/>
    </row>
    <row r="16" spans="2:10" ht="17.25" thickBot="1">
      <c r="B16" s="221"/>
      <c r="C16" s="194" t="s">
        <v>720</v>
      </c>
      <c r="D16" s="195"/>
      <c r="E16" s="195"/>
      <c r="F16" s="195"/>
      <c r="G16" s="195"/>
      <c r="H16" s="195"/>
      <c r="I16" s="195"/>
      <c r="J16" s="196"/>
    </row>
    <row r="17" spans="2:20" s="84" customFormat="1" ht="16.5">
      <c r="B17" s="221"/>
      <c r="C17" s="210" t="s">
        <v>721</v>
      </c>
      <c r="D17" s="210"/>
      <c r="E17" s="210"/>
      <c r="F17" s="210"/>
      <c r="G17" s="210"/>
      <c r="H17" s="210"/>
      <c r="I17" s="210"/>
      <c r="J17" s="210"/>
    </row>
    <row r="19" spans="2:20" ht="15" thickBot="1"/>
    <row r="20" spans="2:20" ht="15.75" thickBot="1">
      <c r="B20" s="223" t="s">
        <v>707</v>
      </c>
      <c r="C20" s="224"/>
      <c r="D20" s="224"/>
      <c r="E20" s="224"/>
      <c r="F20" s="224"/>
      <c r="G20" s="224"/>
      <c r="H20" s="224"/>
      <c r="I20" s="224"/>
      <c r="J20" s="224"/>
      <c r="K20" s="224"/>
      <c r="L20" s="224"/>
      <c r="M20" s="224"/>
      <c r="N20" s="224"/>
      <c r="O20" s="224"/>
      <c r="P20" s="224"/>
      <c r="Q20" s="224"/>
      <c r="R20" s="225"/>
      <c r="S20" s="121"/>
      <c r="T20" s="120"/>
    </row>
    <row r="21" spans="2:20" ht="16.5" customHeight="1">
      <c r="B21" s="230"/>
      <c r="C21" s="203" t="s">
        <v>708</v>
      </c>
      <c r="D21" s="204"/>
      <c r="E21" s="209" t="s">
        <v>709</v>
      </c>
      <c r="F21" s="210"/>
      <c r="G21" s="210"/>
      <c r="H21" s="210"/>
      <c r="I21" s="210"/>
      <c r="J21" s="210"/>
      <c r="K21" s="210"/>
      <c r="L21" s="210"/>
      <c r="M21" s="210"/>
      <c r="N21" s="210"/>
      <c r="O21" s="210"/>
      <c r="P21" s="210"/>
      <c r="Q21" s="210"/>
      <c r="R21" s="210"/>
      <c r="S21" s="211"/>
      <c r="T21" s="222"/>
    </row>
    <row r="22" spans="2:20" ht="16.5" customHeight="1">
      <c r="B22" s="226"/>
      <c r="C22" s="205"/>
      <c r="D22" s="206"/>
      <c r="E22" s="212" t="s">
        <v>728</v>
      </c>
      <c r="F22" s="213"/>
      <c r="G22" s="213"/>
      <c r="H22" s="213"/>
      <c r="I22" s="213"/>
      <c r="J22" s="213"/>
      <c r="K22" s="213"/>
      <c r="L22" s="213"/>
      <c r="M22" s="213"/>
      <c r="N22" s="213"/>
      <c r="O22" s="213"/>
      <c r="P22" s="213"/>
      <c r="Q22" s="213"/>
      <c r="R22" s="213"/>
      <c r="S22" s="214"/>
      <c r="T22" s="222"/>
    </row>
    <row r="23" spans="2:20" ht="16.5" customHeight="1">
      <c r="B23" s="226"/>
      <c r="C23" s="205"/>
      <c r="D23" s="206"/>
      <c r="E23" s="212" t="s">
        <v>723</v>
      </c>
      <c r="F23" s="213"/>
      <c r="G23" s="213"/>
      <c r="H23" s="213"/>
      <c r="I23" s="213"/>
      <c r="J23" s="213"/>
      <c r="K23" s="213"/>
      <c r="L23" s="213"/>
      <c r="M23" s="213"/>
      <c r="N23" s="213"/>
      <c r="O23" s="213"/>
      <c r="P23" s="213"/>
      <c r="Q23" s="213"/>
      <c r="R23" s="213"/>
      <c r="S23" s="214"/>
      <c r="T23" s="222"/>
    </row>
    <row r="24" spans="2:20" ht="16.5" customHeight="1">
      <c r="B24" s="226"/>
      <c r="C24" s="205"/>
      <c r="D24" s="206"/>
      <c r="E24" s="84" t="s">
        <v>710</v>
      </c>
      <c r="T24" s="222"/>
    </row>
    <row r="25" spans="2:20" ht="17.25" thickBot="1">
      <c r="B25" s="226"/>
      <c r="C25" s="207"/>
      <c r="D25" s="208"/>
      <c r="E25" s="212" t="s">
        <v>722</v>
      </c>
      <c r="F25" s="213"/>
      <c r="G25" s="213"/>
      <c r="H25" s="213"/>
      <c r="I25" s="213"/>
      <c r="J25" s="213"/>
      <c r="K25" s="213"/>
      <c r="L25" s="213"/>
      <c r="M25" s="213"/>
      <c r="N25" s="213"/>
      <c r="O25" s="213"/>
      <c r="P25" s="213"/>
      <c r="Q25" s="213"/>
      <c r="R25" s="213"/>
      <c r="S25" s="214"/>
      <c r="T25" s="222"/>
    </row>
    <row r="26" spans="2:20" ht="17.25" thickBot="1">
      <c r="B26" s="122"/>
      <c r="C26" s="215" t="s">
        <v>711</v>
      </c>
      <c r="D26" s="216"/>
      <c r="E26" s="217" t="s">
        <v>715</v>
      </c>
      <c r="F26" s="218"/>
      <c r="G26" s="218"/>
      <c r="H26" s="218"/>
      <c r="I26" s="218"/>
      <c r="J26" s="218"/>
      <c r="K26" s="218"/>
      <c r="L26" s="218"/>
      <c r="M26" s="218"/>
      <c r="N26" s="218"/>
      <c r="O26" s="218"/>
      <c r="P26" s="218"/>
      <c r="Q26" s="218"/>
      <c r="R26" s="218"/>
      <c r="S26" s="219"/>
      <c r="T26" s="122"/>
    </row>
    <row r="27" spans="2:20" ht="15.75" thickBot="1">
      <c r="B27" s="122"/>
      <c r="C27" s="223" t="s">
        <v>712</v>
      </c>
      <c r="D27" s="224"/>
      <c r="E27" s="224"/>
      <c r="F27" s="224"/>
      <c r="G27" s="224"/>
      <c r="H27" s="224"/>
      <c r="I27" s="224"/>
      <c r="J27" s="224"/>
      <c r="K27" s="224"/>
      <c r="L27" s="224"/>
      <c r="M27" s="224"/>
      <c r="N27" s="224"/>
      <c r="O27" s="224"/>
      <c r="P27" s="224"/>
      <c r="Q27" s="224"/>
      <c r="R27" s="224"/>
      <c r="S27" s="225"/>
      <c r="T27" s="122"/>
    </row>
    <row r="28" spans="2:20" ht="16.5" customHeight="1">
      <c r="B28" s="226"/>
      <c r="C28" s="203" t="s">
        <v>713</v>
      </c>
      <c r="D28" s="204"/>
      <c r="E28" s="209" t="s">
        <v>726</v>
      </c>
      <c r="F28" s="210"/>
      <c r="G28" s="210"/>
      <c r="H28" s="210"/>
      <c r="I28" s="210"/>
      <c r="J28" s="210"/>
      <c r="K28" s="210"/>
      <c r="L28" s="210"/>
      <c r="M28" s="210"/>
      <c r="N28" s="210"/>
      <c r="O28" s="210"/>
      <c r="P28" s="210"/>
      <c r="Q28" s="210"/>
      <c r="R28" s="210"/>
      <c r="S28" s="211"/>
      <c r="T28" s="222"/>
    </row>
    <row r="29" spans="2:20" ht="16.5" customHeight="1">
      <c r="B29" s="226"/>
      <c r="C29" s="205"/>
      <c r="D29" s="206"/>
      <c r="E29" s="212" t="s">
        <v>724</v>
      </c>
      <c r="F29" s="213"/>
      <c r="G29" s="213"/>
      <c r="H29" s="213"/>
      <c r="I29" s="213"/>
      <c r="J29" s="213"/>
      <c r="K29" s="213"/>
      <c r="L29" s="213"/>
      <c r="M29" s="213"/>
      <c r="N29" s="213"/>
      <c r="O29" s="213"/>
      <c r="P29" s="213"/>
      <c r="Q29" s="213"/>
      <c r="R29" s="213"/>
      <c r="S29" s="214"/>
      <c r="T29" s="222"/>
    </row>
    <row r="30" spans="2:20" ht="17.25" thickBot="1">
      <c r="B30" s="226"/>
      <c r="C30" s="207"/>
      <c r="D30" s="208"/>
      <c r="E30" s="227" t="s">
        <v>727</v>
      </c>
      <c r="F30" s="228"/>
      <c r="G30" s="228"/>
      <c r="H30" s="228"/>
      <c r="I30" s="228"/>
      <c r="J30" s="228"/>
      <c r="K30" s="228"/>
      <c r="L30" s="228"/>
      <c r="M30" s="228"/>
      <c r="N30" s="228"/>
      <c r="O30" s="228"/>
      <c r="P30" s="228"/>
      <c r="Q30" s="228"/>
      <c r="R30" s="228"/>
      <c r="S30" s="229"/>
      <c r="T30" s="222"/>
    </row>
    <row r="31" spans="2:20" ht="30" customHeight="1" thickBot="1">
      <c r="B31" s="122"/>
      <c r="C31" s="215" t="s">
        <v>714</v>
      </c>
      <c r="D31" s="216"/>
      <c r="E31" s="217" t="s">
        <v>715</v>
      </c>
      <c r="F31" s="218"/>
      <c r="G31" s="218"/>
      <c r="H31" s="218"/>
      <c r="I31" s="218"/>
      <c r="J31" s="218"/>
      <c r="K31" s="218"/>
      <c r="L31" s="218"/>
      <c r="M31" s="218"/>
      <c r="N31" s="218"/>
      <c r="O31" s="218"/>
      <c r="P31" s="218"/>
      <c r="Q31" s="218"/>
      <c r="R31" s="218"/>
      <c r="S31" s="219"/>
      <c r="T31" s="120"/>
    </row>
    <row r="37" spans="1:5">
      <c r="A37" t="s">
        <v>735</v>
      </c>
      <c r="B37" t="s">
        <v>732</v>
      </c>
    </row>
    <row r="38" spans="1:5" ht="14.25" customHeight="1">
      <c r="B38" t="s">
        <v>733</v>
      </c>
      <c r="C38" s="123" t="s">
        <v>734</v>
      </c>
      <c r="E38" s="85"/>
    </row>
    <row r="43" spans="1:5">
      <c r="B43" t="s">
        <v>811</v>
      </c>
    </row>
  </sheetData>
  <mergeCells count="31">
    <mergeCell ref="C31:D31"/>
    <mergeCell ref="E31:S31"/>
    <mergeCell ref="C17:J17"/>
    <mergeCell ref="B15:B17"/>
    <mergeCell ref="T21:T25"/>
    <mergeCell ref="C26:D26"/>
    <mergeCell ref="E26:S26"/>
    <mergeCell ref="C27:S27"/>
    <mergeCell ref="B28:B30"/>
    <mergeCell ref="C28:D30"/>
    <mergeCell ref="E28:S28"/>
    <mergeCell ref="E29:S29"/>
    <mergeCell ref="E30:S30"/>
    <mergeCell ref="T28:T30"/>
    <mergeCell ref="B20:R20"/>
    <mergeCell ref="B21:B25"/>
    <mergeCell ref="C21:D25"/>
    <mergeCell ref="E21:S21"/>
    <mergeCell ref="E22:S22"/>
    <mergeCell ref="E23:S23"/>
    <mergeCell ref="E25:S25"/>
    <mergeCell ref="C15:J15"/>
    <mergeCell ref="C16:J16"/>
    <mergeCell ref="B9:B10"/>
    <mergeCell ref="C9:J9"/>
    <mergeCell ref="C10:J10"/>
    <mergeCell ref="B11:B14"/>
    <mergeCell ref="C11:J11"/>
    <mergeCell ref="C12:J12"/>
    <mergeCell ref="C13:J13"/>
    <mergeCell ref="C14:J14"/>
  </mergeCells>
  <phoneticPr fontId="4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7" r:id="rId3" name="Control 5">
          <controlPr defaultSize="0" r:id="rId4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1</xdr:col>
                <xdr:colOff>257175</xdr:colOff>
                <xdr:row>14</xdr:row>
                <xdr:rowOff>285750</xdr:rowOff>
              </to>
            </anchor>
          </controlPr>
        </control>
      </mc:Choice>
      <mc:Fallback>
        <control shapeId="13317" r:id="rId3" name="Control 5"/>
      </mc:Fallback>
    </mc:AlternateContent>
    <mc:AlternateContent xmlns:mc="http://schemas.openxmlformats.org/markup-compatibility/2006">
      <mc:Choice Requires="x14">
        <control shapeId="13316" r:id="rId5" name="Control 4">
          <controlPr defaultSize="0" r:id="rId4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1</xdr:col>
                <xdr:colOff>257175</xdr:colOff>
                <xdr:row>11</xdr:row>
                <xdr:rowOff>76200</xdr:rowOff>
              </to>
            </anchor>
          </controlPr>
        </control>
      </mc:Choice>
      <mc:Fallback>
        <control shapeId="13316" r:id="rId5" name="Control 4"/>
      </mc:Fallback>
    </mc:AlternateContent>
    <mc:AlternateContent xmlns:mc="http://schemas.openxmlformats.org/markup-compatibility/2006">
      <mc:Choice Requires="x14">
        <control shapeId="13315" r:id="rId6" name="Control 3">
          <controlPr defaultSize="0" r:id="rId4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1</xdr:col>
                <xdr:colOff>257175</xdr:colOff>
                <xdr:row>8</xdr:row>
                <xdr:rowOff>285750</xdr:rowOff>
              </to>
            </anchor>
          </controlPr>
        </control>
      </mc:Choice>
      <mc:Fallback>
        <control shapeId="13315" r:id="rId6" name="Control 3"/>
      </mc:Fallback>
    </mc:AlternateContent>
    <mc:AlternateContent xmlns:mc="http://schemas.openxmlformats.org/markup-compatibility/2006">
      <mc:Choice Requires="x14">
        <control shapeId="13314" r:id="rId7" name="Control 2">
          <controlPr defaultSize="0" r:id="rId4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1</xdr:col>
                <xdr:colOff>257175</xdr:colOff>
                <xdr:row>14</xdr:row>
                <xdr:rowOff>285750</xdr:rowOff>
              </to>
            </anchor>
          </controlPr>
        </control>
      </mc:Choice>
      <mc:Fallback>
        <control shapeId="13314" r:id="rId7" name="Control 2"/>
      </mc:Fallback>
    </mc:AlternateContent>
    <mc:AlternateContent xmlns:mc="http://schemas.openxmlformats.org/markup-compatibility/2006">
      <mc:Choice Requires="x14">
        <control shapeId="13313" r:id="rId8" name="Control 1">
          <controlPr defaultSize="0" r:id="rId4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1</xdr:col>
                <xdr:colOff>257175</xdr:colOff>
                <xdr:row>11</xdr:row>
                <xdr:rowOff>76200</xdr:rowOff>
              </to>
            </anchor>
          </controlPr>
        </control>
      </mc:Choice>
      <mc:Fallback>
        <control shapeId="13313" r:id="rId8" name="Control 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41:S73"/>
  <sheetViews>
    <sheetView topLeftCell="A28" workbookViewId="0">
      <selection activeCell="K43" sqref="K43"/>
    </sheetView>
  </sheetViews>
  <sheetFormatPr defaultRowHeight="14.25"/>
  <cols>
    <col min="1" max="1" width="11.125" bestFit="1" customWidth="1"/>
  </cols>
  <sheetData>
    <row r="41" spans="1:19">
      <c r="A41" s="6">
        <v>45946</v>
      </c>
    </row>
    <row r="42" spans="1:19" ht="28.5">
      <c r="B42" s="155" t="s">
        <v>921</v>
      </c>
      <c r="C42" s="85" t="s">
        <v>909</v>
      </c>
      <c r="D42" s="85" t="s">
        <v>274</v>
      </c>
      <c r="E42" s="85" t="s">
        <v>910</v>
      </c>
      <c r="F42" s="85" t="s">
        <v>923</v>
      </c>
      <c r="G42" s="85" t="s">
        <v>924</v>
      </c>
      <c r="H42" s="85" t="s">
        <v>925</v>
      </c>
      <c r="I42" s="85" t="s">
        <v>926</v>
      </c>
      <c r="J42" s="85" t="s">
        <v>927</v>
      </c>
      <c r="K42" s="85" t="s">
        <v>920</v>
      </c>
      <c r="L42" s="85"/>
      <c r="M42" s="85"/>
    </row>
    <row r="43" spans="1:19" ht="28.5">
      <c r="B43" s="155" t="s">
        <v>907</v>
      </c>
      <c r="C43" s="85" t="s">
        <v>904</v>
      </c>
      <c r="D43" s="85">
        <v>2560</v>
      </c>
      <c r="E43" s="85" t="s">
        <v>905</v>
      </c>
      <c r="F43" s="85" t="s">
        <v>911</v>
      </c>
      <c r="G43" s="85"/>
      <c r="H43" s="85"/>
      <c r="I43" s="85" t="s">
        <v>917</v>
      </c>
      <c r="J43" s="85"/>
      <c r="K43" s="85"/>
      <c r="L43" s="85"/>
      <c r="M43" s="85"/>
    </row>
    <row r="44" spans="1:19" ht="71.25">
      <c r="B44" s="156" t="s">
        <v>906</v>
      </c>
      <c r="C44" s="157">
        <v>2688</v>
      </c>
      <c r="D44" s="85"/>
      <c r="E44" s="85" t="s">
        <v>908</v>
      </c>
      <c r="F44" s="85" t="s">
        <v>912</v>
      </c>
      <c r="G44" s="85" t="s">
        <v>914</v>
      </c>
      <c r="H44" s="85" t="s">
        <v>915</v>
      </c>
      <c r="I44" s="85" t="s">
        <v>916</v>
      </c>
      <c r="J44" s="85" t="s">
        <v>918</v>
      </c>
      <c r="K44" s="85" t="s">
        <v>919</v>
      </c>
    </row>
    <row r="45" spans="1:19">
      <c r="C45" s="85"/>
      <c r="D45" s="85"/>
      <c r="E45" s="85"/>
      <c r="F45" s="86"/>
      <c r="G45" s="86"/>
      <c r="H45" s="86"/>
      <c r="I45" s="86"/>
      <c r="J45" s="86"/>
      <c r="K45" s="86"/>
      <c r="L45" s="7"/>
      <c r="M45" s="7"/>
      <c r="N45" s="7"/>
      <c r="O45" s="7"/>
      <c r="P45" s="7"/>
      <c r="Q45" s="7"/>
      <c r="R45" s="7"/>
      <c r="S45" s="7"/>
    </row>
    <row r="46" spans="1:19">
      <c r="C46" s="85"/>
      <c r="D46" s="85"/>
      <c r="E46" s="85"/>
      <c r="F46" s="86"/>
      <c r="G46" s="86" t="s">
        <v>913</v>
      </c>
      <c r="H46" s="86"/>
      <c r="I46" s="86"/>
      <c r="J46" s="86"/>
      <c r="K46" s="86"/>
      <c r="L46" s="7"/>
      <c r="M46" s="7"/>
      <c r="N46" s="7"/>
      <c r="O46" s="7"/>
      <c r="P46" s="7"/>
      <c r="Q46" s="7"/>
      <c r="R46" s="7"/>
      <c r="S46" s="7"/>
    </row>
    <row r="47" spans="1:19" ht="57">
      <c r="C47" s="85" t="s">
        <v>922</v>
      </c>
      <c r="D47" s="85"/>
      <c r="E47" s="85"/>
      <c r="F47" s="86"/>
      <c r="G47" s="86"/>
      <c r="H47" s="86"/>
      <c r="I47" s="86"/>
      <c r="J47" s="86"/>
      <c r="K47" s="86"/>
      <c r="L47" s="7"/>
      <c r="M47" s="7"/>
      <c r="N47" s="7"/>
      <c r="O47" s="7"/>
      <c r="P47" s="7"/>
      <c r="Q47" s="7"/>
      <c r="R47" s="7"/>
      <c r="S47" s="7"/>
    </row>
    <row r="48" spans="1:19"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</row>
    <row r="49" spans="5:19"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5:19"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  <row r="51" spans="5:19"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</row>
    <row r="52" spans="5:19"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</row>
    <row r="53" spans="5:19"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</row>
    <row r="54" spans="5:19"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</row>
    <row r="55" spans="5:19"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</row>
    <row r="56" spans="5:19"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</row>
    <row r="57" spans="5:19"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</row>
    <row r="58" spans="5:19"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</row>
    <row r="59" spans="5:19"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</row>
    <row r="60" spans="5:19"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</row>
    <row r="61" spans="5:19"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</row>
    <row r="62" spans="5:19"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</row>
    <row r="63" spans="5:19"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</row>
    <row r="64" spans="5:19"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</row>
    <row r="65" spans="5:19"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</row>
    <row r="66" spans="5:19"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</row>
    <row r="67" spans="5:19"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</row>
    <row r="68" spans="5:19"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</row>
    <row r="69" spans="5:19"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</row>
    <row r="70" spans="5:19"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</row>
    <row r="71" spans="5:19"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</row>
    <row r="72" spans="5:19"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</row>
    <row r="73" spans="5:19"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4:R56"/>
  <sheetViews>
    <sheetView topLeftCell="A20" zoomScaleNormal="100" workbookViewId="0">
      <selection activeCell="R55" sqref="R55"/>
    </sheetView>
  </sheetViews>
  <sheetFormatPr defaultRowHeight="14.25"/>
  <cols>
    <col min="2" max="2" width="31.125" customWidth="1"/>
    <col min="3" max="3" width="12" customWidth="1"/>
    <col min="4" max="4" width="8.125" customWidth="1"/>
  </cols>
  <sheetData>
    <row r="4" spans="2:16">
      <c r="E4" s="147"/>
      <c r="F4" s="147"/>
      <c r="G4" s="147"/>
      <c r="H4" s="147"/>
      <c r="I4" s="147"/>
      <c r="J4" s="147"/>
      <c r="K4" s="147"/>
      <c r="L4" s="147"/>
      <c r="M4" s="147"/>
      <c r="N4" s="147"/>
      <c r="O4" s="147"/>
      <c r="P4" s="147"/>
    </row>
    <row r="5" spans="2:16">
      <c r="E5" s="147"/>
      <c r="F5" s="147"/>
      <c r="G5" s="147"/>
      <c r="H5" s="147"/>
      <c r="I5" s="147"/>
      <c r="J5" s="147"/>
      <c r="K5" s="147"/>
      <c r="L5" s="147"/>
      <c r="M5" s="147"/>
      <c r="N5" s="147"/>
      <c r="O5" s="147"/>
      <c r="P5" s="147"/>
    </row>
    <row r="6" spans="2:16">
      <c r="E6" s="147"/>
      <c r="F6" s="147"/>
      <c r="G6" s="147"/>
      <c r="H6" s="147"/>
      <c r="I6" s="147"/>
      <c r="J6" s="147"/>
      <c r="K6" s="147"/>
      <c r="L6" s="147"/>
      <c r="M6" s="147"/>
      <c r="N6" s="147"/>
      <c r="O6" s="147"/>
      <c r="P6" s="147"/>
    </row>
    <row r="7" spans="2:16">
      <c r="B7" t="s">
        <v>844</v>
      </c>
      <c r="E7" s="147"/>
      <c r="F7" s="147"/>
      <c r="G7" s="147"/>
      <c r="H7" s="147"/>
      <c r="I7" s="147"/>
      <c r="J7" s="147"/>
      <c r="K7" s="147"/>
      <c r="L7" s="147"/>
      <c r="M7" s="147"/>
      <c r="N7" s="147"/>
      <c r="O7" s="147"/>
      <c r="P7" s="147"/>
    </row>
    <row r="8" spans="2:16">
      <c r="B8" t="s">
        <v>845</v>
      </c>
      <c r="E8" s="147"/>
      <c r="F8" s="147"/>
      <c r="G8" s="147"/>
      <c r="H8" s="147"/>
      <c r="I8" s="147"/>
      <c r="J8" s="147"/>
      <c r="K8" s="147"/>
      <c r="L8" s="147"/>
      <c r="M8" s="147"/>
      <c r="N8" s="147"/>
      <c r="O8" s="147"/>
      <c r="P8" s="147"/>
    </row>
    <row r="9" spans="2:16">
      <c r="B9" t="s">
        <v>846</v>
      </c>
      <c r="E9" s="147"/>
      <c r="F9" s="147"/>
      <c r="G9" s="147"/>
      <c r="H9" s="147"/>
      <c r="I9" s="147"/>
      <c r="J9" s="147"/>
      <c r="K9" s="147"/>
      <c r="L9" s="147"/>
      <c r="M9" s="147"/>
      <c r="N9" s="147"/>
      <c r="O9" s="147"/>
      <c r="P9" s="147"/>
    </row>
    <row r="10" spans="2:16">
      <c r="E10" s="147"/>
      <c r="F10" s="147"/>
      <c r="G10" s="147"/>
      <c r="H10" s="147"/>
      <c r="I10" s="147"/>
      <c r="J10" s="147"/>
      <c r="K10" s="147"/>
      <c r="L10" s="147"/>
      <c r="M10" s="147"/>
      <c r="N10" s="147"/>
      <c r="O10" s="147"/>
      <c r="P10" s="147"/>
    </row>
    <row r="11" spans="2:16">
      <c r="B11" t="s">
        <v>847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7"/>
      <c r="O11" s="147"/>
      <c r="P11" s="147"/>
    </row>
    <row r="12" spans="2:16">
      <c r="B12" t="s">
        <v>848</v>
      </c>
      <c r="E12" s="147"/>
      <c r="F12" s="147"/>
      <c r="G12" s="147"/>
      <c r="H12" s="147"/>
      <c r="I12" s="147"/>
      <c r="J12" s="147"/>
      <c r="K12" s="147"/>
      <c r="L12" s="147"/>
      <c r="M12" s="147"/>
      <c r="N12" s="147"/>
      <c r="O12" s="147"/>
      <c r="P12" s="147"/>
    </row>
    <row r="13" spans="2:16">
      <c r="B13" t="s">
        <v>849</v>
      </c>
      <c r="E13" s="147"/>
      <c r="F13" s="147"/>
      <c r="G13" s="147"/>
      <c r="H13" s="147"/>
      <c r="I13" s="147"/>
      <c r="J13" s="147"/>
      <c r="K13" s="147"/>
      <c r="L13" s="147"/>
      <c r="M13" s="147"/>
      <c r="N13" s="147"/>
      <c r="O13" s="147"/>
      <c r="P13" s="147"/>
    </row>
    <row r="14" spans="2:16" ht="28.5">
      <c r="B14" s="85" t="s">
        <v>850</v>
      </c>
      <c r="E14" s="147"/>
      <c r="F14" s="147"/>
      <c r="G14" s="147"/>
      <c r="H14" s="147"/>
      <c r="I14" s="147"/>
      <c r="J14" s="147"/>
      <c r="K14" s="147"/>
      <c r="L14" s="147"/>
      <c r="M14" s="147"/>
      <c r="N14" s="147"/>
      <c r="O14" s="147"/>
      <c r="P14" s="147"/>
    </row>
    <row r="15" spans="2:16">
      <c r="B15" t="s">
        <v>851</v>
      </c>
      <c r="E15" s="147"/>
      <c r="F15" s="147"/>
      <c r="G15" s="147"/>
      <c r="H15" s="147"/>
      <c r="I15" s="147"/>
      <c r="J15" s="147"/>
      <c r="K15" s="147"/>
      <c r="L15" s="147"/>
      <c r="M15" s="147"/>
      <c r="N15" s="147"/>
      <c r="O15" s="147"/>
      <c r="P15" s="147"/>
    </row>
    <row r="16" spans="2:16">
      <c r="B16" s="148"/>
      <c r="E16" s="147"/>
      <c r="F16" s="147"/>
      <c r="G16" s="147"/>
      <c r="H16" s="147"/>
      <c r="I16" s="147"/>
      <c r="J16" s="147"/>
      <c r="K16" s="147"/>
      <c r="L16" s="147"/>
      <c r="M16" s="147"/>
      <c r="N16" s="147"/>
      <c r="O16" s="147"/>
      <c r="P16" s="147"/>
    </row>
    <row r="17" spans="4:18">
      <c r="E17" s="147"/>
      <c r="F17" s="147"/>
      <c r="G17" s="147"/>
      <c r="H17" s="147"/>
      <c r="I17" s="147"/>
      <c r="J17" s="147"/>
      <c r="K17" s="147"/>
      <c r="L17" s="147"/>
      <c r="M17" s="147"/>
      <c r="N17" s="147"/>
      <c r="O17" s="147"/>
      <c r="P17" s="147"/>
    </row>
    <row r="18" spans="4:18">
      <c r="E18" s="147"/>
      <c r="F18" s="147"/>
      <c r="G18" s="147"/>
      <c r="H18" s="147"/>
      <c r="I18" s="147"/>
      <c r="J18" s="147"/>
      <c r="K18" s="147"/>
      <c r="L18" s="147"/>
      <c r="M18" s="147"/>
      <c r="N18" s="147"/>
      <c r="O18" s="147"/>
      <c r="P18" s="147"/>
    </row>
    <row r="19" spans="4:18">
      <c r="E19" s="147"/>
      <c r="F19" s="147"/>
      <c r="G19" s="147"/>
      <c r="H19" s="147"/>
      <c r="I19" s="147"/>
      <c r="J19" s="147"/>
      <c r="K19" s="147"/>
      <c r="L19" s="147"/>
      <c r="M19" s="147"/>
      <c r="N19" s="147"/>
      <c r="O19" s="147"/>
      <c r="P19" s="147"/>
    </row>
    <row r="20" spans="4:18">
      <c r="E20" s="147"/>
      <c r="F20" s="147"/>
      <c r="G20" s="147"/>
      <c r="H20" s="147"/>
      <c r="I20" s="147"/>
      <c r="J20" s="147"/>
      <c r="K20" s="147"/>
      <c r="L20" s="147"/>
      <c r="M20" s="147"/>
      <c r="N20" s="147"/>
      <c r="O20" s="147"/>
      <c r="P20" s="147"/>
    </row>
    <row r="21" spans="4:18">
      <c r="E21" s="147"/>
      <c r="F21" s="147"/>
      <c r="G21" s="147"/>
      <c r="H21" s="147"/>
      <c r="I21" s="147"/>
      <c r="J21" s="147"/>
      <c r="K21" s="147"/>
      <c r="L21" s="147"/>
      <c r="M21" s="147"/>
      <c r="N21" s="147"/>
      <c r="O21" s="147"/>
      <c r="P21" s="147"/>
    </row>
    <row r="22" spans="4:18">
      <c r="E22" s="147"/>
      <c r="F22" s="147"/>
      <c r="G22" s="147"/>
      <c r="H22" s="147"/>
      <c r="I22" s="147"/>
      <c r="J22" s="147"/>
      <c r="K22" s="147"/>
      <c r="L22" s="147"/>
      <c r="M22" s="147"/>
      <c r="N22" s="147"/>
      <c r="O22" s="147"/>
      <c r="P22" s="147"/>
    </row>
    <row r="23" spans="4:18">
      <c r="E23" s="147"/>
      <c r="F23" s="147"/>
      <c r="G23" s="147"/>
      <c r="H23" s="147"/>
      <c r="I23" s="147"/>
      <c r="J23" s="147"/>
      <c r="K23" s="147"/>
      <c r="L23" s="147"/>
      <c r="M23" s="147"/>
      <c r="N23" s="147"/>
      <c r="O23" s="147"/>
      <c r="P23" s="147"/>
    </row>
    <row r="24" spans="4:18">
      <c r="E24" s="147"/>
      <c r="F24" s="147"/>
      <c r="G24" s="147"/>
      <c r="H24" s="147"/>
      <c r="I24" s="147"/>
      <c r="J24" s="147"/>
      <c r="K24" s="147"/>
      <c r="L24" s="147"/>
      <c r="M24" s="147"/>
      <c r="N24" s="147"/>
      <c r="O24" s="147"/>
      <c r="P24" s="147"/>
    </row>
    <row r="25" spans="4:18">
      <c r="E25" s="147"/>
      <c r="F25" s="147"/>
      <c r="G25" s="147"/>
      <c r="H25" s="147"/>
      <c r="I25" s="147"/>
      <c r="J25" s="147"/>
      <c r="K25" s="147"/>
      <c r="L25" s="147"/>
      <c r="M25" s="147"/>
      <c r="N25" s="147"/>
      <c r="O25" s="147"/>
      <c r="P25" s="147"/>
    </row>
    <row r="26" spans="4:18">
      <c r="E26" s="147"/>
      <c r="F26" s="147"/>
      <c r="G26" s="147"/>
      <c r="H26" s="147"/>
      <c r="I26" s="147"/>
      <c r="J26" s="147"/>
      <c r="K26" s="147"/>
      <c r="L26" s="147"/>
      <c r="M26" s="147"/>
      <c r="N26" s="147"/>
      <c r="O26" s="147"/>
      <c r="P26" s="147"/>
    </row>
    <row r="29" spans="4:18">
      <c r="D29" s="7"/>
      <c r="E29" s="147"/>
      <c r="F29" s="147"/>
      <c r="G29" s="147"/>
      <c r="H29" s="147"/>
      <c r="I29" s="147"/>
      <c r="J29" s="147"/>
      <c r="K29" s="147"/>
      <c r="L29" s="147"/>
      <c r="M29" s="147"/>
      <c r="N29" s="147"/>
      <c r="O29" s="147"/>
      <c r="P29" s="147"/>
      <c r="Q29" s="7"/>
      <c r="R29" s="7"/>
    </row>
    <row r="30" spans="4:18">
      <c r="D30" s="7"/>
      <c r="E30" s="147"/>
      <c r="F30" s="147"/>
      <c r="G30" s="147"/>
      <c r="H30" s="147"/>
      <c r="I30" s="147"/>
      <c r="J30" s="147"/>
      <c r="K30" s="147"/>
      <c r="L30" s="147"/>
      <c r="M30" s="147"/>
      <c r="N30" s="147"/>
      <c r="O30" s="147"/>
      <c r="P30" s="147"/>
      <c r="Q30" s="7"/>
      <c r="R30" s="7"/>
    </row>
    <row r="31" spans="4:18">
      <c r="D31" s="7"/>
      <c r="E31" s="147"/>
      <c r="F31" s="147"/>
      <c r="G31" s="147"/>
      <c r="H31" s="147"/>
      <c r="I31" s="147"/>
      <c r="J31" s="147"/>
      <c r="K31" s="147"/>
      <c r="L31" s="147"/>
      <c r="M31" s="147"/>
      <c r="N31" s="147"/>
      <c r="O31" s="147"/>
      <c r="P31" s="147"/>
      <c r="Q31" s="7"/>
      <c r="R31" s="7"/>
    </row>
    <row r="32" spans="4:18">
      <c r="D32" s="7"/>
      <c r="E32" s="147"/>
      <c r="F32" s="147"/>
      <c r="G32" s="147"/>
      <c r="H32" s="147"/>
      <c r="I32" s="147"/>
      <c r="J32" s="147"/>
      <c r="K32" s="147"/>
      <c r="L32" s="147"/>
      <c r="M32" s="147"/>
      <c r="N32" s="147"/>
      <c r="O32" s="147"/>
      <c r="P32" s="147"/>
      <c r="Q32" s="7"/>
      <c r="R32" s="7"/>
    </row>
    <row r="33" spans="2:18">
      <c r="D33" s="7"/>
      <c r="E33" s="147"/>
      <c r="F33" s="147"/>
      <c r="G33" s="147"/>
      <c r="H33" s="147"/>
      <c r="I33" s="147"/>
      <c r="J33" s="147"/>
      <c r="K33" s="147"/>
      <c r="L33" s="147"/>
      <c r="M33" s="147"/>
      <c r="N33" s="147"/>
      <c r="O33" s="147"/>
      <c r="P33" s="147"/>
      <c r="Q33" s="7"/>
      <c r="R33" s="7"/>
    </row>
    <row r="34" spans="2:18">
      <c r="B34" t="s">
        <v>946</v>
      </c>
      <c r="D34" s="7"/>
      <c r="E34" s="147"/>
      <c r="F34" s="147"/>
      <c r="G34" s="147"/>
      <c r="H34" s="147"/>
      <c r="I34" s="147"/>
      <c r="J34" s="147"/>
      <c r="K34" s="147"/>
      <c r="L34" s="147"/>
      <c r="M34" s="147"/>
      <c r="N34" s="147"/>
      <c r="O34" s="147"/>
      <c r="P34" s="147"/>
      <c r="Q34" s="7"/>
      <c r="R34" s="7"/>
    </row>
    <row r="35" spans="2:18">
      <c r="D35" s="7"/>
      <c r="E35" s="147"/>
      <c r="F35" s="147"/>
      <c r="G35" s="147"/>
      <c r="H35" s="147"/>
      <c r="I35" s="147"/>
      <c r="J35" s="147"/>
      <c r="K35" s="147"/>
      <c r="L35" s="147"/>
      <c r="M35" s="147"/>
      <c r="N35" s="147"/>
      <c r="O35" s="147"/>
      <c r="P35" s="147"/>
      <c r="Q35" s="7"/>
      <c r="R35" s="7"/>
    </row>
    <row r="36" spans="2:18">
      <c r="D36" s="7"/>
      <c r="E36" s="147"/>
      <c r="F36" s="147"/>
      <c r="G36" s="147"/>
      <c r="H36" s="147"/>
      <c r="I36" s="147"/>
      <c r="J36" s="147"/>
      <c r="K36" s="147"/>
      <c r="L36" s="147"/>
      <c r="M36" s="147"/>
      <c r="N36" s="147"/>
      <c r="O36" s="147"/>
      <c r="P36" s="147"/>
      <c r="Q36" s="7"/>
      <c r="R36" s="7"/>
    </row>
    <row r="37" spans="2:18">
      <c r="D37" s="7"/>
      <c r="E37" s="147"/>
      <c r="F37" s="147"/>
      <c r="G37" s="147"/>
      <c r="H37" s="147"/>
      <c r="I37" s="147"/>
      <c r="J37" s="147"/>
      <c r="K37" s="147"/>
      <c r="L37" s="147"/>
      <c r="M37" s="147"/>
      <c r="N37" s="147"/>
      <c r="O37" s="147"/>
      <c r="P37" s="147"/>
      <c r="Q37" s="7"/>
      <c r="R37" s="7"/>
    </row>
    <row r="38" spans="2:18">
      <c r="D38" s="7"/>
      <c r="E38" s="147"/>
      <c r="F38" s="147"/>
      <c r="G38" s="147"/>
      <c r="H38" s="147"/>
      <c r="I38" s="147"/>
      <c r="J38" s="147"/>
      <c r="K38" s="147"/>
      <c r="L38" s="147"/>
      <c r="M38" s="147"/>
      <c r="N38" s="147"/>
      <c r="O38" s="147"/>
      <c r="P38" s="147"/>
      <c r="Q38" s="7"/>
      <c r="R38" s="7"/>
    </row>
    <row r="39" spans="2:18">
      <c r="D39" s="7"/>
      <c r="E39" s="147"/>
      <c r="F39" s="147"/>
      <c r="G39" s="147"/>
      <c r="H39" s="147"/>
      <c r="I39" s="147"/>
      <c r="J39" s="147"/>
      <c r="K39" s="147"/>
      <c r="L39" s="147"/>
      <c r="M39" s="147"/>
      <c r="N39" s="147"/>
      <c r="O39" s="147"/>
      <c r="P39" s="147"/>
      <c r="Q39" s="7"/>
      <c r="R39" s="7"/>
    </row>
    <row r="40" spans="2:18">
      <c r="D40" s="7"/>
      <c r="E40" s="147"/>
      <c r="F40" s="147"/>
      <c r="G40" s="147"/>
      <c r="H40" s="147"/>
      <c r="I40" s="147"/>
      <c r="J40" s="147"/>
      <c r="K40" s="147"/>
      <c r="L40" s="147"/>
      <c r="M40" s="147"/>
      <c r="N40" s="147"/>
      <c r="O40" s="147"/>
      <c r="P40" s="147"/>
      <c r="Q40" s="7"/>
      <c r="R40" s="7"/>
    </row>
    <row r="41" spans="2:18">
      <c r="D41" s="7"/>
      <c r="E41" s="147"/>
      <c r="F41" s="147"/>
      <c r="G41" s="147"/>
      <c r="H41" s="147"/>
      <c r="I41" s="147"/>
      <c r="J41" s="147"/>
      <c r="K41" s="147"/>
      <c r="L41" s="147"/>
      <c r="M41" s="147"/>
      <c r="N41" s="147"/>
      <c r="O41" s="147"/>
      <c r="P41" s="147"/>
      <c r="Q41" s="7"/>
      <c r="R41" s="7"/>
    </row>
    <row r="42" spans="2:18">
      <c r="D42" s="7"/>
      <c r="E42" s="147"/>
      <c r="F42" s="147"/>
      <c r="G42" s="147"/>
      <c r="H42" s="147"/>
      <c r="I42" s="147"/>
      <c r="J42" s="147"/>
      <c r="K42" s="147"/>
      <c r="L42" s="147"/>
      <c r="M42" s="147"/>
      <c r="N42" s="147"/>
      <c r="O42" s="147"/>
      <c r="P42" s="147"/>
      <c r="Q42" s="7"/>
      <c r="R42" s="7"/>
    </row>
    <row r="43" spans="2:18">
      <c r="D43" s="7"/>
      <c r="E43" s="147"/>
      <c r="F43" s="147"/>
      <c r="G43" s="147"/>
      <c r="H43" s="147"/>
      <c r="I43" s="147"/>
      <c r="J43" s="147"/>
      <c r="K43" s="147"/>
      <c r="L43" s="147"/>
      <c r="M43" s="147"/>
      <c r="N43" s="147"/>
      <c r="O43" s="147"/>
      <c r="P43" s="147"/>
      <c r="Q43" s="7"/>
      <c r="R43" s="7"/>
    </row>
    <row r="44" spans="2:18">
      <c r="D44" s="7"/>
      <c r="E44" s="147"/>
      <c r="F44" s="147"/>
      <c r="G44" s="147"/>
      <c r="H44" s="147"/>
      <c r="I44" s="147"/>
      <c r="J44" s="147"/>
      <c r="K44" s="147"/>
      <c r="L44" s="147"/>
      <c r="M44" s="147"/>
      <c r="N44" s="147"/>
      <c r="O44" s="147"/>
      <c r="P44" s="147"/>
      <c r="Q44" s="7"/>
      <c r="R44" s="7"/>
    </row>
    <row r="45" spans="2:18">
      <c r="D45" s="7"/>
      <c r="E45" s="147"/>
      <c r="F45" s="147"/>
      <c r="G45" s="147"/>
      <c r="H45" s="147"/>
      <c r="I45" s="147"/>
      <c r="J45" s="147"/>
      <c r="K45" s="147"/>
      <c r="L45" s="147"/>
      <c r="M45" s="147"/>
      <c r="N45" s="147"/>
      <c r="O45" s="147"/>
      <c r="P45" s="147"/>
      <c r="Q45" s="7"/>
      <c r="R45" s="7"/>
    </row>
    <row r="46" spans="2:18">
      <c r="D46" s="7"/>
      <c r="E46" s="147"/>
      <c r="F46" s="147"/>
      <c r="G46" s="147"/>
      <c r="H46" s="147"/>
      <c r="I46" s="147"/>
      <c r="J46" s="147"/>
      <c r="K46" s="147"/>
      <c r="L46" s="147"/>
      <c r="M46" s="147"/>
      <c r="N46" s="147"/>
      <c r="O46" s="147"/>
      <c r="P46" s="147"/>
      <c r="Q46" s="7"/>
      <c r="R46" s="7"/>
    </row>
    <row r="47" spans="2:18">
      <c r="D47" s="7"/>
      <c r="E47" s="147"/>
      <c r="F47" s="147"/>
      <c r="G47" s="147"/>
      <c r="H47" s="147"/>
      <c r="I47" s="147"/>
      <c r="J47" s="147"/>
      <c r="K47" s="147"/>
      <c r="L47" s="147"/>
      <c r="M47" s="147"/>
      <c r="N47" s="147"/>
      <c r="O47" s="147"/>
      <c r="P47" s="147"/>
      <c r="Q47" s="7"/>
      <c r="R47" s="7"/>
    </row>
    <row r="48" spans="2:18">
      <c r="D48" s="7"/>
      <c r="E48" s="147"/>
      <c r="F48" s="147"/>
      <c r="G48" s="147"/>
      <c r="H48" s="147"/>
      <c r="I48" s="147"/>
      <c r="J48" s="147"/>
      <c r="K48" s="147"/>
      <c r="L48" s="147"/>
      <c r="M48" s="147"/>
      <c r="N48" s="147"/>
      <c r="O48" s="147"/>
      <c r="P48" s="147"/>
      <c r="Q48" s="7"/>
      <c r="R48" s="7"/>
    </row>
    <row r="49" spans="4:18">
      <c r="D49" s="7"/>
      <c r="E49" s="147"/>
      <c r="F49" s="147"/>
      <c r="G49" s="147"/>
      <c r="H49" s="147"/>
      <c r="I49" s="147"/>
      <c r="J49" s="147"/>
      <c r="K49" s="147"/>
      <c r="L49" s="147"/>
      <c r="M49" s="147"/>
      <c r="N49" s="147"/>
      <c r="O49" s="147"/>
      <c r="P49" s="147"/>
      <c r="Q49" s="7"/>
      <c r="R49" s="7"/>
    </row>
    <row r="50" spans="4:18">
      <c r="D50" s="7"/>
      <c r="E50" s="147"/>
      <c r="F50" s="147"/>
      <c r="G50" s="147"/>
      <c r="H50" s="147"/>
      <c r="I50" s="147"/>
      <c r="J50" s="147"/>
      <c r="K50" s="147"/>
      <c r="L50" s="147"/>
      <c r="M50" s="147"/>
      <c r="N50" s="147"/>
      <c r="O50" s="147"/>
      <c r="P50" s="147"/>
      <c r="Q50" s="7"/>
      <c r="R50" s="7"/>
    </row>
    <row r="51" spans="4:18">
      <c r="D51" s="7"/>
      <c r="E51" s="147"/>
      <c r="F51" s="147"/>
      <c r="G51" s="147"/>
      <c r="H51" s="147"/>
      <c r="I51" s="147"/>
      <c r="J51" s="147"/>
      <c r="K51" s="147"/>
      <c r="L51" s="147"/>
      <c r="M51" s="147"/>
      <c r="N51" s="147"/>
      <c r="O51" s="147"/>
      <c r="P51" s="147"/>
      <c r="Q51" s="7"/>
      <c r="R51" s="7"/>
    </row>
    <row r="52" spans="4:18">
      <c r="D52" s="7"/>
      <c r="E52" s="147"/>
      <c r="F52" s="147"/>
      <c r="G52" s="147"/>
      <c r="H52" s="147"/>
      <c r="I52" s="147"/>
      <c r="J52" s="147"/>
      <c r="K52" s="147"/>
      <c r="L52" s="147"/>
      <c r="M52" s="147"/>
      <c r="N52" s="147"/>
      <c r="O52" s="147"/>
      <c r="P52" s="147"/>
      <c r="Q52" s="7"/>
      <c r="R52" s="7"/>
    </row>
    <row r="53" spans="4:18">
      <c r="D53" s="7"/>
      <c r="E53" s="147"/>
      <c r="F53" s="147"/>
      <c r="G53" s="147"/>
      <c r="H53" s="147"/>
      <c r="I53" s="147"/>
      <c r="J53" s="147"/>
      <c r="K53" s="147"/>
      <c r="L53" s="147"/>
      <c r="M53" s="147"/>
      <c r="N53" s="147"/>
      <c r="O53" s="147"/>
      <c r="P53" s="147"/>
      <c r="Q53" s="7"/>
      <c r="R53" s="7"/>
    </row>
    <row r="54" spans="4:18">
      <c r="D54" s="7"/>
      <c r="E54" s="147"/>
      <c r="F54" s="147"/>
      <c r="G54" s="147"/>
      <c r="H54" s="147"/>
      <c r="I54" s="147"/>
      <c r="J54" s="147"/>
      <c r="K54" s="147"/>
      <c r="L54" s="147"/>
      <c r="M54" s="147"/>
      <c r="N54" s="147"/>
      <c r="O54" s="147"/>
      <c r="P54" s="147"/>
      <c r="Q54" s="7"/>
      <c r="R54" s="7"/>
    </row>
    <row r="55" spans="4:18">
      <c r="D55" s="7"/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7"/>
      <c r="R55" s="7"/>
    </row>
    <row r="56" spans="4:18">
      <c r="Q56" s="7"/>
      <c r="R56" s="7"/>
    </row>
  </sheetData>
  <phoneticPr fontId="4" type="noConversion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K59"/>
  <sheetViews>
    <sheetView topLeftCell="C19" workbookViewId="0">
      <selection activeCell="J51" sqref="J51"/>
    </sheetView>
  </sheetViews>
  <sheetFormatPr defaultRowHeight="14.25"/>
  <cols>
    <col min="2" max="2" width="20.625" customWidth="1"/>
    <col min="4" max="4" width="18.5" customWidth="1"/>
    <col min="5" max="5" width="28.375" customWidth="1"/>
    <col min="6" max="6" width="20.375" customWidth="1"/>
    <col min="7" max="7" width="35.25" customWidth="1"/>
    <col min="9" max="9" width="19.75" customWidth="1"/>
    <col min="10" max="10" width="19.75" style="84" customWidth="1"/>
    <col min="11" max="12" width="22.5" customWidth="1"/>
    <col min="13" max="13" width="15" customWidth="1"/>
  </cols>
  <sheetData>
    <row r="3" spans="1:7">
      <c r="A3" t="s">
        <v>866</v>
      </c>
      <c r="B3">
        <v>1248658</v>
      </c>
      <c r="C3" t="s">
        <v>867</v>
      </c>
    </row>
    <row r="5" spans="1:7">
      <c r="B5" s="150" t="s">
        <v>876</v>
      </c>
      <c r="C5" t="s">
        <v>869</v>
      </c>
      <c r="D5" t="s">
        <v>870</v>
      </c>
      <c r="E5" s="84" t="s">
        <v>871</v>
      </c>
      <c r="F5" s="84" t="s">
        <v>872</v>
      </c>
      <c r="G5" s="92" t="s">
        <v>877</v>
      </c>
    </row>
    <row r="6" spans="1:7" ht="28.5">
      <c r="B6" s="85" t="s">
        <v>868</v>
      </c>
      <c r="C6">
        <v>8</v>
      </c>
      <c r="D6" s="90">
        <v>4</v>
      </c>
      <c r="E6" s="149">
        <v>5</v>
      </c>
      <c r="F6">
        <v>4</v>
      </c>
      <c r="G6" s="85" t="s">
        <v>879</v>
      </c>
    </row>
    <row r="7" spans="1:7" ht="28.5">
      <c r="B7" t="s">
        <v>873</v>
      </c>
      <c r="C7">
        <v>6</v>
      </c>
      <c r="D7" s="90">
        <v>4</v>
      </c>
      <c r="E7" s="90">
        <v>4</v>
      </c>
      <c r="F7">
        <v>5</v>
      </c>
      <c r="G7" s="85" t="s">
        <v>878</v>
      </c>
    </row>
    <row r="8" spans="1:7">
      <c r="B8" t="s">
        <v>874</v>
      </c>
      <c r="C8" t="s">
        <v>875</v>
      </c>
      <c r="D8" s="90" t="s">
        <v>374</v>
      </c>
      <c r="E8" s="90" t="s">
        <v>374</v>
      </c>
      <c r="F8" t="s">
        <v>875</v>
      </c>
      <c r="G8" s="85" t="s">
        <v>880</v>
      </c>
    </row>
    <row r="20" spans="3:10">
      <c r="C20" t="s">
        <v>934</v>
      </c>
      <c r="D20" t="s">
        <v>933</v>
      </c>
    </row>
    <row r="22" spans="3:10">
      <c r="J22"/>
    </row>
    <row r="23" spans="3:10">
      <c r="J23"/>
    </row>
    <row r="24" spans="3:10">
      <c r="J24"/>
    </row>
    <row r="25" spans="3:10">
      <c r="J25"/>
    </row>
    <row r="26" spans="3:10">
      <c r="J26"/>
    </row>
    <row r="27" spans="3:10">
      <c r="J27"/>
    </row>
    <row r="28" spans="3:10">
      <c r="J28"/>
    </row>
    <row r="29" spans="3:10">
      <c r="J29"/>
    </row>
    <row r="46" spans="10:11">
      <c r="J46" s="84">
        <v>158</v>
      </c>
    </row>
    <row r="47" spans="10:11">
      <c r="J47" s="84">
        <v>777</v>
      </c>
      <c r="K47">
        <f>J47/0.8</f>
        <v>971.25</v>
      </c>
    </row>
    <row r="48" spans="10:11">
      <c r="J48" s="84">
        <f>((777-158*0.13))/0.87</f>
        <v>869.49425287356325</v>
      </c>
      <c r="K48">
        <f>J48/0.8</f>
        <v>1086.867816091954</v>
      </c>
    </row>
    <row r="49" spans="8:11">
      <c r="H49" t="s">
        <v>1149</v>
      </c>
      <c r="I49" s="178">
        <v>0.51109000000000004</v>
      </c>
    </row>
    <row r="50" spans="8:11">
      <c r="H50" t="s">
        <v>1146</v>
      </c>
      <c r="I50">
        <v>126.57299999999999</v>
      </c>
      <c r="K50" s="84">
        <f>((I51-I50*0.49))/0.51</f>
        <v>815.7063333333333</v>
      </c>
    </row>
    <row r="51" spans="8:11">
      <c r="H51" t="s">
        <v>1147</v>
      </c>
      <c r="I51">
        <v>478.03100000000001</v>
      </c>
    </row>
    <row r="52" spans="8:11">
      <c r="K52">
        <v>5859</v>
      </c>
    </row>
    <row r="53" spans="8:11">
      <c r="H53" s="84" t="s">
        <v>1146</v>
      </c>
      <c r="I53" s="84">
        <v>126.57299999999999</v>
      </c>
      <c r="K53">
        <v>756</v>
      </c>
    </row>
    <row r="54" spans="8:11">
      <c r="H54" t="s">
        <v>1150</v>
      </c>
      <c r="I54">
        <f>I55*K54</f>
        <v>814.63065339795594</v>
      </c>
      <c r="K54">
        <f>(K52-K53)/K52</f>
        <v>0.87096774193548387</v>
      </c>
    </row>
    <row r="55" spans="8:11">
      <c r="H55" t="s">
        <v>1148</v>
      </c>
      <c r="I55">
        <f>478.031/I49</f>
        <v>935.31667612357899</v>
      </c>
    </row>
    <row r="57" spans="8:11">
      <c r="H57" s="84" t="s">
        <v>1146</v>
      </c>
      <c r="I57" s="84">
        <v>158</v>
      </c>
    </row>
    <row r="58" spans="8:11">
      <c r="H58" s="84" t="s">
        <v>1150</v>
      </c>
      <c r="I58" s="84">
        <v>777</v>
      </c>
    </row>
    <row r="59" spans="8:11">
      <c r="H59" s="84" t="s">
        <v>1148</v>
      </c>
      <c r="I59" s="84">
        <v>869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B5:U188"/>
  <sheetViews>
    <sheetView topLeftCell="B86" workbookViewId="0">
      <selection activeCell="L203" sqref="L203"/>
    </sheetView>
  </sheetViews>
  <sheetFormatPr defaultRowHeight="14.25"/>
  <cols>
    <col min="2" max="2" width="19.25" customWidth="1"/>
    <col min="3" max="3" width="48.5" customWidth="1"/>
    <col min="10" max="10" width="17.375" customWidth="1"/>
  </cols>
  <sheetData>
    <row r="5" spans="2:3">
      <c r="B5" t="s">
        <v>984</v>
      </c>
    </row>
    <row r="6" spans="2:3">
      <c r="B6" t="s">
        <v>985</v>
      </c>
      <c r="C6" s="85" t="s">
        <v>1005</v>
      </c>
    </row>
    <row r="7" spans="2:3">
      <c r="B7" t="s">
        <v>986</v>
      </c>
      <c r="C7" s="85" t="s">
        <v>1006</v>
      </c>
    </row>
    <row r="8" spans="2:3">
      <c r="B8" t="s">
        <v>987</v>
      </c>
      <c r="C8" s="85" t="s">
        <v>1007</v>
      </c>
    </row>
    <row r="9" spans="2:3">
      <c r="B9" t="s">
        <v>988</v>
      </c>
      <c r="C9" s="85" t="s">
        <v>1008</v>
      </c>
    </row>
    <row r="10" spans="2:3">
      <c r="B10" t="s">
        <v>989</v>
      </c>
      <c r="C10" s="85" t="s">
        <v>1008</v>
      </c>
    </row>
    <row r="11" spans="2:3">
      <c r="B11" t="s">
        <v>990</v>
      </c>
      <c r="C11" s="85" t="s">
        <v>1008</v>
      </c>
    </row>
    <row r="12" spans="2:3">
      <c r="B12" t="s">
        <v>991</v>
      </c>
      <c r="C12" s="85" t="s">
        <v>1009</v>
      </c>
    </row>
    <row r="13" spans="2:3">
      <c r="B13" t="s">
        <v>992</v>
      </c>
      <c r="C13" s="85" t="s">
        <v>1010</v>
      </c>
    </row>
    <row r="14" spans="2:3">
      <c r="B14" t="s">
        <v>1011</v>
      </c>
      <c r="C14" s="85" t="s">
        <v>1012</v>
      </c>
    </row>
    <row r="15" spans="2:3">
      <c r="B15" t="s">
        <v>993</v>
      </c>
      <c r="C15" s="85" t="s">
        <v>1013</v>
      </c>
    </row>
    <row r="16" spans="2:3">
      <c r="B16" t="s">
        <v>994</v>
      </c>
      <c r="C16" s="85" t="s">
        <v>1014</v>
      </c>
    </row>
    <row r="17" spans="2:16">
      <c r="B17" t="s">
        <v>995</v>
      </c>
      <c r="C17" s="85" t="s">
        <v>1015</v>
      </c>
    </row>
    <row r="18" spans="2:16">
      <c r="B18" t="s">
        <v>996</v>
      </c>
      <c r="C18" s="85" t="s">
        <v>1015</v>
      </c>
    </row>
    <row r="19" spans="2:16">
      <c r="B19" t="s">
        <v>997</v>
      </c>
      <c r="C19" s="85" t="s">
        <v>1015</v>
      </c>
    </row>
    <row r="20" spans="2:16">
      <c r="B20" t="s">
        <v>998</v>
      </c>
      <c r="C20" s="85" t="s">
        <v>1015</v>
      </c>
    </row>
    <row r="21" spans="2:16">
      <c r="B21" t="s">
        <v>999</v>
      </c>
      <c r="C21" s="85" t="s">
        <v>1015</v>
      </c>
    </row>
    <row r="22" spans="2:16">
      <c r="B22" t="s">
        <v>1000</v>
      </c>
      <c r="C22" s="85" t="s">
        <v>1016</v>
      </c>
    </row>
    <row r="23" spans="2:16">
      <c r="B23" t="s">
        <v>1001</v>
      </c>
      <c r="C23" s="85" t="s">
        <v>1016</v>
      </c>
    </row>
    <row r="24" spans="2:16">
      <c r="B24" t="s">
        <v>1002</v>
      </c>
      <c r="C24" s="85" t="s">
        <v>1017</v>
      </c>
    </row>
    <row r="25" spans="2:16">
      <c r="B25" t="s">
        <v>1003</v>
      </c>
      <c r="C25" s="85" t="s">
        <v>768</v>
      </c>
    </row>
    <row r="27" spans="2:16">
      <c r="B27" t="s">
        <v>1004</v>
      </c>
    </row>
    <row r="32" spans="2:16">
      <c r="C32" s="166" t="s">
        <v>1018</v>
      </c>
      <c r="E32" s="164">
        <v>0</v>
      </c>
      <c r="F32" s="162">
        <v>1</v>
      </c>
      <c r="G32" s="162">
        <v>2</v>
      </c>
      <c r="H32" s="162">
        <v>3</v>
      </c>
      <c r="I32" s="162">
        <v>4</v>
      </c>
      <c r="J32" s="162">
        <v>5</v>
      </c>
      <c r="K32" s="162">
        <v>6</v>
      </c>
      <c r="L32" s="162">
        <v>7</v>
      </c>
      <c r="M32" s="162">
        <v>8</v>
      </c>
      <c r="N32" s="162">
        <v>9</v>
      </c>
      <c r="O32" s="162">
        <v>10</v>
      </c>
      <c r="P32" s="162">
        <v>11</v>
      </c>
    </row>
    <row r="33" spans="3:20">
      <c r="C33" s="166"/>
      <c r="N33" s="163">
        <v>0</v>
      </c>
      <c r="O33" s="163">
        <v>1</v>
      </c>
      <c r="P33" s="163">
        <v>2</v>
      </c>
    </row>
    <row r="34" spans="3:20">
      <c r="C34" s="166"/>
    </row>
    <row r="35" spans="3:20">
      <c r="C35" s="166" t="s">
        <v>1021</v>
      </c>
      <c r="F35" s="162">
        <v>0</v>
      </c>
      <c r="G35" s="162">
        <v>1</v>
      </c>
      <c r="H35" s="162">
        <v>2</v>
      </c>
      <c r="I35" s="162">
        <v>3</v>
      </c>
      <c r="J35" s="162">
        <v>4</v>
      </c>
      <c r="K35" s="162">
        <v>5</v>
      </c>
      <c r="L35" s="162">
        <v>6</v>
      </c>
      <c r="M35" s="162">
        <v>7</v>
      </c>
      <c r="N35" s="162">
        <v>8</v>
      </c>
      <c r="O35" s="162">
        <v>9</v>
      </c>
      <c r="P35" s="162">
        <v>10</v>
      </c>
      <c r="Q35" s="162">
        <v>11</v>
      </c>
      <c r="R35" s="159">
        <v>12</v>
      </c>
      <c r="S35" s="159">
        <v>13</v>
      </c>
      <c r="T35" s="159">
        <v>14</v>
      </c>
    </row>
    <row r="36" spans="3:20">
      <c r="C36" s="166"/>
      <c r="F36" s="84"/>
      <c r="G36" s="84"/>
      <c r="H36" s="84"/>
      <c r="I36" s="84"/>
      <c r="J36" s="84"/>
      <c r="K36" s="84"/>
      <c r="L36" s="84"/>
      <c r="M36" s="84"/>
      <c r="N36" s="84"/>
      <c r="Q36" s="163">
        <v>0</v>
      </c>
      <c r="R36" s="163"/>
      <c r="S36" s="163">
        <v>2</v>
      </c>
      <c r="T36" s="163"/>
    </row>
    <row r="37" spans="3:20">
      <c r="C37" s="166"/>
      <c r="P37" s="167">
        <v>0</v>
      </c>
      <c r="Q37" s="167"/>
      <c r="R37" s="167">
        <v>2</v>
      </c>
      <c r="S37" s="167"/>
    </row>
    <row r="38" spans="3:20">
      <c r="C38" s="166"/>
    </row>
    <row r="39" spans="3:20">
      <c r="C39" s="166"/>
    </row>
    <row r="40" spans="3:20">
      <c r="C40" s="166"/>
    </row>
    <row r="41" spans="3:20">
      <c r="C41" s="166"/>
    </row>
    <row r="42" spans="3:20">
      <c r="C42" s="166"/>
    </row>
    <row r="43" spans="3:20">
      <c r="C43" s="166"/>
    </row>
    <row r="44" spans="3:20">
      <c r="C44" s="166" t="s">
        <v>1019</v>
      </c>
      <c r="E44" s="164">
        <v>0</v>
      </c>
      <c r="F44" s="162">
        <v>1</v>
      </c>
      <c r="G44" s="162">
        <v>2</v>
      </c>
      <c r="H44" s="162">
        <v>3</v>
      </c>
    </row>
    <row r="45" spans="3:20">
      <c r="C45" s="166"/>
      <c r="E45" s="165">
        <v>0</v>
      </c>
      <c r="F45" s="163">
        <v>1</v>
      </c>
      <c r="G45" s="163">
        <v>2</v>
      </c>
      <c r="H45" s="163">
        <v>3</v>
      </c>
    </row>
    <row r="46" spans="3:20">
      <c r="C46" s="166"/>
    </row>
    <row r="47" spans="3:20">
      <c r="C47" s="166" t="s">
        <v>1020</v>
      </c>
      <c r="F47" s="162">
        <v>0</v>
      </c>
      <c r="G47" s="162">
        <v>1</v>
      </c>
      <c r="H47" s="162">
        <v>2</v>
      </c>
      <c r="I47" s="162">
        <v>3</v>
      </c>
    </row>
    <row r="48" spans="3:20">
      <c r="C48" s="166"/>
      <c r="F48" s="163">
        <v>0</v>
      </c>
      <c r="G48" s="163"/>
      <c r="H48" s="163">
        <v>2</v>
      </c>
      <c r="I48" s="163"/>
    </row>
    <row r="49" spans="3:14">
      <c r="C49" s="166"/>
    </row>
    <row r="50" spans="3:14">
      <c r="C50" s="166" t="s">
        <v>1021</v>
      </c>
      <c r="F50" s="162">
        <v>0</v>
      </c>
      <c r="G50" s="162">
        <v>1</v>
      </c>
      <c r="H50" s="162">
        <v>2</v>
      </c>
      <c r="I50" s="162">
        <v>3</v>
      </c>
      <c r="J50" s="168">
        <v>4</v>
      </c>
      <c r="K50" s="168">
        <v>5</v>
      </c>
      <c r="L50" s="168">
        <v>6</v>
      </c>
      <c r="M50" s="168">
        <v>7</v>
      </c>
    </row>
    <row r="51" spans="3:14">
      <c r="C51" s="166"/>
      <c r="E51">
        <v>-1</v>
      </c>
      <c r="H51" s="163">
        <v>0</v>
      </c>
      <c r="I51" s="163"/>
      <c r="J51" s="163">
        <v>2</v>
      </c>
      <c r="K51" s="163"/>
      <c r="L51" s="163">
        <v>4</v>
      </c>
      <c r="M51" s="163"/>
      <c r="N51" s="163">
        <v>6</v>
      </c>
    </row>
    <row r="52" spans="3:14">
      <c r="C52" s="166"/>
      <c r="E52" t="s">
        <v>1022</v>
      </c>
      <c r="G52" s="163">
        <v>0</v>
      </c>
      <c r="H52" s="163"/>
      <c r="I52" s="163">
        <v>2</v>
      </c>
      <c r="J52" s="163"/>
    </row>
    <row r="54" spans="3:14">
      <c r="E54" s="231" t="s">
        <v>1023</v>
      </c>
      <c r="F54" s="231"/>
      <c r="G54" s="231"/>
      <c r="H54" s="231"/>
      <c r="I54" s="231"/>
      <c r="J54" s="231"/>
      <c r="K54" s="231"/>
      <c r="L54" s="231"/>
      <c r="M54" s="231"/>
    </row>
    <row r="66" spans="3:10">
      <c r="C66" s="85" t="s">
        <v>1033</v>
      </c>
    </row>
    <row r="67" spans="3:10">
      <c r="C67" s="85" t="s">
        <v>1037</v>
      </c>
      <c r="E67" s="119">
        <v>0.3</v>
      </c>
    </row>
    <row r="68" spans="3:10">
      <c r="C68" t="s">
        <v>1050</v>
      </c>
    </row>
    <row r="69" spans="3:10">
      <c r="C69" s="85" t="s">
        <v>1066</v>
      </c>
    </row>
    <row r="70" spans="3:10" ht="28.5">
      <c r="C70" s="85" t="s">
        <v>1067</v>
      </c>
    </row>
    <row r="71" spans="3:10">
      <c r="C71" s="85" t="s">
        <v>1068</v>
      </c>
    </row>
    <row r="72" spans="3:10">
      <c r="C72" s="85" t="s">
        <v>1069</v>
      </c>
    </row>
    <row r="73" spans="3:10">
      <c r="C73" s="85" t="s">
        <v>1070</v>
      </c>
    </row>
    <row r="74" spans="3:10">
      <c r="C74" s="85"/>
    </row>
    <row r="75" spans="3:10">
      <c r="C75" s="85">
        <v>910</v>
      </c>
      <c r="E75" s="119">
        <v>0.22</v>
      </c>
    </row>
    <row r="76" spans="3:10">
      <c r="C76" s="85" t="s">
        <v>1038</v>
      </c>
    </row>
    <row r="77" spans="3:10">
      <c r="C77" s="85" t="s">
        <v>1034</v>
      </c>
    </row>
    <row r="78" spans="3:10">
      <c r="C78" s="85" t="s">
        <v>1039</v>
      </c>
      <c r="J78" s="6"/>
    </row>
    <row r="79" spans="3:10">
      <c r="C79" s="85" t="s">
        <v>1045</v>
      </c>
    </row>
    <row r="80" spans="3:10">
      <c r="C80" s="85" t="s">
        <v>1040</v>
      </c>
    </row>
    <row r="84" spans="3:5">
      <c r="C84" s="85" t="s">
        <v>1035</v>
      </c>
      <c r="E84" s="119">
        <v>0.2</v>
      </c>
    </row>
    <row r="85" spans="3:5">
      <c r="C85" t="s">
        <v>1049</v>
      </c>
    </row>
    <row r="86" spans="3:5">
      <c r="C86" s="84" t="s">
        <v>1048</v>
      </c>
    </row>
    <row r="87" spans="3:5">
      <c r="C87" s="85" t="s">
        <v>1042</v>
      </c>
    </row>
    <row r="88" spans="3:5">
      <c r="C88" s="85" t="s">
        <v>1041</v>
      </c>
    </row>
    <row r="92" spans="3:5">
      <c r="C92" s="85" t="s">
        <v>1036</v>
      </c>
      <c r="E92" s="119">
        <v>0.18</v>
      </c>
    </row>
    <row r="93" spans="3:5">
      <c r="C93" s="85" t="s">
        <v>1044</v>
      </c>
    </row>
    <row r="94" spans="3:5">
      <c r="C94" s="85" t="s">
        <v>1046</v>
      </c>
    </row>
    <row r="95" spans="3:5">
      <c r="C95" s="85" t="s">
        <v>1047</v>
      </c>
    </row>
    <row r="99" spans="3:21">
      <c r="C99">
        <v>910</v>
      </c>
    </row>
    <row r="100" spans="3:21">
      <c r="C100" t="s">
        <v>1051</v>
      </c>
    </row>
    <row r="101" spans="3:21">
      <c r="C101" t="s">
        <v>1043</v>
      </c>
    </row>
    <row r="102" spans="3:21" ht="15" thickBot="1"/>
    <row r="103" spans="3:21" ht="17.25" customHeight="1" thickBot="1">
      <c r="D103" s="169">
        <v>1</v>
      </c>
      <c r="E103" s="232" t="s">
        <v>1062</v>
      </c>
      <c r="F103" s="233"/>
      <c r="G103" s="233"/>
      <c r="H103" s="233"/>
      <c r="I103" s="233"/>
      <c r="J103" s="233"/>
      <c r="K103" s="233"/>
      <c r="L103" s="234"/>
    </row>
    <row r="104" spans="3:21" ht="16.5" customHeight="1">
      <c r="C104" s="197"/>
      <c r="D104" s="197">
        <v>2</v>
      </c>
      <c r="E104" s="191" t="s">
        <v>1058</v>
      </c>
      <c r="F104" s="192"/>
      <c r="G104" s="192"/>
      <c r="H104" s="192"/>
      <c r="I104" s="192"/>
      <c r="J104" s="192"/>
      <c r="K104" s="192"/>
      <c r="L104" s="193"/>
    </row>
    <row r="105" spans="3:21" ht="16.5" customHeight="1">
      <c r="C105" s="199"/>
      <c r="D105" s="199"/>
      <c r="E105" s="200" t="s">
        <v>1061</v>
      </c>
      <c r="F105" s="201"/>
      <c r="G105" s="201"/>
      <c r="H105" s="201"/>
      <c r="I105" s="201"/>
      <c r="J105" s="201"/>
      <c r="K105" s="201"/>
      <c r="L105" s="202"/>
    </row>
    <row r="106" spans="3:21" ht="17.25" thickBot="1">
      <c r="C106" s="198"/>
      <c r="D106" s="198"/>
      <c r="E106" s="194" t="s">
        <v>1059</v>
      </c>
      <c r="F106" s="195"/>
      <c r="G106" s="195"/>
      <c r="H106" s="195"/>
      <c r="I106" s="195"/>
      <c r="J106" s="195"/>
      <c r="K106" s="195"/>
      <c r="L106" s="196"/>
    </row>
    <row r="107" spans="3:21" ht="33" customHeight="1">
      <c r="C107" s="197"/>
      <c r="D107" s="197">
        <v>3</v>
      </c>
      <c r="E107" s="191" t="s">
        <v>706</v>
      </c>
      <c r="F107" s="192"/>
      <c r="G107" s="192"/>
      <c r="H107" s="192"/>
      <c r="I107" s="192"/>
      <c r="J107" s="192"/>
      <c r="K107" s="192"/>
      <c r="L107" s="193"/>
    </row>
    <row r="108" spans="3:21" ht="16.5" customHeight="1">
      <c r="C108" s="199"/>
      <c r="D108" s="199"/>
      <c r="E108" s="200" t="s">
        <v>1052</v>
      </c>
      <c r="F108" s="201"/>
      <c r="G108" s="201"/>
      <c r="H108" s="201"/>
      <c r="I108" s="201"/>
      <c r="J108" s="201"/>
      <c r="K108" s="201"/>
      <c r="L108" s="202"/>
    </row>
    <row r="109" spans="3:21" ht="17.25" thickBot="1">
      <c r="C109" s="198"/>
      <c r="D109" s="198"/>
      <c r="E109" s="194" t="s">
        <v>1060</v>
      </c>
      <c r="F109" s="195"/>
      <c r="G109" s="195"/>
      <c r="H109" s="195"/>
      <c r="I109" s="195"/>
      <c r="J109" s="195"/>
      <c r="K109" s="195"/>
      <c r="L109" s="196"/>
    </row>
    <row r="111" spans="3:21" ht="15" thickBot="1"/>
    <row r="112" spans="3:21">
      <c r="C112" s="235"/>
      <c r="D112" s="236"/>
      <c r="E112" s="236"/>
      <c r="F112" s="236"/>
      <c r="G112" s="236"/>
      <c r="H112" s="236"/>
      <c r="I112" s="236"/>
      <c r="J112" s="236"/>
      <c r="K112" s="236"/>
      <c r="L112" s="236"/>
      <c r="M112" s="236"/>
      <c r="N112" s="236"/>
      <c r="O112" s="236"/>
      <c r="P112" s="236"/>
      <c r="Q112" s="236"/>
      <c r="R112" s="236"/>
      <c r="S112" s="237"/>
      <c r="T112" s="241"/>
      <c r="U112" s="120"/>
    </row>
    <row r="113" spans="3:21" ht="15.75" thickBot="1">
      <c r="C113" s="238" t="s">
        <v>707</v>
      </c>
      <c r="D113" s="239"/>
      <c r="E113" s="239"/>
      <c r="F113" s="239"/>
      <c r="G113" s="239"/>
      <c r="H113" s="239"/>
      <c r="I113" s="239"/>
      <c r="J113" s="239"/>
      <c r="K113" s="239"/>
      <c r="L113" s="239"/>
      <c r="M113" s="239"/>
      <c r="N113" s="239"/>
      <c r="O113" s="239"/>
      <c r="P113" s="239"/>
      <c r="Q113" s="239"/>
      <c r="R113" s="239"/>
      <c r="S113" s="240"/>
      <c r="T113" s="242"/>
      <c r="U113" s="120"/>
    </row>
    <row r="114" spans="3:21" ht="16.5" customHeight="1">
      <c r="C114" s="230"/>
      <c r="D114" s="203" t="s">
        <v>708</v>
      </c>
      <c r="E114" s="204"/>
      <c r="F114" s="209" t="s">
        <v>709</v>
      </c>
      <c r="G114" s="210"/>
      <c r="H114" s="210"/>
      <c r="I114" s="210"/>
      <c r="J114" s="210"/>
      <c r="K114" s="210"/>
      <c r="L114" s="210"/>
      <c r="M114" s="210"/>
      <c r="N114" s="210"/>
      <c r="O114" s="210"/>
      <c r="P114" s="210"/>
      <c r="Q114" s="210"/>
      <c r="R114" s="210"/>
      <c r="S114" s="210"/>
      <c r="T114" s="211"/>
      <c r="U114" s="222"/>
    </row>
    <row r="115" spans="3:21" ht="16.5" customHeight="1">
      <c r="C115" s="226"/>
      <c r="D115" s="205"/>
      <c r="E115" s="206"/>
      <c r="F115" s="212" t="s">
        <v>1064</v>
      </c>
      <c r="G115" s="213"/>
      <c r="H115" s="213"/>
      <c r="I115" s="213"/>
      <c r="J115" s="213"/>
      <c r="K115" s="213"/>
      <c r="L115" s="213"/>
      <c r="M115" s="213"/>
      <c r="N115" s="213"/>
      <c r="O115" s="213"/>
      <c r="P115" s="213"/>
      <c r="Q115" s="213"/>
      <c r="R115" s="213"/>
      <c r="S115" s="213"/>
      <c r="T115" s="214"/>
      <c r="U115" s="222"/>
    </row>
    <row r="116" spans="3:21" ht="16.5" customHeight="1">
      <c r="C116" s="226"/>
      <c r="D116" s="205"/>
      <c r="E116" s="206"/>
      <c r="F116" s="212" t="s">
        <v>1063</v>
      </c>
      <c r="G116" s="213"/>
      <c r="H116" s="213"/>
      <c r="I116" s="213"/>
      <c r="J116" s="213"/>
      <c r="K116" s="213"/>
      <c r="L116" s="213"/>
      <c r="M116" s="213"/>
      <c r="N116" s="213"/>
      <c r="O116" s="213"/>
      <c r="P116" s="213"/>
      <c r="Q116" s="213"/>
      <c r="R116" s="213"/>
      <c r="S116" s="213"/>
      <c r="T116" s="214"/>
      <c r="U116" s="222"/>
    </row>
    <row r="117" spans="3:21" ht="16.5" customHeight="1">
      <c r="C117" s="226"/>
      <c r="D117" s="205"/>
      <c r="E117" s="206"/>
      <c r="F117" s="212" t="s">
        <v>710</v>
      </c>
      <c r="G117" s="213"/>
      <c r="H117" s="213"/>
      <c r="I117" s="213"/>
      <c r="J117" s="213"/>
      <c r="K117" s="213"/>
      <c r="L117" s="213"/>
      <c r="M117" s="213"/>
      <c r="N117" s="213"/>
      <c r="O117" s="213"/>
      <c r="P117" s="213"/>
      <c r="Q117" s="213"/>
      <c r="R117" s="213"/>
      <c r="S117" s="213"/>
      <c r="T117" s="214"/>
      <c r="U117" s="222"/>
    </row>
    <row r="118" spans="3:21" ht="17.25" thickBot="1">
      <c r="C118" s="226"/>
      <c r="D118" s="207"/>
      <c r="E118" s="208"/>
      <c r="F118" s="227" t="s">
        <v>1053</v>
      </c>
      <c r="G118" s="228"/>
      <c r="H118" s="228"/>
      <c r="I118" s="228"/>
      <c r="J118" s="228"/>
      <c r="K118" s="228"/>
      <c r="L118" s="228"/>
      <c r="M118" s="228"/>
      <c r="N118" s="228"/>
      <c r="O118" s="228"/>
      <c r="P118" s="228"/>
      <c r="Q118" s="228"/>
      <c r="R118" s="228"/>
      <c r="S118" s="228"/>
      <c r="T118" s="229"/>
      <c r="U118" s="222"/>
    </row>
    <row r="119" spans="3:21" ht="30" customHeight="1" thickBot="1">
      <c r="C119" s="122"/>
      <c r="D119" s="215" t="s">
        <v>711</v>
      </c>
      <c r="E119" s="216"/>
      <c r="F119" s="217" t="s">
        <v>1054</v>
      </c>
      <c r="G119" s="218"/>
      <c r="H119" s="218"/>
      <c r="I119" s="218"/>
      <c r="J119" s="218"/>
      <c r="K119" s="218"/>
      <c r="L119" s="218"/>
      <c r="M119" s="218"/>
      <c r="N119" s="218"/>
      <c r="O119" s="218"/>
      <c r="P119" s="218"/>
      <c r="Q119" s="218"/>
      <c r="R119" s="218"/>
      <c r="S119" s="218"/>
      <c r="T119" s="219"/>
      <c r="U119" s="122"/>
    </row>
    <row r="120" spans="3:21" ht="15.75" thickBot="1">
      <c r="C120" s="122"/>
      <c r="D120" s="223" t="s">
        <v>712</v>
      </c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24"/>
      <c r="S120" s="224"/>
      <c r="T120" s="225"/>
      <c r="U120" s="122"/>
    </row>
    <row r="121" spans="3:21" ht="16.5" customHeight="1">
      <c r="C121" s="226"/>
      <c r="D121" s="203" t="s">
        <v>713</v>
      </c>
      <c r="E121" s="204"/>
      <c r="F121" s="209" t="s">
        <v>1055</v>
      </c>
      <c r="G121" s="210"/>
      <c r="H121" s="210"/>
      <c r="I121" s="210"/>
      <c r="J121" s="210"/>
      <c r="K121" s="210"/>
      <c r="L121" s="210"/>
      <c r="M121" s="210"/>
      <c r="N121" s="210"/>
      <c r="O121" s="210"/>
      <c r="P121" s="210"/>
      <c r="Q121" s="210"/>
      <c r="R121" s="210"/>
      <c r="S121" s="210"/>
      <c r="T121" s="211"/>
      <c r="U121" s="222"/>
    </row>
    <row r="122" spans="3:21" ht="16.5" customHeight="1">
      <c r="C122" s="226"/>
      <c r="D122" s="205"/>
      <c r="E122" s="206"/>
      <c r="F122" s="212" t="s">
        <v>1065</v>
      </c>
      <c r="G122" s="213"/>
      <c r="H122" s="213"/>
      <c r="I122" s="213"/>
      <c r="J122" s="213"/>
      <c r="K122" s="213"/>
      <c r="L122" s="213"/>
      <c r="M122" s="213"/>
      <c r="N122" s="213"/>
      <c r="O122" s="213"/>
      <c r="P122" s="213"/>
      <c r="Q122" s="213"/>
      <c r="R122" s="213"/>
      <c r="S122" s="213"/>
      <c r="T122" s="214"/>
      <c r="U122" s="222"/>
    </row>
    <row r="123" spans="3:21" ht="17.25" thickBot="1">
      <c r="C123" s="226"/>
      <c r="D123" s="207"/>
      <c r="E123" s="208"/>
      <c r="F123" s="227" t="s">
        <v>1056</v>
      </c>
      <c r="G123" s="228"/>
      <c r="H123" s="228"/>
      <c r="I123" s="228"/>
      <c r="J123" s="228"/>
      <c r="K123" s="228"/>
      <c r="L123" s="228"/>
      <c r="M123" s="228"/>
      <c r="N123" s="228"/>
      <c r="O123" s="228"/>
      <c r="P123" s="228"/>
      <c r="Q123" s="228"/>
      <c r="R123" s="228"/>
      <c r="S123" s="228"/>
      <c r="T123" s="229"/>
      <c r="U123" s="222"/>
    </row>
    <row r="124" spans="3:21" ht="45" customHeight="1" thickBot="1">
      <c r="C124" s="122"/>
      <c r="D124" s="215" t="s">
        <v>714</v>
      </c>
      <c r="E124" s="216"/>
      <c r="F124" s="217" t="s">
        <v>1057</v>
      </c>
      <c r="G124" s="218"/>
      <c r="H124" s="218"/>
      <c r="I124" s="218"/>
      <c r="J124" s="218"/>
      <c r="K124" s="218"/>
      <c r="L124" s="218"/>
      <c r="M124" s="218"/>
      <c r="N124" s="218"/>
      <c r="O124" s="218"/>
      <c r="P124" s="218"/>
      <c r="Q124" s="218"/>
      <c r="R124" s="218"/>
      <c r="S124" s="218"/>
      <c r="T124" s="219"/>
      <c r="U124" s="120"/>
    </row>
    <row r="188" spans="9:10">
      <c r="I188">
        <f>G188+H188-G187</f>
        <v>0</v>
      </c>
      <c r="J188" t="str">
        <f>[1]!GetFormulaText(I188)</f>
        <v>=G188+H188-G187</v>
      </c>
    </row>
  </sheetData>
  <mergeCells count="34">
    <mergeCell ref="D124:E124"/>
    <mergeCell ref="F124:T124"/>
    <mergeCell ref="E103:L103"/>
    <mergeCell ref="U114:U118"/>
    <mergeCell ref="D119:E119"/>
    <mergeCell ref="F119:T119"/>
    <mergeCell ref="D120:T120"/>
    <mergeCell ref="U121:U123"/>
    <mergeCell ref="C112:S112"/>
    <mergeCell ref="C113:S113"/>
    <mergeCell ref="T112:T113"/>
    <mergeCell ref="C114:C118"/>
    <mergeCell ref="D114:E118"/>
    <mergeCell ref="F114:T114"/>
    <mergeCell ref="F115:T115"/>
    <mergeCell ref="F116:T116"/>
    <mergeCell ref="C121:C123"/>
    <mergeCell ref="D121:E123"/>
    <mergeCell ref="F121:T121"/>
    <mergeCell ref="F122:T122"/>
    <mergeCell ref="F123:T123"/>
    <mergeCell ref="F117:T117"/>
    <mergeCell ref="F118:T118"/>
    <mergeCell ref="C107:C109"/>
    <mergeCell ref="D107:D109"/>
    <mergeCell ref="E107:L107"/>
    <mergeCell ref="E108:L108"/>
    <mergeCell ref="E109:L109"/>
    <mergeCell ref="E54:M54"/>
    <mergeCell ref="C104:C106"/>
    <mergeCell ref="D104:D106"/>
    <mergeCell ref="E104:L104"/>
    <mergeCell ref="E105:L105"/>
    <mergeCell ref="E106:L106"/>
  </mergeCells>
  <phoneticPr fontId="4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427" r:id="rId3" name="Control 43">
          <controlPr defaultSize="0" r:id="rId4">
            <anchor moveWithCells="1">
              <from>
                <xdr:col>2</xdr:col>
                <xdr:colOff>0</xdr:colOff>
                <xdr:row>106</xdr:row>
                <xdr:rowOff>0</xdr:rowOff>
              </from>
              <to>
                <xdr:col>2</xdr:col>
                <xdr:colOff>257175</xdr:colOff>
                <xdr:row>106</xdr:row>
                <xdr:rowOff>285750</xdr:rowOff>
              </to>
            </anchor>
          </controlPr>
        </control>
      </mc:Choice>
      <mc:Fallback>
        <control shapeId="16427" r:id="rId3" name="Control 43"/>
      </mc:Fallback>
    </mc:AlternateContent>
    <mc:AlternateContent xmlns:mc="http://schemas.openxmlformats.org/markup-compatibility/2006">
      <mc:Choice Requires="x14">
        <control shapeId="16426" r:id="rId5" name="Control 42">
          <controlPr defaultSize="0" r:id="rId4">
            <anchor moveWithCells="1">
              <from>
                <xdr:col>2</xdr:col>
                <xdr:colOff>0</xdr:colOff>
                <xdr:row>103</xdr:row>
                <xdr:rowOff>0</xdr:rowOff>
              </from>
              <to>
                <xdr:col>2</xdr:col>
                <xdr:colOff>257175</xdr:colOff>
                <xdr:row>104</xdr:row>
                <xdr:rowOff>76200</xdr:rowOff>
              </to>
            </anchor>
          </controlPr>
        </control>
      </mc:Choice>
      <mc:Fallback>
        <control shapeId="16426" r:id="rId5" name="Control 42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workbookViewId="0">
      <selection activeCell="P34" sqref="P34"/>
    </sheetView>
  </sheetViews>
  <sheetFormatPr defaultRowHeight="14.25"/>
  <sheetData/>
  <phoneticPr fontId="4" type="noConversion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5:B15"/>
  <sheetViews>
    <sheetView workbookViewId="0">
      <selection activeCell="B6" sqref="B6:B13"/>
    </sheetView>
  </sheetViews>
  <sheetFormatPr defaultRowHeight="14.25"/>
  <cols>
    <col min="2" max="2" width="51.875" customWidth="1"/>
  </cols>
  <sheetData>
    <row r="5" spans="2:2">
      <c r="B5" s="102"/>
    </row>
    <row r="6" spans="2:2">
      <c r="B6" s="102"/>
    </row>
    <row r="7" spans="2:2">
      <c r="B7" s="102"/>
    </row>
    <row r="8" spans="2:2">
      <c r="B8" s="102"/>
    </row>
    <row r="9" spans="2:2">
      <c r="B9" s="102"/>
    </row>
    <row r="10" spans="2:2">
      <c r="B10" s="102"/>
    </row>
    <row r="11" spans="2:2">
      <c r="B11" s="102"/>
    </row>
    <row r="12" spans="2:2">
      <c r="B12" s="102"/>
    </row>
    <row r="13" spans="2:2">
      <c r="B13" s="102"/>
    </row>
    <row r="14" spans="2:2">
      <c r="B14" s="176" t="s">
        <v>1137</v>
      </c>
    </row>
    <row r="15" spans="2:2">
      <c r="B15" s="177" t="s">
        <v>1138</v>
      </c>
    </row>
  </sheetData>
  <phoneticPr fontId="4" type="noConversion"/>
  <hyperlinks>
    <hyperlink ref="B15" r:id="rId1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7A01D7A-20E3-4572-8ADE-586E85CF189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工作表</vt:lpstr>
      </vt:variant>
      <vt:variant>
        <vt:i4>19</vt:i4>
      </vt:variant>
      <vt:variant>
        <vt:lpstr>图表</vt:lpstr>
      </vt:variant>
      <vt:variant>
        <vt:i4>1</vt:i4>
      </vt:variant>
      <vt:variant>
        <vt:lpstr>命名范围</vt:lpstr>
      </vt:variant>
      <vt:variant>
        <vt:i4>4</vt:i4>
      </vt:variant>
    </vt:vector>
  </HeadingPairs>
  <TitlesOfParts>
    <vt:vector size="24" baseType="lpstr">
      <vt:lpstr>List_new</vt:lpstr>
      <vt:lpstr>Projects</vt:lpstr>
      <vt:lpstr>TODO&amp;Sys</vt:lpstr>
      <vt:lpstr>OA</vt:lpstr>
      <vt:lpstr>Sheet1</vt:lpstr>
      <vt:lpstr>Sheet3</vt:lpstr>
      <vt:lpstr>Meeting-Zoom</vt:lpstr>
      <vt:lpstr>Ctrlbits</vt:lpstr>
      <vt:lpstr>PS1&amp;File</vt:lpstr>
      <vt:lpstr>NPU&amp;ISP</vt:lpstr>
      <vt:lpstr>release note</vt:lpstr>
      <vt:lpstr>weekly</vt:lpstr>
      <vt:lpstr>Perf</vt:lpstr>
      <vt:lpstr>2688 dbg</vt:lpstr>
      <vt:lpstr>shareSRAM</vt:lpstr>
      <vt:lpstr>接口差异</vt:lpstr>
      <vt:lpstr>WKS</vt:lpstr>
      <vt:lpstr>CA-LLM</vt:lpstr>
      <vt:lpstr>TOdo</vt:lpstr>
      <vt:lpstr>701 NUC</vt:lpstr>
      <vt:lpstr>project</vt:lpstr>
      <vt:lpstr>sales</vt:lpstr>
      <vt:lpstr>sales_d</vt:lpstr>
      <vt:lpstr>salse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Apollo Zhang</dc:creator>
  <cp:lastModifiedBy>cn8080</cp:lastModifiedBy>
  <dcterms:created xsi:type="dcterms:W3CDTF">2015-06-05T18:19:34Z</dcterms:created>
  <dcterms:modified xsi:type="dcterms:W3CDTF">2026-08-14T04:45:40Z</dcterms:modified>
</cp:coreProperties>
</file>