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rance" sheetId="1" state="visible" r:id="rId2"/>
    <sheet name="IdF" sheetId="2" state="visible" r:id="rId3"/>
    <sheet name="AL" sheetId="3" state="visible" r:id="rId4"/>
    <sheet name="R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<sst xmlns="http://schemas.openxmlformats.org/spreadsheetml/2006/main" count="1481" uniqueCount="125">
  <si>
    <t xml:space="preserve">France</t>
  </si>
  <si>
    <t xml:space="preserve">summary(humdata$temperature)</t>
  </si>
  <si>
    <t xml:space="preserve">nb</t>
  </si>
  <si>
    <t xml:space="preserve">na.omit</t>
  </si>
  <si>
    <t xml:space="preserve">Min.</t>
  </si>
  <si>
    <t xml:space="preserve">1st Qu.</t>
  </si>
  <si>
    <t xml:space="preserve">Median</t>
  </si>
  <si>
    <t xml:space="preserve">Mean</t>
  </si>
  <si>
    <t xml:space="preserve">3rd Qu.</t>
  </si>
  <si>
    <t xml:space="preserve">Max.</t>
  </si>
  <si>
    <t xml:space="preserve">NA's </t>
  </si>
  <si>
    <t xml:space="preserve">Reporting</t>
  </si>
  <si>
    <t xml:space="preserve">summary(DSKdata$temperature)</t>
  </si>
  <si>
    <t xml:space="preserve">Max</t>
  </si>
  <si>
    <t xml:space="preserve">Random</t>
  </si>
  <si>
    <t xml:space="preserve">summary(humdata$temperaturehigh)</t>
  </si>
  <si>
    <t xml:space="preserve">summary(DSKdata$temperaturehigh)</t>
  </si>
  <si>
    <t xml:space="preserve">meteorological variable</t>
  </si>
  <si>
    <t xml:space="preserve">Sample origin</t>
  </si>
  <si>
    <t xml:space="preserve">NA's</t>
  </si>
  <si>
    <t xml:space="preserve">temperature</t>
  </si>
  <si>
    <t xml:space="preserve">temperaturehigh</t>
  </si>
  <si>
    <t xml:space="preserve">summary(humdata$humidity)</t>
  </si>
  <si>
    <t xml:space="preserve">humidity</t>
  </si>
  <si>
    <t xml:space="preserve">dewpoint</t>
  </si>
  <si>
    <t xml:space="preserve">summary(DSKdata$humid100)</t>
  </si>
  <si>
    <t xml:space="preserve">pressure</t>
  </si>
  <si>
    <t xml:space="preserve">windspeed</t>
  </si>
  <si>
    <t xml:space="preserve">summary(humdata$dewpoint)</t>
  </si>
  <si>
    <t xml:space="preserve">visibility</t>
  </si>
  <si>
    <t xml:space="preserve">cloudcover</t>
  </si>
  <si>
    <t xml:space="preserve">summary(DSKdata$dewpoint)</t>
  </si>
  <si>
    <t xml:space="preserve">windgust</t>
  </si>
  <si>
    <t xml:space="preserve">uvindex</t>
  </si>
  <si>
    <t xml:space="preserve">aa</t>
  </si>
  <si>
    <t xml:space="preserve">ab</t>
  </si>
  <si>
    <t xml:space="preserve">ac</t>
  </si>
  <si>
    <t xml:space="preserve">ba</t>
  </si>
  <si>
    <t xml:space="preserve">bb</t>
  </si>
  <si>
    <t xml:space="preserve">bc</t>
  </si>
  <si>
    <t xml:space="preserve">ca</t>
  </si>
  <si>
    <t xml:space="preserve">cb</t>
  </si>
  <si>
    <t xml:space="preserve">cc</t>
  </si>
  <si>
    <t xml:space="preserve">summary(humdata$pressure)</t>
  </si>
  <si>
    <t xml:space="preserve">moy_1erD</t>
  </si>
  <si>
    <t xml:space="preserve">1erD_IC_bas</t>
  </si>
  <si>
    <t xml:space="preserve">1erD_IC_haut</t>
  </si>
  <si>
    <t xml:space="preserve">moy_moy</t>
  </si>
  <si>
    <t xml:space="preserve">moy_IC_bas</t>
  </si>
  <si>
    <t xml:space="preserve">moy_IC_haut</t>
  </si>
  <si>
    <t xml:space="preserve">moy_9èmeD</t>
  </si>
  <si>
    <t xml:space="preserve">9eD_IC_bas</t>
  </si>
  <si>
    <t xml:space="preserve">9eD_IC_haut</t>
  </si>
  <si>
    <t xml:space="preserve">1st decile</t>
  </si>
  <si>
    <t xml:space="preserve">CI</t>
  </si>
  <si>
    <t xml:space="preserve">9th decile</t>
  </si>
  <si>
    <t xml:space="preserve">summary(DSKdata$pressure)</t>
  </si>
  <si>
    <t xml:space="preserve">summary(humdata$windspeed)</t>
  </si>
  <si>
    <t xml:space="preserve">summary(DSKdata$windspeed)</t>
  </si>
  <si>
    <t xml:space="preserve">summary(humdata$visibility)</t>
  </si>
  <si>
    <t xml:space="preserve">summary(DSKdata$visibility)</t>
  </si>
  <si>
    <t xml:space="preserve">summary(humdata$cloudcover)</t>
  </si>
  <si>
    <t xml:space="preserve">moy_1erQ</t>
  </si>
  <si>
    <t xml:space="preserve">1erQ_IC_bas</t>
  </si>
  <si>
    <t xml:space="preserve">1erQ_IC_haut</t>
  </si>
  <si>
    <t xml:space="preserve">moy_2èmeQ</t>
  </si>
  <si>
    <t xml:space="preserve">2èmeQ_IC_bas</t>
  </si>
  <si>
    <t xml:space="preserve">2èmeQ_IC_haut</t>
  </si>
  <si>
    <t xml:space="preserve">moy_3èmeQ</t>
  </si>
  <si>
    <t xml:space="preserve">3èmeQ_IC_bas</t>
  </si>
  <si>
    <t xml:space="preserve">3èmeQ_IC_haut</t>
  </si>
  <si>
    <t xml:space="preserve">1st quartile</t>
  </si>
  <si>
    <t xml:space="preserve">median</t>
  </si>
  <si>
    <t xml:space="preserve">3rd quartile</t>
  </si>
  <si>
    <t xml:space="preserve">summary(DSKdata$cldcov100)</t>
  </si>
  <si>
    <t xml:space="preserve">summary(humdata$windgust)</t>
  </si>
  <si>
    <t xml:space="preserve">summary(DSKdata$windgust)</t>
  </si>
  <si>
    <t xml:space="preserve">summary(humdata$uvindex)</t>
  </si>
  <si>
    <t xml:space="preserve">summary(DSKdata$uvindex)</t>
  </si>
  <si>
    <t xml:space="preserve">Moyenne</t>
  </si>
  <si>
    <t xml:space="preserve">17.6°C</t>
  </si>
  <si>
    <t xml:space="preserve">Soit un IC à 95% pour humdata$temperature = [16.3 ; 18.8] autour de la moyenne avec le bootstrap</t>
  </si>
  <si>
    <t xml:space="preserve">11.7°C</t>
  </si>
  <si>
    <t xml:space="preserve">Soit un IC à 95% pour DSKdata$temperature = [9.9 ; 13.5] autour de la moyenne avec le bootstrap</t>
  </si>
  <si>
    <t xml:space="preserve">1er décile</t>
  </si>
  <si>
    <t xml:space="preserve">11.5°C</t>
  </si>
  <si>
    <t xml:space="preserve">Soit un IC à 95% pour humdata$temperature = [8.7 ; 14.1] autour du 1er décile avec le bootstrap</t>
  </si>
  <si>
    <t xml:space="preserve">3.6°C</t>
  </si>
  <si>
    <t xml:space="preserve">Soit un IC à 95% pour DSKdata$temperature = [1.2 ; 6.0] autour du 1er décile avec le bootstrap</t>
  </si>
  <si>
    <t xml:space="preserve">9ème décile</t>
  </si>
  <si>
    <t xml:space="preserve">23.0°C</t>
  </si>
  <si>
    <t xml:space="preserve">Soit un IC à 95% pour humdata$temperature = [21.2 ; 25.0] autour du 9ème décile avec le bootstrap</t>
  </si>
  <si>
    <t xml:space="preserve">20.6°C</t>
  </si>
  <si>
    <t xml:space="preserve">Soit un IC à 95% pour DSKdata$temperature = [17.6 ; 23.5] autour du 9ème décile avec le bootstrap</t>
  </si>
  <si>
    <t xml:space="preserve">sources : results_AL.txt</t>
  </si>
  <si>
    <t xml:space="preserve">IDF</t>
  </si>
  <si>
    <t xml:space="preserve">18.3°C</t>
  </si>
  <si>
    <t xml:space="preserve">Soit un IC à 95% pour humdata$temperature = [17.0 ; 19.5] autour de la moyenne avec le bootstrap</t>
  </si>
  <si>
    <t xml:space="preserve">12.2°C</t>
  </si>
  <si>
    <t xml:space="preserve">Soit un IC à 95% pour DSKdata$temperature = [10.3 ; 14.1] autour de la moyenne avec le bootstrap</t>
  </si>
  <si>
    <r>
      <rPr>
        <sz val="11"/>
        <color rgb="FF000000"/>
        <rFont val="Calibri"/>
        <family val="2"/>
        <charset val="1"/>
      </rPr>
      <t xml:space="preserve">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</t>
    </r>
  </si>
  <si>
    <r>
      <rPr>
        <sz val="11"/>
        <color rgb="FF000000"/>
        <rFont val="Calibri"/>
        <family val="2"/>
        <charset val="1"/>
      </rPr>
      <t xml:space="preserve">Soit un IC à 95% pour humdata$temperature = [9.7 ; 14.9]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</si>
  <si>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t xml:space="preserve">4.2°C</t>
  </si>
  <si>
    <r>
      <rPr>
        <sz val="11"/>
        <color rgb="FF000000"/>
        <rFont val="Calibri"/>
        <family val="2"/>
        <charset val="1"/>
      </rPr>
      <t xml:space="preserve">Soit un IC à 95% pour DSKdata$temperature = [1.7 ; 6.4]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</si>
  <si>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r>
      <rPr>
        <sz val="11"/>
        <color rgb="FF000000"/>
        <rFont val="Calibri"/>
        <family val="2"/>
        <charset val="1"/>
      </rPr>
      <t xml:space="preserve">9</t>
    </r>
    <r>
      <rPr>
        <vertAlign val="superscript"/>
        <sz val="11"/>
        <color rgb="FF000000"/>
        <rFont val="Calibri"/>
        <family val="2"/>
        <charset val="1"/>
      </rPr>
      <t xml:space="preserve">ème</t>
    </r>
    <r>
      <rPr>
        <sz val="11"/>
        <color rgb="FF000000"/>
        <rFont val="Calibri"/>
        <family val="2"/>
        <charset val="1"/>
      </rPr>
      <t xml:space="preserve"> décile</t>
    </r>
  </si>
  <si>
    <t xml:space="preserve">23.3°C</t>
  </si>
  <si>
    <r>
      <rPr>
        <sz val="11"/>
        <color rgb="FF000000"/>
        <rFont val="Calibri"/>
        <family val="2"/>
        <charset val="1"/>
      </rPr>
      <t xml:space="preserve">Soit un IC à 95% pour humdata$temperature = [21.9 ; 24.9]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</si>
  <si>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t xml:space="preserve">20.9°C</t>
  </si>
  <si>
    <r>
      <rPr>
        <sz val="11"/>
        <color rgb="FF000000"/>
        <rFont val="Calibri"/>
        <family val="2"/>
        <charset val="1"/>
      </rPr>
      <t xml:space="preserve">Soit un IC à 95% pour DSKdata$temperature = [18.2 ; 23.3]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</si>
  <si>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t xml:space="preserve">results_idf_temperaturehigh</t>
  </si>
  <si>
    <t xml:space="preserve">results_idf_humidity</t>
  </si>
  <si>
    <t xml:space="preserve">results_idf_dewpoint</t>
  </si>
  <si>
    <t xml:space="preserve">sources : results_idf.txt</t>
  </si>
  <si>
    <t xml:space="preserve">GE</t>
  </si>
  <si>
    <t xml:space="preserve">17.5°C</t>
  </si>
  <si>
    <t xml:space="preserve">Soit un IC à 95% pour humdata$temperature = [16.1 ; 18.7] autour de la moyenne avec le bootstrap</t>
  </si>
  <si>
    <t xml:space="preserve">11.0°C</t>
  </si>
  <si>
    <t xml:space="preserve">Soit un IC à 95% pour DSKdata$temperature = [8.9 ; 12.9] autour de la moyenne avec le bootstrap</t>
  </si>
  <si>
    <t xml:space="preserve">11.4°C</t>
  </si>
  <si>
    <r>
      <rPr>
        <sz val="11"/>
        <color rgb="FF000000"/>
        <rFont val="Calibri"/>
        <family val="2"/>
        <charset val="1"/>
      </rPr>
      <t xml:space="preserve">Soit un IC à 95% pour humdata$temperature = [8.6 ; 14.0]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</si>
  <si>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t xml:space="preserve">2.2°C</t>
  </si>
  <si>
    <r>
      <rPr>
        <sz val="11"/>
        <color rgb="FF000000"/>
        <rFont val="Calibri"/>
        <family val="2"/>
        <charset val="1"/>
      </rPr>
      <t xml:space="preserve">Soit un IC à 95% pour DSKdata$temperature = [0.2 ; 4.2]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</si>
  <si>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t xml:space="preserve">22.8°C</t>
  </si>
  <si>
    <r>
      <rPr>
        <sz val="11"/>
        <color rgb="FF000000"/>
        <rFont val="Calibri"/>
        <family val="2"/>
        <charset val="1"/>
      </rPr>
      <t xml:space="preserve">Soit un IC à 95% pour humdata$temperature = [21.3 ; 24.6]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</si>
  <si>
    <r>
      <rPr>
        <sz val="11"/>
        <color rgb="FF000000"/>
        <rFont val="Calibri"/>
        <family val="2"/>
        <charset val="1"/>
      </rPr>
      <t xml:space="preserve">Soit un IC à 95% pour DSKdata$temperature = [17.4 ; 23.3] autour du 1</t>
    </r>
    <r>
      <rPr>
        <vertAlign val="superscript"/>
        <sz val="11"/>
        <color rgb="FF000000"/>
        <rFont val="Calibri"/>
        <family val="2"/>
        <charset val="1"/>
      </rPr>
      <t xml:space="preserve">er</t>
    </r>
    <r>
      <rPr>
        <sz val="11"/>
        <color rgb="FF000000"/>
        <rFont val="Calibri"/>
        <family val="2"/>
        <charset val="1"/>
      </rPr>
      <t xml:space="preserve"> décile avec le bootstrap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</si>
</sst>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Console"/>
      <family val="3"/>
      <charset val="1"/>
    </font>
    <font>
      <sz val="9"/>
      <color rgb="FF000000"/>
      <name val="Lucida Console"/>
      <family val="3"/>
      <charset val="1"/>
    </font>
    <font>
      <vertAlign val="superscript"/>
      <sz val="11"/>
      <color rgb="FF000000"/>
      <name val="Calibri"/>
      <family val="2"/>
      <charset val="1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9"/>
  <sheetViews>
    <sheetView showFormulas="false" showGridLines="true" showRowColHeaders="true" showZeros="true" rightToLeft="false" tabSelected="false" showOutlineSymbols="true" defaultGridColor="true" view="normal" topLeftCell="K55" colorId="64" zoomScale="100" zoomScaleNormal="100" zoomScalePageLayoutView="100" workbookViewId="0">
      <selection pane="topLeft" activeCell="Q65" activeCellId="0" sqref="Q65"/>
    </sheetView>
  </sheetViews>
  <sheetFormatPr defaultRowHeight="14.5" zeroHeight="false" outlineLevelRow="0" outlineLevelCol="0"/>
  <cols>
    <col collapsed="false" customWidth="true" hidden="false" outlineLevel="0" max="12" min="1" style="0" width="10.53"/>
    <col collapsed="false" customWidth="true" hidden="false" outlineLevel="0" max="13" min="13" style="0" width="13.72"/>
    <col collapsed="false" customWidth="true" hidden="false" outlineLevel="0" max="15" min="14" style="0" width="10.53"/>
    <col collapsed="false" customWidth="true" hidden="false" outlineLevel="0" max="16" min="16" style="0" width="23.28"/>
    <col collapsed="false" customWidth="true" hidden="false" outlineLevel="0" max="17" min="17" style="0" width="10.53"/>
    <col collapsed="false" customWidth="true" hidden="false" outlineLevel="0" max="18" min="18" style="0" width="22.82"/>
    <col collapsed="false" customWidth="true" hidden="false" outlineLevel="0" max="19" min="19" style="0" width="10.53"/>
    <col collapsed="false" customWidth="true" hidden="false" outlineLevel="0" max="20" min="20" style="0" width="26"/>
    <col collapsed="false" customWidth="true" hidden="false" outlineLevel="0" max="1025" min="21" style="0" width="10.53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C2" s="1"/>
      <c r="D2" s="1"/>
      <c r="E2" s="1"/>
      <c r="F2" s="1"/>
      <c r="G2" s="1"/>
      <c r="I2" s="1"/>
      <c r="J2" s="1"/>
      <c r="K2" s="1"/>
      <c r="L2" s="1"/>
      <c r="M2" s="1"/>
    </row>
    <row r="3" customFormat="false" ht="14.5" hidden="false" customHeight="false" outlineLevel="0" collapsed="false">
      <c r="B3" s="0" t="s">
        <v>1</v>
      </c>
      <c r="C3" s="1"/>
      <c r="D3" s="1"/>
      <c r="E3" s="1"/>
      <c r="F3" s="1"/>
      <c r="G3" s="1"/>
      <c r="H3" s="1"/>
      <c r="I3" s="1"/>
      <c r="K3" s="1"/>
    </row>
    <row r="4" customFormat="false" ht="14.5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</row>
    <row r="5" customFormat="false" ht="14.5" hidden="false" customHeight="false" outlineLevel="0" collapsed="false">
      <c r="A5" s="0" t="s">
        <v>11</v>
      </c>
      <c r="B5" s="2" t="n">
        <v>14657</v>
      </c>
      <c r="C5" s="2" t="n">
        <v>14583</v>
      </c>
      <c r="D5" s="0" t="n">
        <v>-3.9</v>
      </c>
      <c r="E5" s="0" t="n">
        <v>14.74</v>
      </c>
      <c r="F5" s="0" t="n">
        <v>17.97</v>
      </c>
      <c r="G5" s="0" t="n">
        <v>17.58</v>
      </c>
      <c r="H5" s="0" t="n">
        <v>20.89</v>
      </c>
      <c r="I5" s="0" t="n">
        <v>32.77</v>
      </c>
      <c r="J5" s="0" t="n">
        <v>74</v>
      </c>
    </row>
    <row r="7" customFormat="false" ht="14.5" hidden="false" customHeight="false" outlineLevel="0" collapsed="false">
      <c r="B7" s="1" t="s">
        <v>12</v>
      </c>
    </row>
    <row r="8" customFormat="false" ht="14.5" hidden="false" customHeight="false" outlineLevel="0" collapsed="false">
      <c r="B8" s="0" t="s">
        <v>2</v>
      </c>
      <c r="C8" s="0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13</v>
      </c>
    </row>
    <row r="9" customFormat="false" ht="14.5" hidden="false" customHeight="false" outlineLevel="0" collapsed="false">
      <c r="A9" s="0" t="s">
        <v>14</v>
      </c>
      <c r="B9" s="2" t="n">
        <v>693063</v>
      </c>
      <c r="C9" s="2" t="n">
        <v>693063</v>
      </c>
      <c r="D9" s="1" t="n">
        <v>-19.32</v>
      </c>
      <c r="E9" s="1" t="n">
        <v>6.66</v>
      </c>
      <c r="F9" s="1" t="n">
        <v>11.22</v>
      </c>
      <c r="G9" s="1" t="n">
        <v>11.7</v>
      </c>
      <c r="H9" s="1" t="n">
        <v>16.76</v>
      </c>
      <c r="I9" s="1" t="n">
        <v>34.72</v>
      </c>
    </row>
    <row r="11" customFormat="false" ht="14.5" hidden="false" customHeight="false" outlineLevel="0" collapsed="false">
      <c r="C11" s="1" t="s">
        <v>15</v>
      </c>
    </row>
    <row r="12" customFormat="false" ht="14.5" hidden="false" customHeight="false" outlineLevel="0" collapsed="false">
      <c r="B12" s="0" t="s">
        <v>2</v>
      </c>
      <c r="C12" s="0" t="s">
        <v>3</v>
      </c>
      <c r="D12" s="1" t="s">
        <v>4</v>
      </c>
      <c r="E12" s="1" t="s">
        <v>5</v>
      </c>
      <c r="F12" s="1" t="s">
        <v>6</v>
      </c>
      <c r="G12" s="1" t="s">
        <v>7</v>
      </c>
      <c r="H12" s="1" t="s">
        <v>8</v>
      </c>
      <c r="I12" s="1" t="s">
        <v>9</v>
      </c>
      <c r="J12" s="1" t="s">
        <v>10</v>
      </c>
    </row>
    <row r="13" customFormat="false" ht="14.5" hidden="false" customHeight="false" outlineLevel="0" collapsed="false">
      <c r="A13" s="0" t="s">
        <v>11</v>
      </c>
      <c r="B13" s="3" t="n">
        <v>14657</v>
      </c>
      <c r="C13" s="3" t="n">
        <v>14649</v>
      </c>
      <c r="D13" s="1" t="n">
        <v>-0.13</v>
      </c>
      <c r="E13" s="1" t="n">
        <v>19.84</v>
      </c>
      <c r="F13" s="1" t="n">
        <v>23.49</v>
      </c>
      <c r="G13" s="1" t="n">
        <v>23.19</v>
      </c>
      <c r="H13" s="1" t="n">
        <v>27</v>
      </c>
      <c r="I13" s="1" t="n">
        <v>43.27</v>
      </c>
      <c r="J13" s="1" t="n">
        <v>8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1" t="s">
        <v>16</v>
      </c>
      <c r="M15" s="4" t="s">
        <v>17</v>
      </c>
      <c r="N15" s="5" t="s">
        <v>18</v>
      </c>
      <c r="O15" s="5" t="s">
        <v>2</v>
      </c>
      <c r="P15" s="5" t="s">
        <v>3</v>
      </c>
      <c r="Q15" s="5" t="s">
        <v>4</v>
      </c>
      <c r="R15" s="5" t="s">
        <v>5</v>
      </c>
      <c r="S15" s="5" t="s">
        <v>6</v>
      </c>
      <c r="T15" s="5" t="s">
        <v>7</v>
      </c>
      <c r="U15" s="5" t="s">
        <v>8</v>
      </c>
      <c r="V15" s="5" t="s">
        <v>9</v>
      </c>
      <c r="W15" s="6" t="s">
        <v>10</v>
      </c>
    </row>
    <row r="16" customFormat="false" ht="14.5" hidden="false" customHeight="false" outlineLevel="0" collapsed="false">
      <c r="B16" s="0" t="s">
        <v>2</v>
      </c>
      <c r="C16" s="0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19</v>
      </c>
      <c r="M16" s="7" t="s">
        <v>20</v>
      </c>
      <c r="N16" s="8" t="s">
        <v>11</v>
      </c>
      <c r="O16" s="9" t="n">
        <v>14657</v>
      </c>
      <c r="P16" s="9" t="n">
        <v>14583</v>
      </c>
      <c r="Q16" s="8" t="n">
        <v>-3.9</v>
      </c>
      <c r="R16" s="8" t="n">
        <v>14.74</v>
      </c>
      <c r="S16" s="8" t="n">
        <v>17.97</v>
      </c>
      <c r="T16" s="8" t="n">
        <v>17.58</v>
      </c>
      <c r="U16" s="8" t="n">
        <v>20.89</v>
      </c>
      <c r="V16" s="8" t="n">
        <v>32.77</v>
      </c>
      <c r="W16" s="10" t="n">
        <v>74</v>
      </c>
    </row>
    <row r="17" customFormat="false" ht="15" hidden="false" customHeight="false" outlineLevel="0" collapsed="false">
      <c r="A17" s="0" t="s">
        <v>14</v>
      </c>
      <c r="B17" s="3" t="n">
        <v>693063</v>
      </c>
      <c r="C17" s="3" t="n">
        <v>691928</v>
      </c>
      <c r="D17" s="1" t="n">
        <v>-15.59</v>
      </c>
      <c r="E17" s="1" t="n">
        <v>10.31</v>
      </c>
      <c r="F17" s="1" t="n">
        <v>15.56</v>
      </c>
      <c r="G17" s="1" t="n">
        <v>16.38</v>
      </c>
      <c r="H17" s="1" t="n">
        <v>22.3</v>
      </c>
      <c r="I17" s="1" t="n">
        <v>45.2</v>
      </c>
      <c r="J17" s="1" t="n">
        <v>1135</v>
      </c>
      <c r="M17" s="7"/>
      <c r="N17" s="11" t="s">
        <v>14</v>
      </c>
      <c r="O17" s="12" t="n">
        <v>693063</v>
      </c>
      <c r="P17" s="12" t="n">
        <v>693063</v>
      </c>
      <c r="Q17" s="13" t="n">
        <v>-19.32</v>
      </c>
      <c r="R17" s="13" t="n">
        <v>6.66</v>
      </c>
      <c r="S17" s="13" t="n">
        <v>11.22</v>
      </c>
      <c r="T17" s="13" t="n">
        <v>11.7</v>
      </c>
      <c r="U17" s="13" t="n">
        <v>16.76</v>
      </c>
      <c r="V17" s="13" t="n">
        <v>34.72</v>
      </c>
      <c r="W17" s="14" t="n">
        <v>0</v>
      </c>
    </row>
    <row r="18" customFormat="false" ht="14.5" hidden="false" customHeight="false" outlineLevel="0" collapsed="false">
      <c r="M18" s="7" t="s">
        <v>21</v>
      </c>
      <c r="N18" s="8" t="s">
        <v>11</v>
      </c>
      <c r="O18" s="15" t="n">
        <v>14657</v>
      </c>
      <c r="P18" s="15" t="n">
        <v>14649</v>
      </c>
      <c r="Q18" s="16" t="n">
        <v>-0.13</v>
      </c>
      <c r="R18" s="16" t="n">
        <v>19.84</v>
      </c>
      <c r="S18" s="16" t="n">
        <v>23.49</v>
      </c>
      <c r="T18" s="16" t="n">
        <v>23.19</v>
      </c>
      <c r="U18" s="16" t="n">
        <v>27</v>
      </c>
      <c r="V18" s="16" t="n">
        <v>43.27</v>
      </c>
      <c r="W18" s="17" t="n">
        <v>8</v>
      </c>
    </row>
    <row r="19" customFormat="false" ht="15" hidden="false" customHeight="false" outlineLevel="0" collapsed="false">
      <c r="C19" s="1" t="s">
        <v>22</v>
      </c>
      <c r="M19" s="7"/>
      <c r="N19" s="11" t="s">
        <v>14</v>
      </c>
      <c r="O19" s="18" t="n">
        <v>693063</v>
      </c>
      <c r="P19" s="18" t="n">
        <v>691928</v>
      </c>
      <c r="Q19" s="13" t="n">
        <v>-15.59</v>
      </c>
      <c r="R19" s="13" t="n">
        <v>10.31</v>
      </c>
      <c r="S19" s="13" t="n">
        <v>15.56</v>
      </c>
      <c r="T19" s="13" t="n">
        <v>16.38</v>
      </c>
      <c r="U19" s="13" t="n">
        <v>22.3</v>
      </c>
      <c r="V19" s="13" t="n">
        <v>45.2</v>
      </c>
      <c r="W19" s="14" t="n">
        <v>1135</v>
      </c>
    </row>
    <row r="20" customFormat="false" ht="14.5" hidden="false" customHeight="false" outlineLevel="0" collapsed="false">
      <c r="B20" s="0" t="s">
        <v>2</v>
      </c>
      <c r="C20" s="0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  <c r="M20" s="7" t="s">
        <v>23</v>
      </c>
      <c r="N20" s="8" t="s">
        <v>11</v>
      </c>
      <c r="O20" s="15" t="n">
        <v>14657</v>
      </c>
      <c r="P20" s="15" t="n">
        <v>14651</v>
      </c>
      <c r="Q20" s="16" t="n">
        <v>22</v>
      </c>
      <c r="R20" s="16" t="n">
        <v>64</v>
      </c>
      <c r="S20" s="16" t="n">
        <v>72</v>
      </c>
      <c r="T20" s="16" t="n">
        <v>71.51</v>
      </c>
      <c r="U20" s="16" t="n">
        <v>79</v>
      </c>
      <c r="V20" s="16" t="n">
        <v>100</v>
      </c>
      <c r="W20" s="17" t="n">
        <v>6</v>
      </c>
    </row>
    <row r="21" customFormat="false" ht="15" hidden="false" customHeight="false" outlineLevel="0" collapsed="false">
      <c r="A21" s="0" t="s">
        <v>11</v>
      </c>
      <c r="B21" s="3" t="n">
        <v>14657</v>
      </c>
      <c r="C21" s="3" t="n">
        <v>14651</v>
      </c>
      <c r="D21" s="1" t="n">
        <v>22</v>
      </c>
      <c r="E21" s="1" t="n">
        <v>64</v>
      </c>
      <c r="F21" s="1" t="n">
        <v>72</v>
      </c>
      <c r="G21" s="1" t="n">
        <v>71.51</v>
      </c>
      <c r="H21" s="1" t="n">
        <v>79</v>
      </c>
      <c r="I21" s="1" t="n">
        <v>100</v>
      </c>
      <c r="J21" s="1" t="n">
        <v>6</v>
      </c>
      <c r="M21" s="7"/>
      <c r="N21" s="11" t="s">
        <v>14</v>
      </c>
      <c r="O21" s="18" t="n">
        <v>693063</v>
      </c>
      <c r="P21" s="18" t="n">
        <v>691963</v>
      </c>
      <c r="Q21" s="13" t="n">
        <v>8</v>
      </c>
      <c r="R21" s="13" t="n">
        <v>66</v>
      </c>
      <c r="S21" s="13" t="n">
        <v>77</v>
      </c>
      <c r="T21" s="13" t="n">
        <v>74.78</v>
      </c>
      <c r="U21" s="13" t="n">
        <v>85</v>
      </c>
      <c r="V21" s="13" t="n">
        <v>100</v>
      </c>
      <c r="W21" s="14" t="n">
        <v>1100</v>
      </c>
    </row>
    <row r="22" customFormat="false" ht="14.5" hidden="false" customHeight="false" outlineLevel="0" collapsed="false">
      <c r="M22" s="7" t="s">
        <v>24</v>
      </c>
      <c r="N22" s="8" t="s">
        <v>11</v>
      </c>
      <c r="O22" s="15" t="n">
        <v>14657</v>
      </c>
      <c r="P22" s="15" t="n">
        <v>14651</v>
      </c>
      <c r="Q22" s="16" t="n">
        <v>-11.03</v>
      </c>
      <c r="R22" s="16" t="n">
        <v>9.19</v>
      </c>
      <c r="S22" s="16" t="n">
        <v>12.22</v>
      </c>
      <c r="T22" s="16" t="n">
        <v>11.54</v>
      </c>
      <c r="U22" s="16" t="n">
        <v>14.66</v>
      </c>
      <c r="V22" s="16" t="n">
        <v>23.19</v>
      </c>
      <c r="W22" s="17" t="n">
        <v>6</v>
      </c>
    </row>
    <row r="23" customFormat="false" ht="15" hidden="false" customHeight="false" outlineLevel="0" collapsed="false">
      <c r="C23" s="1" t="s">
        <v>25</v>
      </c>
      <c r="M23" s="7"/>
      <c r="N23" s="11" t="s">
        <v>14</v>
      </c>
      <c r="O23" s="18" t="n">
        <v>693063</v>
      </c>
      <c r="P23" s="18" t="n">
        <v>691964</v>
      </c>
      <c r="Q23" s="13" t="n">
        <v>-29.98</v>
      </c>
      <c r="R23" s="13" t="n">
        <v>2.35</v>
      </c>
      <c r="S23" s="13" t="n">
        <v>6.74</v>
      </c>
      <c r="T23" s="13" t="n">
        <v>6.454</v>
      </c>
      <c r="U23" s="13" t="n">
        <v>11.06</v>
      </c>
      <c r="V23" s="13" t="n">
        <v>24.28</v>
      </c>
      <c r="W23" s="14" t="n">
        <v>1099</v>
      </c>
    </row>
    <row r="24" customFormat="false" ht="14.5" hidden="false" customHeight="false" outlineLevel="0" collapsed="false">
      <c r="B24" s="0" t="s">
        <v>2</v>
      </c>
      <c r="C24" s="0" t="s">
        <v>3</v>
      </c>
      <c r="D24" s="1" t="s">
        <v>4</v>
      </c>
      <c r="E24" s="1" t="s">
        <v>5</v>
      </c>
      <c r="F24" s="1" t="s">
        <v>6</v>
      </c>
      <c r="G24" s="1" t="s">
        <v>7</v>
      </c>
      <c r="H24" s="1" t="s">
        <v>8</v>
      </c>
      <c r="I24" s="1" t="s">
        <v>9</v>
      </c>
      <c r="J24" s="1" t="s">
        <v>10</v>
      </c>
      <c r="M24" s="7" t="s">
        <v>26</v>
      </c>
      <c r="N24" s="8" t="s">
        <v>11</v>
      </c>
      <c r="O24" s="15" t="n">
        <v>14657</v>
      </c>
      <c r="P24" s="15" t="n">
        <v>9885</v>
      </c>
      <c r="Q24" s="16" t="n">
        <v>984.6</v>
      </c>
      <c r="R24" s="16" t="n">
        <v>1014</v>
      </c>
      <c r="S24" s="16" t="n">
        <v>1017.2</v>
      </c>
      <c r="T24" s="16" t="n">
        <v>1017.1</v>
      </c>
      <c r="U24" s="16" t="n">
        <v>1020.8</v>
      </c>
      <c r="V24" s="16" t="n">
        <v>1046.8</v>
      </c>
      <c r="W24" s="17" t="n">
        <v>4772</v>
      </c>
    </row>
    <row r="25" customFormat="false" ht="15" hidden="false" customHeight="false" outlineLevel="0" collapsed="false">
      <c r="A25" s="0" t="s">
        <v>14</v>
      </c>
      <c r="B25" s="3" t="n">
        <v>693063</v>
      </c>
      <c r="C25" s="3" t="n">
        <v>691963</v>
      </c>
      <c r="D25" s="1" t="n">
        <v>8</v>
      </c>
      <c r="E25" s="1" t="n">
        <v>66</v>
      </c>
      <c r="F25" s="1" t="n">
        <v>77</v>
      </c>
      <c r="G25" s="1" t="n">
        <v>74.78</v>
      </c>
      <c r="H25" s="1" t="n">
        <v>85</v>
      </c>
      <c r="I25" s="1" t="n">
        <v>100</v>
      </c>
      <c r="J25" s="1" t="n">
        <v>1100</v>
      </c>
      <c r="M25" s="7"/>
      <c r="N25" s="11" t="s">
        <v>14</v>
      </c>
      <c r="O25" s="18" t="n">
        <v>693063</v>
      </c>
      <c r="P25" s="18" t="n">
        <v>615530</v>
      </c>
      <c r="Q25" s="13" t="n">
        <v>975.1</v>
      </c>
      <c r="R25" s="13" t="n">
        <v>1012.8</v>
      </c>
      <c r="S25" s="13" t="n">
        <v>1018</v>
      </c>
      <c r="T25" s="13" t="n">
        <v>1017.6</v>
      </c>
      <c r="U25" s="13" t="n">
        <v>1023</v>
      </c>
      <c r="V25" s="13" t="n">
        <v>1047.4</v>
      </c>
      <c r="W25" s="14" t="n">
        <v>77533</v>
      </c>
    </row>
    <row r="26" customFormat="false" ht="14.5" hidden="false" customHeight="false" outlineLevel="0" collapsed="false">
      <c r="M26" s="7" t="s">
        <v>27</v>
      </c>
      <c r="N26" s="8" t="s">
        <v>11</v>
      </c>
      <c r="O26" s="15" t="n">
        <v>14657</v>
      </c>
      <c r="P26" s="15" t="n">
        <v>14649</v>
      </c>
      <c r="Q26" s="8" t="n">
        <v>0</v>
      </c>
      <c r="R26" s="8" t="n">
        <v>1.81</v>
      </c>
      <c r="S26" s="8" t="n">
        <v>2.45</v>
      </c>
      <c r="T26" s="8" t="n">
        <v>2.688</v>
      </c>
      <c r="U26" s="8" t="n">
        <v>3.31</v>
      </c>
      <c r="V26" s="8" t="n">
        <v>12.52</v>
      </c>
      <c r="W26" s="10" t="n">
        <v>8</v>
      </c>
    </row>
    <row r="27" customFormat="false" ht="15" hidden="false" customHeight="false" outlineLevel="0" collapsed="false">
      <c r="C27" s="1" t="s">
        <v>28</v>
      </c>
      <c r="M27" s="7"/>
      <c r="N27" s="11" t="s">
        <v>14</v>
      </c>
      <c r="O27" s="18" t="n">
        <v>693063</v>
      </c>
      <c r="P27" s="18" t="n">
        <v>692416</v>
      </c>
      <c r="Q27" s="11" t="n">
        <v>0</v>
      </c>
      <c r="R27" s="11" t="n">
        <v>1.83</v>
      </c>
      <c r="S27" s="11" t="n">
        <v>2.77</v>
      </c>
      <c r="T27" s="11" t="n">
        <v>3.232</v>
      </c>
      <c r="U27" s="11" t="n">
        <v>4.15</v>
      </c>
      <c r="V27" s="11" t="n">
        <v>25.54</v>
      </c>
      <c r="W27" s="19" t="n">
        <v>647</v>
      </c>
    </row>
    <row r="28" customFormat="false" ht="14.5" hidden="false" customHeight="false" outlineLevel="0" collapsed="false">
      <c r="B28" s="0" t="s">
        <v>2</v>
      </c>
      <c r="C28" s="0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M28" s="7" t="s">
        <v>29</v>
      </c>
      <c r="N28" s="8" t="s">
        <v>11</v>
      </c>
      <c r="O28" s="15" t="n">
        <v>14657</v>
      </c>
      <c r="P28" s="15" t="n">
        <v>14120</v>
      </c>
      <c r="Q28" s="16" t="n">
        <v>0.596</v>
      </c>
      <c r="R28" s="16" t="n">
        <v>9.914</v>
      </c>
      <c r="S28" s="16" t="n">
        <v>10.003</v>
      </c>
      <c r="T28" s="16" t="n">
        <v>11.849</v>
      </c>
      <c r="U28" s="16" t="n">
        <v>16.093</v>
      </c>
      <c r="V28" s="16" t="n">
        <v>16.093</v>
      </c>
      <c r="W28" s="17" t="n">
        <v>537</v>
      </c>
    </row>
    <row r="29" customFormat="false" ht="15" hidden="false" customHeight="false" outlineLevel="0" collapsed="false">
      <c r="A29" s="0" t="s">
        <v>11</v>
      </c>
      <c r="B29" s="3" t="n">
        <v>14657</v>
      </c>
      <c r="C29" s="3" t="n">
        <v>14651</v>
      </c>
      <c r="D29" s="1" t="n">
        <v>-11.03</v>
      </c>
      <c r="E29" s="1" t="n">
        <v>9.19</v>
      </c>
      <c r="F29" s="1" t="n">
        <v>12.22</v>
      </c>
      <c r="G29" s="1" t="n">
        <v>11.54</v>
      </c>
      <c r="H29" s="1" t="n">
        <v>14.66</v>
      </c>
      <c r="I29" s="1" t="n">
        <v>23.19</v>
      </c>
      <c r="J29" s="1" t="n">
        <v>6</v>
      </c>
      <c r="M29" s="7"/>
      <c r="N29" s="11" t="s">
        <v>14</v>
      </c>
      <c r="O29" s="18" t="n">
        <v>693063</v>
      </c>
      <c r="P29" s="18" t="n">
        <v>645267</v>
      </c>
      <c r="Q29" s="13" t="n">
        <v>0.05</v>
      </c>
      <c r="R29" s="13" t="n">
        <v>9.99</v>
      </c>
      <c r="S29" s="13" t="n">
        <v>14.8</v>
      </c>
      <c r="T29" s="13" t="n">
        <v>12.97</v>
      </c>
      <c r="U29" s="13" t="n">
        <v>16.09</v>
      </c>
      <c r="V29" s="13" t="n">
        <v>16.09</v>
      </c>
      <c r="W29" s="14" t="n">
        <v>47796</v>
      </c>
    </row>
    <row r="30" customFormat="false" ht="14.5" hidden="false" customHeight="false" outlineLevel="0" collapsed="false">
      <c r="M30" s="7" t="s">
        <v>30</v>
      </c>
      <c r="N30" s="8" t="s">
        <v>11</v>
      </c>
      <c r="O30" s="15" t="n">
        <v>14657</v>
      </c>
      <c r="P30" s="15" t="n">
        <v>11730</v>
      </c>
      <c r="Q30" s="16" t="n">
        <v>0</v>
      </c>
      <c r="R30" s="16" t="n">
        <v>40</v>
      </c>
      <c r="S30" s="16" t="n">
        <v>67</v>
      </c>
      <c r="T30" s="16" t="n">
        <v>59.85</v>
      </c>
      <c r="U30" s="16" t="n">
        <v>82</v>
      </c>
      <c r="V30" s="16" t="n">
        <v>100</v>
      </c>
      <c r="W30" s="17" t="n">
        <v>2927</v>
      </c>
    </row>
    <row r="31" customFormat="false" ht="15" hidden="false" customHeight="false" outlineLevel="0" collapsed="false">
      <c r="C31" s="1" t="s">
        <v>31</v>
      </c>
      <c r="M31" s="7"/>
      <c r="N31" s="11" t="s">
        <v>14</v>
      </c>
      <c r="O31" s="18" t="n">
        <v>693063</v>
      </c>
      <c r="P31" s="18" t="n">
        <v>607295</v>
      </c>
      <c r="Q31" s="13" t="n">
        <v>0</v>
      </c>
      <c r="R31" s="13" t="n">
        <v>43</v>
      </c>
      <c r="S31" s="13" t="n">
        <v>73</v>
      </c>
      <c r="T31" s="13" t="n">
        <v>64.06</v>
      </c>
      <c r="U31" s="13" t="n">
        <v>89</v>
      </c>
      <c r="V31" s="13" t="n">
        <v>100</v>
      </c>
      <c r="W31" s="14" t="n">
        <v>85768</v>
      </c>
    </row>
    <row r="32" customFormat="false" ht="14.5" hidden="false" customHeight="false" outlineLevel="0" collapsed="false">
      <c r="B32" s="0" t="s">
        <v>2</v>
      </c>
      <c r="C32" s="0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I32" s="1" t="s">
        <v>9</v>
      </c>
      <c r="J32" s="1" t="s">
        <v>10</v>
      </c>
      <c r="M32" s="7" t="s">
        <v>32</v>
      </c>
      <c r="N32" s="8" t="s">
        <v>11</v>
      </c>
      <c r="O32" s="15" t="n">
        <v>14657</v>
      </c>
      <c r="P32" s="15" t="n">
        <v>9092</v>
      </c>
      <c r="Q32" s="16" t="n">
        <v>0</v>
      </c>
      <c r="R32" s="16" t="n">
        <v>4.367</v>
      </c>
      <c r="S32" s="16" t="n">
        <v>6.26</v>
      </c>
      <c r="T32" s="16" t="n">
        <v>7.032</v>
      </c>
      <c r="U32" s="16" t="n">
        <v>8.97</v>
      </c>
      <c r="V32" s="16" t="n">
        <v>49.17</v>
      </c>
      <c r="W32" s="17" t="n">
        <v>5565</v>
      </c>
    </row>
    <row r="33" customFormat="false" ht="15" hidden="false" customHeight="false" outlineLevel="0" collapsed="false">
      <c r="A33" s="0" t="s">
        <v>14</v>
      </c>
      <c r="B33" s="3" t="n">
        <v>693063</v>
      </c>
      <c r="C33" s="3" t="n">
        <v>691964</v>
      </c>
      <c r="D33" s="1" t="n">
        <v>-29.98</v>
      </c>
      <c r="E33" s="1" t="n">
        <v>2.35</v>
      </c>
      <c r="F33" s="1" t="n">
        <v>6.74</v>
      </c>
      <c r="G33" s="1" t="n">
        <v>6.454</v>
      </c>
      <c r="H33" s="1" t="n">
        <v>11.06</v>
      </c>
      <c r="I33" s="1" t="n">
        <v>24.28</v>
      </c>
      <c r="J33" s="1" t="n">
        <v>1099</v>
      </c>
      <c r="M33" s="7"/>
      <c r="N33" s="11" t="s">
        <v>14</v>
      </c>
      <c r="O33" s="18" t="n">
        <v>693063</v>
      </c>
      <c r="P33" s="18" t="n">
        <v>561114</v>
      </c>
      <c r="Q33" s="13" t="n">
        <v>0</v>
      </c>
      <c r="R33" s="13" t="n">
        <v>4.9</v>
      </c>
      <c r="S33" s="13" t="n">
        <v>8.1</v>
      </c>
      <c r="T33" s="13" t="n">
        <v>8.91</v>
      </c>
      <c r="U33" s="13" t="n">
        <v>12.29</v>
      </c>
      <c r="V33" s="13" t="n">
        <v>58.71</v>
      </c>
      <c r="W33" s="14" t="n">
        <v>131949</v>
      </c>
    </row>
    <row r="34" customFormat="false" ht="14.5" hidden="false" customHeight="false" outlineLevel="0" collapsed="false">
      <c r="M34" s="7" t="s">
        <v>33</v>
      </c>
      <c r="N34" s="8" t="s">
        <v>11</v>
      </c>
      <c r="O34" s="15" t="n">
        <v>14657</v>
      </c>
      <c r="P34" s="15" t="n">
        <v>13548</v>
      </c>
      <c r="Q34" s="16" t="n">
        <v>0</v>
      </c>
      <c r="R34" s="16" t="n">
        <v>4</v>
      </c>
      <c r="S34" s="16" t="n">
        <v>6</v>
      </c>
      <c r="T34" s="16" t="n">
        <v>5.478</v>
      </c>
      <c r="U34" s="16" t="n">
        <v>7</v>
      </c>
      <c r="V34" s="16" t="n">
        <v>10</v>
      </c>
      <c r="W34" s="17" t="n">
        <v>1109</v>
      </c>
      <c r="Z34" s="0" t="s">
        <v>34</v>
      </c>
      <c r="AA34" s="0" t="s">
        <v>35</v>
      </c>
      <c r="AB34" s="0" t="s">
        <v>36</v>
      </c>
      <c r="AC34" s="0" t="s">
        <v>37</v>
      </c>
      <c r="AD34" s="0" t="s">
        <v>38</v>
      </c>
      <c r="AE34" s="0" t="s">
        <v>39</v>
      </c>
      <c r="AF34" s="0" t="s">
        <v>40</v>
      </c>
      <c r="AG34" s="0" t="s">
        <v>41</v>
      </c>
      <c r="AH34" s="0" t="s">
        <v>42</v>
      </c>
    </row>
    <row r="35" customFormat="false" ht="15" hidden="false" customHeight="false" outlineLevel="0" collapsed="false">
      <c r="C35" s="1" t="s">
        <v>43</v>
      </c>
      <c r="M35" s="7"/>
      <c r="N35" s="11" t="s">
        <v>14</v>
      </c>
      <c r="O35" s="18" t="n">
        <v>693063</v>
      </c>
      <c r="P35" s="18" t="n">
        <v>676575</v>
      </c>
      <c r="Q35" s="13" t="n">
        <v>0</v>
      </c>
      <c r="R35" s="13" t="n">
        <v>1</v>
      </c>
      <c r="S35" s="13" t="n">
        <v>3</v>
      </c>
      <c r="T35" s="13" t="n">
        <v>3.127</v>
      </c>
      <c r="U35" s="13" t="n">
        <v>5</v>
      </c>
      <c r="V35" s="13" t="n">
        <v>12</v>
      </c>
      <c r="W35" s="14" t="n">
        <v>16488</v>
      </c>
      <c r="Z35" s="0" t="s">
        <v>44</v>
      </c>
      <c r="AA35" s="0" t="s">
        <v>45</v>
      </c>
      <c r="AB35" s="0" t="s">
        <v>46</v>
      </c>
      <c r="AC35" s="0" t="s">
        <v>47</v>
      </c>
      <c r="AD35" s="0" t="s">
        <v>48</v>
      </c>
      <c r="AE35" s="0" t="s">
        <v>49</v>
      </c>
      <c r="AF35" s="0" t="s">
        <v>50</v>
      </c>
      <c r="AG35" s="0" t="s">
        <v>51</v>
      </c>
      <c r="AH35" s="0" t="s">
        <v>52</v>
      </c>
    </row>
    <row r="36" customFormat="false" ht="14.5" hidden="false" customHeight="false" outlineLevel="0" collapsed="false">
      <c r="B36" s="0" t="s">
        <v>2</v>
      </c>
      <c r="C36" s="0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1" t="s">
        <v>9</v>
      </c>
      <c r="J36" s="1" t="s">
        <v>10</v>
      </c>
      <c r="Y36" s="0" t="s">
        <v>11</v>
      </c>
      <c r="Z36" s="0" t="s">
        <v>34</v>
      </c>
      <c r="AA36" s="0" t="s">
        <v>35</v>
      </c>
      <c r="AB36" s="0" t="s">
        <v>36</v>
      </c>
      <c r="AC36" s="0" t="s">
        <v>37</v>
      </c>
      <c r="AD36" s="0" t="s">
        <v>38</v>
      </c>
      <c r="AE36" s="0" t="s">
        <v>39</v>
      </c>
      <c r="AF36" s="0" t="s">
        <v>40</v>
      </c>
      <c r="AG36" s="0" t="s">
        <v>41</v>
      </c>
      <c r="AH36" s="0" t="s">
        <v>42</v>
      </c>
    </row>
    <row r="37" customFormat="false" ht="15" hidden="false" customHeight="false" outlineLevel="0" collapsed="false">
      <c r="A37" s="0" t="s">
        <v>11</v>
      </c>
      <c r="B37" s="3" t="n">
        <v>14657</v>
      </c>
      <c r="C37" s="3" t="n">
        <v>9885</v>
      </c>
      <c r="D37" s="1" t="n">
        <v>984.6</v>
      </c>
      <c r="E37" s="1" t="n">
        <v>1014</v>
      </c>
      <c r="F37" s="1" t="n">
        <v>1017.2</v>
      </c>
      <c r="G37" s="1" t="n">
        <v>1017.1</v>
      </c>
      <c r="H37" s="1" t="n">
        <v>1020.8</v>
      </c>
      <c r="I37" s="1" t="n">
        <v>1046.8</v>
      </c>
      <c r="J37" s="1" t="n">
        <v>4772</v>
      </c>
      <c r="Y37" s="0" t="s">
        <v>14</v>
      </c>
      <c r="Z37" s="0" t="s">
        <v>34</v>
      </c>
      <c r="AA37" s="0" t="s">
        <v>35</v>
      </c>
      <c r="AB37" s="0" t="s">
        <v>36</v>
      </c>
      <c r="AC37" s="0" t="s">
        <v>37</v>
      </c>
      <c r="AD37" s="0" t="s">
        <v>38</v>
      </c>
      <c r="AE37" s="0" t="s">
        <v>39</v>
      </c>
      <c r="AF37" s="0" t="s">
        <v>40</v>
      </c>
      <c r="AG37" s="0" t="s">
        <v>41</v>
      </c>
      <c r="AH37" s="0" t="s">
        <v>42</v>
      </c>
    </row>
    <row r="38" customFormat="false" ht="15" hidden="false" customHeight="false" outlineLevel="0" collapsed="false">
      <c r="M38" s="20" t="s">
        <v>17</v>
      </c>
      <c r="N38" s="21" t="s">
        <v>18</v>
      </c>
      <c r="O38" s="22" t="s">
        <v>53</v>
      </c>
      <c r="P38" s="23" t="s">
        <v>54</v>
      </c>
      <c r="Q38" s="24" t="s">
        <v>7</v>
      </c>
      <c r="R38" s="24" t="s">
        <v>54</v>
      </c>
      <c r="S38" s="22" t="s">
        <v>55</v>
      </c>
      <c r="T38" s="23" t="s">
        <v>54</v>
      </c>
      <c r="X38" s="0" t="s">
        <v>17</v>
      </c>
      <c r="Y38" s="0" t="s">
        <v>18</v>
      </c>
    </row>
    <row r="39" customFormat="false" ht="14.5" hidden="false" customHeight="false" outlineLevel="0" collapsed="false">
      <c r="C39" s="1" t="s">
        <v>56</v>
      </c>
      <c r="M39" s="25" t="s">
        <v>20</v>
      </c>
      <c r="N39" s="26" t="s">
        <v>11</v>
      </c>
      <c r="O39" s="27" t="str">
        <f aca="false">CONCATENATE(ROUND(Z39,1)," °C")</f>
        <v>11.5 °C</v>
      </c>
      <c r="P39" s="10" t="str">
        <f aca="false">CONCATENATE("[",ROUND(AA39,1)," °C ; ", ROUND(AB39,1)," °C]")</f>
        <v>[8.7 °C ; 14 °C]</v>
      </c>
      <c r="Q39" s="28" t="str">
        <f aca="false">CONCATENATE(ROUND(AC39,1)," °C")</f>
        <v>17.6 °C</v>
      </c>
      <c r="R39" s="29" t="str">
        <f aca="false">CONCATENATE("[",ROUND(AD39,1)," °C ; ", ROUND(AE39,1)," °C]")</f>
        <v>[16.3 °C ; 18.9 °C]</v>
      </c>
      <c r="S39" s="27" t="str">
        <f aca="false">CONCATENATE(ROUND(AF39,1)," °C")</f>
        <v>23 °C</v>
      </c>
      <c r="T39" s="10" t="str">
        <f aca="false">CONCATENATE("[",ROUND(AG39,1)," °C ; ", ROUND(AH39,1)," °C]")</f>
        <v>[21.3 °C ; 24.8 °C]</v>
      </c>
      <c r="X39" s="0" t="s">
        <v>20</v>
      </c>
      <c r="Y39" s="0" t="s">
        <v>11</v>
      </c>
      <c r="Z39" s="0" t="n">
        <f aca="false">C110</f>
        <v>11.542358</v>
      </c>
      <c r="AA39" s="0" t="n">
        <f aca="false">D110</f>
        <v>8.687</v>
      </c>
      <c r="AB39" s="0" t="n">
        <f aca="false">E110</f>
        <v>14.009</v>
      </c>
      <c r="AC39" s="0" t="n">
        <f aca="false">F110</f>
        <v>17.6075327481293</v>
      </c>
      <c r="AD39" s="0" t="n">
        <f aca="false">G110</f>
        <v>16.2686</v>
      </c>
      <c r="AE39" s="0" t="n">
        <f aca="false">H110</f>
        <v>18.9338</v>
      </c>
      <c r="AF39" s="0" t="n">
        <f aca="false">I110</f>
        <v>22.958967</v>
      </c>
      <c r="AG39" s="0" t="n">
        <f aca="false">J110</f>
        <v>21.292</v>
      </c>
      <c r="AH39" s="0" t="n">
        <f aca="false">K110</f>
        <v>24.782</v>
      </c>
    </row>
    <row r="40" customFormat="false" ht="15" hidden="false" customHeight="false" outlineLevel="0" collapsed="false">
      <c r="B40" s="0" t="s">
        <v>2</v>
      </c>
      <c r="C40" s="0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 t="s">
        <v>9</v>
      </c>
      <c r="J40" s="1" t="s">
        <v>10</v>
      </c>
      <c r="M40" s="25"/>
      <c r="N40" s="30" t="s">
        <v>14</v>
      </c>
      <c r="O40" s="31" t="str">
        <f aca="false">CONCATENATE(ROUND(Z40,1)," °C")</f>
        <v>3.3 °C</v>
      </c>
      <c r="P40" s="19" t="str">
        <f aca="false">CONCATENATE("[",ROUND(AA40,1)," °C ; ", ROUND(AB40,1)," °C]")</f>
        <v>[0.9 °C ; 5.8 °C]</v>
      </c>
      <c r="Q40" s="32" t="str">
        <f aca="false">CONCATENATE(ROUND(AC40,1)," °C")</f>
        <v>11.7 °C</v>
      </c>
      <c r="R40" s="30" t="str">
        <f aca="false">CONCATENATE("[",ROUND(AD40,1)," °C ; ", ROUND(AE40,1)," °C]")</f>
        <v>[9.8 °C ; 13.4 °C]</v>
      </c>
      <c r="S40" s="31" t="str">
        <f aca="false">CONCATENATE(ROUND(AF40,1)," °C")</f>
        <v>20.7 °C</v>
      </c>
      <c r="T40" s="19" t="str">
        <f aca="false">CONCATENATE("[",ROUND(AG40,1)," °C ; ", ROUND(AH40,1)," °C]")</f>
        <v>[17.8 °C ; 23.6 °C]</v>
      </c>
      <c r="Y40" s="0" t="s">
        <v>14</v>
      </c>
      <c r="Z40" s="0" t="n">
        <f aca="false">C111</f>
        <v>3.3350725</v>
      </c>
      <c r="AA40" s="0" t="n">
        <f aca="false">D111</f>
        <v>0.939</v>
      </c>
      <c r="AB40" s="0" t="n">
        <f aca="false">E111</f>
        <v>5.7695</v>
      </c>
      <c r="AC40" s="0" t="n">
        <f aca="false">F111</f>
        <v>11.711537</v>
      </c>
      <c r="AD40" s="0" t="n">
        <f aca="false">G111</f>
        <v>9.8389</v>
      </c>
      <c r="AE40" s="0" t="n">
        <f aca="false">H111</f>
        <v>13.4305</v>
      </c>
      <c r="AF40" s="0" t="n">
        <f aca="false">I111</f>
        <v>20.670808</v>
      </c>
      <c r="AG40" s="0" t="n">
        <f aca="false">J111</f>
        <v>17.7905</v>
      </c>
      <c r="AH40" s="0" t="n">
        <f aca="false">K111</f>
        <v>23.5715</v>
      </c>
    </row>
    <row r="41" customFormat="false" ht="14.5" hidden="false" customHeight="false" outlineLevel="0" collapsed="false">
      <c r="A41" s="0" t="s">
        <v>14</v>
      </c>
      <c r="B41" s="3" t="n">
        <v>693063</v>
      </c>
      <c r="C41" s="3" t="n">
        <v>615530</v>
      </c>
      <c r="D41" s="1" t="n">
        <v>975.1</v>
      </c>
      <c r="E41" s="1" t="n">
        <v>1012.8</v>
      </c>
      <c r="F41" s="1" t="n">
        <v>1018</v>
      </c>
      <c r="G41" s="1" t="n">
        <v>1017.6</v>
      </c>
      <c r="H41" s="1" t="n">
        <v>1023</v>
      </c>
      <c r="I41" s="1" t="n">
        <v>1047.4</v>
      </c>
      <c r="J41" s="1" t="n">
        <v>77533</v>
      </c>
      <c r="M41" s="7" t="s">
        <v>21</v>
      </c>
      <c r="N41" s="8" t="s">
        <v>11</v>
      </c>
      <c r="O41" s="27" t="str">
        <f aca="false">CONCATENATE(ROUND(Z41,1)," °C")</f>
        <v>16.2 °C</v>
      </c>
      <c r="P41" s="10" t="str">
        <f aca="false">CONCATENATE("[",ROUND(AA41,1)," °C ; ", ROUND(AB41,1)," °C]")</f>
        <v>[13.3 °C ; 19.1 °C]</v>
      </c>
      <c r="Q41" s="28" t="str">
        <f aca="false">CONCATENATE(ROUND(AC41,1)," °C")</f>
        <v>23.1 °C</v>
      </c>
      <c r="R41" s="29" t="str">
        <f aca="false">CONCATENATE("[",ROUND(AD41,1)," °C ; ", ROUND(AE41,1)," °C]")</f>
        <v>[21.6 °C ; 24.7 °C]</v>
      </c>
      <c r="S41" s="27" t="str">
        <f aca="false">CONCATENATE(ROUND(AF41,1)," °C")</f>
        <v>29.6 °C</v>
      </c>
      <c r="T41" s="10" t="str">
        <f aca="false">CONCATENATE("[",ROUND(AG41,1)," °C ; ", ROUND(AH41,1)," °C]")</f>
        <v>[27.4 °C ; 32 °C]</v>
      </c>
      <c r="X41" s="0" t="s">
        <v>21</v>
      </c>
      <c r="Y41" s="0" t="s">
        <v>11</v>
      </c>
      <c r="Z41" s="0" t="n">
        <f aca="false">C112</f>
        <v>16.249106</v>
      </c>
      <c r="AA41" s="0" t="n">
        <f aca="false">D112</f>
        <v>13.273</v>
      </c>
      <c r="AB41" s="0" t="n">
        <f aca="false">E112</f>
        <v>19.13</v>
      </c>
      <c r="AC41" s="0" t="n">
        <f aca="false">F112</f>
        <v>23.1478585828231</v>
      </c>
      <c r="AD41" s="0" t="n">
        <f aca="false">G112</f>
        <v>21.6118</v>
      </c>
      <c r="AE41" s="0" t="n">
        <f aca="false">H112</f>
        <v>24.6544</v>
      </c>
      <c r="AF41" s="0" t="n">
        <f aca="false">I112</f>
        <v>29.647076</v>
      </c>
      <c r="AG41" s="0" t="n">
        <f aca="false">J112</f>
        <v>27.423</v>
      </c>
      <c r="AH41" s="0" t="n">
        <f aca="false">K112</f>
        <v>31.979</v>
      </c>
    </row>
    <row r="42" customFormat="false" ht="15" hidden="false" customHeight="false" outlineLevel="0" collapsed="false">
      <c r="M42" s="7"/>
      <c r="N42" s="11" t="s">
        <v>14</v>
      </c>
      <c r="O42" s="31" t="str">
        <f aca="false">CONCATENATE(ROUND(Z42,1)," °C")</f>
        <v>6.9 °C</v>
      </c>
      <c r="P42" s="19" t="str">
        <f aca="false">CONCATENATE("[",ROUND(AA42,1)," °C ; ", ROUND(AB42,1)," °C]")</f>
        <v>[4.3 °C ; 9.4 °C]</v>
      </c>
      <c r="Q42" s="32" t="str">
        <f aca="false">CONCATENATE(ROUND(AC42,1)," °C")</f>
        <v>16.4 °C</v>
      </c>
      <c r="R42" s="30" t="str">
        <f aca="false">CONCATENATE("[",ROUND(AD42,1)," °C ; ", ROUND(AE42,1)," °C]")</f>
        <v>[14.2 °C ; 18.7 °C]</v>
      </c>
      <c r="S42" s="31" t="str">
        <f aca="false">CONCATENATE(ROUND(AF42,1)," °C")</f>
        <v>27 °C</v>
      </c>
      <c r="T42" s="19" t="str">
        <f aca="false">CONCATENATE("[",ROUND(AG42,1)," °C ; ", ROUND(AH42,1)," °C]")</f>
        <v>[23.2 °C ; 30.4 °C]</v>
      </c>
      <c r="Y42" s="0" t="s">
        <v>14</v>
      </c>
      <c r="Z42" s="0" t="n">
        <f aca="false">C113</f>
        <v>6.894629</v>
      </c>
      <c r="AA42" s="0" t="n">
        <f aca="false">D113</f>
        <v>4.319</v>
      </c>
      <c r="AB42" s="0" t="n">
        <f aca="false">E113</f>
        <v>9.367</v>
      </c>
      <c r="AC42" s="0" t="n">
        <f aca="false">F113</f>
        <v>16.363183927381</v>
      </c>
      <c r="AD42" s="0" t="n">
        <f aca="false">G113</f>
        <v>14.2342</v>
      </c>
      <c r="AE42" s="0" t="n">
        <f aca="false">H113</f>
        <v>18.7198</v>
      </c>
      <c r="AF42" s="0" t="n">
        <f aca="false">I113</f>
        <v>26.998844</v>
      </c>
      <c r="AG42" s="0" t="n">
        <f aca="false">J113</f>
        <v>23.198</v>
      </c>
      <c r="AH42" s="0" t="n">
        <f aca="false">K113</f>
        <v>30.39</v>
      </c>
    </row>
    <row r="43" customFormat="false" ht="14.5" hidden="false" customHeight="false" outlineLevel="0" collapsed="false">
      <c r="C43" s="0" t="s">
        <v>57</v>
      </c>
      <c r="M43" s="7" t="s">
        <v>23</v>
      </c>
      <c r="N43" s="8" t="s">
        <v>11</v>
      </c>
      <c r="O43" s="27" t="str">
        <f aca="false">CONCATENATE(ROUND(Z43,1)," %")</f>
        <v>57.6 %</v>
      </c>
      <c r="P43" s="10" t="str">
        <f aca="false">CONCATENATE("[",ROUND(AA43,1)," % ; ", ROUND(AB43,1)," %]")</f>
        <v>[52.5 % ; 62.8 %]</v>
      </c>
      <c r="Q43" s="28" t="str">
        <f aca="false">CONCATENATE(ROUND(AC43,1)," %")</f>
        <v>71.6 %</v>
      </c>
      <c r="R43" s="29" t="str">
        <f aca="false">CONCATENATE("[",ROUND(AD43,1)," % ; ", ROUND(AE43,1)," %]")</f>
        <v>[68.5 % ; 74.3 %]</v>
      </c>
      <c r="S43" s="27" t="str">
        <f aca="false">CONCATENATE(ROUND(AF43,1)," %")</f>
        <v>85 %</v>
      </c>
      <c r="T43" s="10" t="str">
        <f aca="false">CONCATENATE("[",ROUND(AG43,1)," % ; ", ROUND(AH43,1)," %]")</f>
        <v>[81 % ; 90.1 %]</v>
      </c>
      <c r="X43" s="0" t="s">
        <v>23</v>
      </c>
      <c r="Y43" s="0" t="s">
        <v>11</v>
      </c>
      <c r="Z43" s="0" t="n">
        <f aca="false">C114</f>
        <v>57.5792</v>
      </c>
      <c r="AA43" s="0" t="n">
        <f aca="false">D114</f>
        <v>52.5</v>
      </c>
      <c r="AB43" s="0" t="n">
        <f aca="false">E114</f>
        <v>62.8</v>
      </c>
      <c r="AC43" s="0" t="n">
        <f aca="false">F114</f>
        <v>71.55024</v>
      </c>
      <c r="AD43" s="0" t="n">
        <f aca="false">G114</f>
        <v>68.54</v>
      </c>
      <c r="AE43" s="0" t="n">
        <f aca="false">H114</f>
        <v>74.34</v>
      </c>
      <c r="AF43" s="0" t="n">
        <f aca="false">I114</f>
        <v>85.0142</v>
      </c>
      <c r="AG43" s="0" t="n">
        <f aca="false">J114</f>
        <v>81</v>
      </c>
      <c r="AH43" s="0" t="n">
        <f aca="false">K114</f>
        <v>90.1</v>
      </c>
    </row>
    <row r="44" customFormat="false" ht="15" hidden="false" customHeight="false" outlineLevel="0" collapsed="false">
      <c r="B44" s="0" t="s">
        <v>2</v>
      </c>
      <c r="C44" s="0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9</v>
      </c>
      <c r="J44" s="1" t="s">
        <v>10</v>
      </c>
      <c r="M44" s="7"/>
      <c r="N44" s="11" t="s">
        <v>14</v>
      </c>
      <c r="O44" s="31" t="str">
        <f aca="false">CONCATENATE(ROUND(Z44,1)," %")</f>
        <v>57.3 %</v>
      </c>
      <c r="P44" s="19" t="str">
        <f aca="false">CONCATENATE("[",ROUND(AA44,1)," % ; ", ROUND(AB44,1)," %]")</f>
        <v>[50 % ; 64 %]</v>
      </c>
      <c r="Q44" s="32" t="str">
        <f aca="false">CONCATENATE(ROUND(AC44,1)," %")</f>
        <v>74.7 %</v>
      </c>
      <c r="R44" s="30" t="str">
        <f aca="false">CONCATENATE("[",ROUND(AD44,1)," % ; ", ROUND(AE44,1)," %]")</f>
        <v>[71.2 % ; 78.3 %]</v>
      </c>
      <c r="S44" s="31" t="str">
        <f aca="false">CONCATENATE(ROUND(AF44,1)," %")</f>
        <v>89.9 %</v>
      </c>
      <c r="T44" s="19" t="str">
        <f aca="false">CONCATENATE("[",ROUND(AG44,1)," °C ; ", ROUND(AH44,1)," °C]")</f>
        <v>[85.2 °C ; 94.2 °C]</v>
      </c>
      <c r="Y44" s="0" t="s">
        <v>14</v>
      </c>
      <c r="Z44" s="0" t="n">
        <f aca="false">C115</f>
        <v>57.3002</v>
      </c>
      <c r="AA44" s="0" t="n">
        <f aca="false">D115</f>
        <v>50</v>
      </c>
      <c r="AB44" s="0" t="n">
        <f aca="false">E115</f>
        <v>64</v>
      </c>
      <c r="AC44" s="0" t="n">
        <f aca="false">F115</f>
        <v>74.6853198639456</v>
      </c>
      <c r="AD44" s="0" t="n">
        <f aca="false">G115</f>
        <v>71.18</v>
      </c>
      <c r="AE44" s="0" t="n">
        <f aca="false">H115</f>
        <v>78.34</v>
      </c>
      <c r="AF44" s="0" t="n">
        <f aca="false">I115</f>
        <v>89.9419</v>
      </c>
      <c r="AG44" s="0" t="n">
        <f aca="false">J115</f>
        <v>85.2</v>
      </c>
      <c r="AH44" s="0" t="n">
        <f aca="false">K115</f>
        <v>94.2</v>
      </c>
    </row>
    <row r="45" customFormat="false" ht="14.5" hidden="false" customHeight="false" outlineLevel="0" collapsed="false">
      <c r="A45" s="0" t="s">
        <v>11</v>
      </c>
      <c r="B45" s="3" t="n">
        <v>14657</v>
      </c>
      <c r="C45" s="3" t="n">
        <v>14649</v>
      </c>
      <c r="D45" s="0" t="n">
        <v>0</v>
      </c>
      <c r="E45" s="0" t="n">
        <v>1.81</v>
      </c>
      <c r="F45" s="0" t="n">
        <v>2.45</v>
      </c>
      <c r="G45" s="0" t="n">
        <v>2.688</v>
      </c>
      <c r="H45" s="0" t="n">
        <v>3.31</v>
      </c>
      <c r="I45" s="0" t="n">
        <v>12.52</v>
      </c>
      <c r="J45" s="0" t="n">
        <v>8</v>
      </c>
      <c r="M45" s="7" t="s">
        <v>24</v>
      </c>
      <c r="N45" s="8" t="s">
        <v>11</v>
      </c>
      <c r="O45" s="27" t="str">
        <f aca="false">CONCATENATE(ROUND(Z45,1)," °C")</f>
        <v>6 °C</v>
      </c>
      <c r="P45" s="10" t="str">
        <f aca="false">CONCATENATE("[",ROUND(AA45,1)," °C ; ", ROUND(AB45,1)," °C]")</f>
        <v>[3.3 °C ; 8.6 °C]</v>
      </c>
      <c r="Q45" s="28" t="str">
        <f aca="false">CONCATENATE(ROUND(AC45,1)," °C")</f>
        <v>11.5 °C</v>
      </c>
      <c r="R45" s="29" t="str">
        <f aca="false">CONCATENATE("[",ROUND(AD45,1)," °C ; ", ROUND(AE45,1)," °C]")</f>
        <v>[10.3 °C ; 12.7 °C]</v>
      </c>
      <c r="S45" s="27" t="str">
        <f aca="false">CONCATENATE(ROUND(AF45,1)," °C")</f>
        <v>16.2 °C</v>
      </c>
      <c r="T45" s="10" t="str">
        <f aca="false">CONCATENATE("[",ROUND(AG45,1)," °C ; ", ROUND(AH45,1)," °C]")</f>
        <v>[15 °C ; 17.3 °C]</v>
      </c>
      <c r="X45" s="0" t="s">
        <v>24</v>
      </c>
      <c r="Y45" s="0" t="s">
        <v>11</v>
      </c>
      <c r="Z45" s="0" t="n">
        <f aca="false">C116</f>
        <v>6.016219</v>
      </c>
      <c r="AA45" s="0" t="n">
        <f aca="false">D116</f>
        <v>3.275</v>
      </c>
      <c r="AB45" s="0" t="n">
        <f aca="false">E116</f>
        <v>8.587</v>
      </c>
      <c r="AC45" s="0" t="n">
        <f aca="false">F116</f>
        <v>11.5389602137755</v>
      </c>
      <c r="AD45" s="0" t="n">
        <f aca="false">G116</f>
        <v>10.2902</v>
      </c>
      <c r="AE45" s="0" t="n">
        <f aca="false">H116</f>
        <v>12.6988</v>
      </c>
      <c r="AF45" s="0" t="n">
        <f aca="false">I116</f>
        <v>16.155778</v>
      </c>
      <c r="AG45" s="0" t="n">
        <f aca="false">J116</f>
        <v>14.95</v>
      </c>
      <c r="AH45" s="0" t="n">
        <f aca="false">K116</f>
        <v>17.335</v>
      </c>
    </row>
    <row r="46" customFormat="false" ht="15" hidden="false" customHeight="false" outlineLevel="0" collapsed="false">
      <c r="M46" s="7"/>
      <c r="N46" s="11" t="s">
        <v>14</v>
      </c>
      <c r="O46" s="31" t="str">
        <f aca="false">CONCATENATE(ROUND(Z46,1)," °C")</f>
        <v>-1.3 °C</v>
      </c>
      <c r="P46" s="19" t="str">
        <f aca="false">CONCATENATE("[",ROUND(AA46,1)," °C ; ", ROUND(AB46,1)," °C]")</f>
        <v>[-4.6 °C ; 1.7 °C]</v>
      </c>
      <c r="Q46" s="32" t="str">
        <f aca="false">CONCATENATE(ROUND(AC46,1)," °C")</f>
        <v>6.5 °C</v>
      </c>
      <c r="R46" s="30" t="str">
        <f aca="false">CONCATENATE("[",ROUND(AD46,1)," °C ; ", ROUND(AE46,1)," °C]")</f>
        <v>[4.7 °C ; 8.1 °C]</v>
      </c>
      <c r="S46" s="31" t="str">
        <f aca="false">CONCATENATE(ROUND(AF46,1)," °C")</f>
        <v>14 °C</v>
      </c>
      <c r="T46" s="19" t="str">
        <f aca="false">CONCATENATE("[",ROUND(AG46,1)," °C ; ", ROUND(AH46,1)," °C]")</f>
        <v>[11.6 °C ; 15.9 °C]</v>
      </c>
      <c r="Y46" s="0" t="s">
        <v>14</v>
      </c>
      <c r="Z46" s="0" t="n">
        <f aca="false">C117</f>
        <v>-1.306806</v>
      </c>
      <c r="AA46" s="0" t="n">
        <f aca="false">D117</f>
        <v>-4.621</v>
      </c>
      <c r="AB46" s="0" t="n">
        <f aca="false">E117</f>
        <v>1.69</v>
      </c>
      <c r="AC46" s="0" t="n">
        <f aca="false">F117</f>
        <v>6.46047912227891</v>
      </c>
      <c r="AD46" s="0" t="n">
        <f aca="false">G117</f>
        <v>4.683</v>
      </c>
      <c r="AE46" s="0" t="n">
        <f aca="false">H117</f>
        <v>8.06938775510204</v>
      </c>
      <c r="AF46" s="0" t="n">
        <f aca="false">I117</f>
        <v>14.046082</v>
      </c>
      <c r="AG46" s="0" t="n">
        <f aca="false">J117</f>
        <v>11.571</v>
      </c>
      <c r="AH46" s="0" t="n">
        <f aca="false">K117</f>
        <v>15.923</v>
      </c>
    </row>
    <row r="47" customFormat="false" ht="14.5" hidden="false" customHeight="false" outlineLevel="0" collapsed="false">
      <c r="C47" s="0" t="s">
        <v>58</v>
      </c>
      <c r="M47" s="7" t="s">
        <v>26</v>
      </c>
      <c r="N47" s="8" t="s">
        <v>11</v>
      </c>
      <c r="O47" s="27" t="str">
        <f aca="false">CONCATENATE(ROUND(Z47,1)," hPa")</f>
        <v>1010.6 hPa</v>
      </c>
      <c r="P47" s="10" t="str">
        <f aca="false">CONCATENATE("[",ROUND(AA47,1)," hPa ; ", ROUND(AB47,1)," hPa]")</f>
        <v>[1005.9 hPa ; 1014.1 hPa]</v>
      </c>
      <c r="Q47" s="28" t="str">
        <f aca="false">CONCATENATE(ROUND(AC47,1)," hPa")</f>
        <v>1017.1 hPa</v>
      </c>
      <c r="R47" s="29" t="str">
        <f aca="false">CONCATENATE("[",ROUND(AD47,1)," hPa ; ", ROUND(AE47,1)," hPa]")</f>
        <v>[1015.2 hPa ; 1019.2 hPa]</v>
      </c>
      <c r="S47" s="27" t="str">
        <f aca="false">CONCATENATE(ROUND(AF47,1)," hPa")</f>
        <v>1023.6 hPa</v>
      </c>
      <c r="T47" s="10" t="str">
        <f aca="false">CONCATENATE("[",ROUND(AG47,1)," hPa ; ", ROUND(AH47,1)," hPa]")</f>
        <v>[1020.8 hPa ; 1026.8 hPa]</v>
      </c>
      <c r="X47" s="0" t="s">
        <v>26</v>
      </c>
      <c r="Y47" s="0" t="s">
        <v>11</v>
      </c>
      <c r="Z47" s="0" t="n">
        <f aca="false">C118</f>
        <v>1010.61029</v>
      </c>
      <c r="AA47" s="0" t="n">
        <f aca="false">D118</f>
        <v>1005.9</v>
      </c>
      <c r="AB47" s="0" t="n">
        <f aca="false">E118</f>
        <v>1014.08</v>
      </c>
      <c r="AC47" s="0" t="n">
        <f aca="false">F118</f>
        <v>1017.12824660972</v>
      </c>
      <c r="AD47" s="0" t="n">
        <f aca="false">G118</f>
        <v>1015.23225806452</v>
      </c>
      <c r="AE47" s="0" t="n">
        <f aca="false">H118</f>
        <v>1019.16285714286</v>
      </c>
      <c r="AF47" s="0" t="n">
        <f aca="false">I118</f>
        <v>1023.57846</v>
      </c>
      <c r="AG47" s="0" t="n">
        <f aca="false">J118</f>
        <v>1020.84</v>
      </c>
      <c r="AH47" s="0" t="n">
        <f aca="false">K118</f>
        <v>1026.82</v>
      </c>
    </row>
    <row r="48" customFormat="false" ht="15" hidden="false" customHeight="false" outlineLevel="0" collapsed="false">
      <c r="B48" s="0" t="s">
        <v>2</v>
      </c>
      <c r="C48" s="0" t="s">
        <v>3</v>
      </c>
      <c r="D48" s="1" t="s">
        <v>4</v>
      </c>
      <c r="E48" s="1" t="s">
        <v>5</v>
      </c>
      <c r="F48" s="1" t="s">
        <v>6</v>
      </c>
      <c r="G48" s="1" t="s">
        <v>7</v>
      </c>
      <c r="H48" s="1" t="s">
        <v>8</v>
      </c>
      <c r="I48" s="1" t="s">
        <v>9</v>
      </c>
      <c r="J48" s="1" t="s">
        <v>10</v>
      </c>
      <c r="M48" s="7"/>
      <c r="N48" s="11" t="s">
        <v>14</v>
      </c>
      <c r="O48" s="31" t="str">
        <f aca="false">CONCATENATE(ROUND(Z48,1)," hPa")</f>
        <v>1006.7 hPa</v>
      </c>
      <c r="P48" s="19" t="str">
        <f aca="false">CONCATENATE("[",ROUND(AA48,1)," hPa ; ", ROUND(AB48,1)," hPa]")</f>
        <v>[1000.4 hPa ; 1011.7 hPa]</v>
      </c>
      <c r="Q48" s="32" t="str">
        <f aca="false">CONCATENATE(ROUND(AC48,1)," hPa")</f>
        <v>1017.6 hPa</v>
      </c>
      <c r="R48" s="30" t="str">
        <f aca="false">CONCATENATE("[",ROUND(AD48,1)," hPa ; ", ROUND(AE48,1)," hPa]")</f>
        <v>[1014.9 hPa ; 1020.2 hPa]</v>
      </c>
      <c r="S48" s="31" t="str">
        <f aca="false">CONCATENATE(ROUND(AF48,1)," hPa")</f>
        <v>1028 hPa</v>
      </c>
      <c r="T48" s="19" t="str">
        <f aca="false">CONCATENATE("[",ROUND(AG48,1)," hPa ; ", ROUND(AH48,1)," hPa]")</f>
        <v>[1023.8 hPa ; 1032.7 hPa]</v>
      </c>
      <c r="Y48" s="0" t="s">
        <v>14</v>
      </c>
      <c r="Z48" s="0" t="n">
        <f aca="false">C119</f>
        <v>1006.7244</v>
      </c>
      <c r="AA48" s="0" t="n">
        <f aca="false">D119</f>
        <v>1000.42</v>
      </c>
      <c r="AB48" s="0" t="n">
        <f aca="false">E119</f>
        <v>1011.7</v>
      </c>
      <c r="AC48" s="0" t="n">
        <f aca="false">F119</f>
        <v>1017.60313530324</v>
      </c>
      <c r="AD48" s="0" t="n">
        <f aca="false">G119</f>
        <v>1014.87659574468</v>
      </c>
      <c r="AE48" s="0" t="n">
        <f aca="false">H119</f>
        <v>1020.21086956522</v>
      </c>
      <c r="AF48" s="0" t="n">
        <f aca="false">I119</f>
        <v>1027.95365</v>
      </c>
      <c r="AG48" s="0" t="n">
        <f aca="false">J119</f>
        <v>1023.8</v>
      </c>
      <c r="AH48" s="0" t="n">
        <f aca="false">K119</f>
        <v>1032.71</v>
      </c>
    </row>
    <row r="49" customFormat="false" ht="14.5" hidden="false" customHeight="false" outlineLevel="0" collapsed="false">
      <c r="A49" s="0" t="s">
        <v>14</v>
      </c>
      <c r="B49" s="3" t="n">
        <v>693063</v>
      </c>
      <c r="C49" s="3" t="n">
        <v>692416</v>
      </c>
      <c r="D49" s="0" t="n">
        <v>0</v>
      </c>
      <c r="E49" s="0" t="n">
        <v>1.83</v>
      </c>
      <c r="F49" s="0" t="n">
        <v>2.77</v>
      </c>
      <c r="G49" s="0" t="n">
        <v>3.232</v>
      </c>
      <c r="H49" s="0" t="n">
        <v>4.15</v>
      </c>
      <c r="I49" s="0" t="n">
        <v>25.54</v>
      </c>
      <c r="J49" s="0" t="n">
        <v>647</v>
      </c>
      <c r="M49" s="7" t="s">
        <v>27</v>
      </c>
      <c r="N49" s="8" t="s">
        <v>11</v>
      </c>
      <c r="O49" s="27" t="str">
        <f aca="false">CONCATENATE(ROUND(Z49,1)," m/s")</f>
        <v>1.4 m/s</v>
      </c>
      <c r="P49" s="10" t="str">
        <f aca="false">CONCATENATE("[",ROUND(AA49,1)," m/s ; ", ROUND(AB49,1)," m/s]")</f>
        <v>[1.1 m/s ; 1.7 m/s]</v>
      </c>
      <c r="Q49" s="28" t="str">
        <f aca="false">CONCATENATE(ROUND(AC49,1)," m/s")</f>
        <v>2.7 m/s</v>
      </c>
      <c r="R49" s="29" t="str">
        <f aca="false">CONCATENATE("[",ROUND(AD49,1)," m/s ; ", ROUND(AE49,1)," m/s]")</f>
        <v>[2.4 m/s ; 3.1 m/s]</v>
      </c>
      <c r="S49" s="27" t="str">
        <f aca="false">CONCATENATE(ROUND(AF49,1)," m/s")</f>
        <v>4.3 m/s</v>
      </c>
      <c r="T49" s="10" t="str">
        <f aca="false">CONCATENATE("[",ROUND(AG49,1)," m/s ; ", ROUND(AH49,1)," m/s]")</f>
        <v>[3.5 m/s ; 5.2 m/s]</v>
      </c>
      <c r="X49" s="0" t="s">
        <v>27</v>
      </c>
      <c r="Y49" s="0" t="s">
        <v>11</v>
      </c>
      <c r="Z49" s="0" t="n">
        <f aca="false">C120</f>
        <v>1.363338</v>
      </c>
      <c r="AA49" s="0" t="n">
        <f aca="false">D120</f>
        <v>1.075</v>
      </c>
      <c r="AB49" s="0" t="n">
        <f aca="false">E120</f>
        <v>1.692</v>
      </c>
      <c r="AC49" s="0" t="n">
        <f aca="false">F120</f>
        <v>2.68863893061224</v>
      </c>
      <c r="AD49" s="0" t="n">
        <f aca="false">G120</f>
        <v>2.3672</v>
      </c>
      <c r="AE49" s="0" t="n">
        <f aca="false">H120</f>
        <v>3.0748</v>
      </c>
      <c r="AF49" s="0" t="n">
        <f aca="false">I120</f>
        <v>4.264318</v>
      </c>
      <c r="AG49" s="0" t="n">
        <f aca="false">J120</f>
        <v>3.527</v>
      </c>
      <c r="AH49" s="0" t="n">
        <f aca="false">K120</f>
        <v>5.151</v>
      </c>
    </row>
    <row r="50" customFormat="false" ht="15" hidden="false" customHeight="false" outlineLevel="0" collapsed="false">
      <c r="M50" s="7"/>
      <c r="N50" s="11" t="s">
        <v>14</v>
      </c>
      <c r="O50" s="31" t="str">
        <f aca="false">CONCATENATE(ROUND(Z50,1)," m/s")</f>
        <v>1.3 m/s</v>
      </c>
      <c r="P50" s="19" t="str">
        <f aca="false">CONCATENATE("[",ROUND(AA50,1)," m/s ; ", ROUND(AB50,1)," m/s]")</f>
        <v>[1 m/s ; 1.7 m/s]</v>
      </c>
      <c r="Q50" s="32" t="str">
        <f aca="false">CONCATENATE(ROUND(AC50,1)," m/s")</f>
        <v>3.2 m/s</v>
      </c>
      <c r="R50" s="30" t="str">
        <f aca="false">CONCATENATE("[",ROUND(AD50,1)," m/s ; ", ROUND(AE50,1)," m/s]")</f>
        <v>[2.7 m/s ; 3.8 m/s]</v>
      </c>
      <c r="S50" s="31" t="str">
        <f aca="false">CONCATENATE(ROUND(AF50,1)," m/s")</f>
        <v>5.7 m/s</v>
      </c>
      <c r="T50" s="19" t="str">
        <f aca="false">CONCATENATE("[",ROUND(AG50,1)," m/s ; ", ROUND(AH50,1)," m/s]")</f>
        <v>[4.4 m/s ; 7.3 m/s]</v>
      </c>
      <c r="Y50" s="0" t="s">
        <v>14</v>
      </c>
      <c r="Z50" s="0" t="n">
        <f aca="false">C121</f>
        <v>1.330044</v>
      </c>
      <c r="AA50" s="0" t="n">
        <f aca="false">D121</f>
        <v>0.969</v>
      </c>
      <c r="AB50" s="0" t="n">
        <f aca="false">E121</f>
        <v>1.702</v>
      </c>
      <c r="AC50" s="0" t="n">
        <f aca="false">F121</f>
        <v>3.23701617210884</v>
      </c>
      <c r="AD50" s="0" t="n">
        <f aca="false">G121</f>
        <v>2.7134</v>
      </c>
      <c r="AE50" s="0" t="n">
        <f aca="false">H121</f>
        <v>3.8032</v>
      </c>
      <c r="AF50" s="0" t="n">
        <f aca="false">I121</f>
        <v>5.691131</v>
      </c>
      <c r="AG50" s="0" t="n">
        <f aca="false">J121</f>
        <v>4.371</v>
      </c>
      <c r="AH50" s="0" t="n">
        <f aca="false">K121</f>
        <v>7.286</v>
      </c>
    </row>
    <row r="51" customFormat="false" ht="14.5" hidden="false" customHeight="false" outlineLevel="0" collapsed="false">
      <c r="C51" s="1" t="s">
        <v>59</v>
      </c>
      <c r="M51" s="7" t="s">
        <v>29</v>
      </c>
      <c r="N51" s="8" t="s">
        <v>11</v>
      </c>
      <c r="O51" s="27" t="str">
        <f aca="false">CONCATENATE(ROUND(Z51,1)," km")</f>
        <v>9.1 km</v>
      </c>
      <c r="P51" s="10" t="str">
        <f aca="false">CONCATENATE("[",ROUND(AA51,1)," km ; ", ROUND(AB51,1)," km]")</f>
        <v>[7.9 km ; 9.8 km]</v>
      </c>
      <c r="Q51" s="28" t="str">
        <f aca="false">CONCATENATE(ROUND(AC51,1)," km")</f>
        <v>11.9 km</v>
      </c>
      <c r="R51" s="29" t="str">
        <f aca="false">CONCATENATE("[",ROUND(AD51,1)," km ; ", ROUND(AE51,1)," km]")</f>
        <v>[11 km ; 12.7 km]</v>
      </c>
      <c r="S51" s="27" t="str">
        <f aca="false">CONCATENATE(ROUND(AF51,1)," km")</f>
        <v>16.1 km</v>
      </c>
      <c r="T51" s="10" t="str">
        <f aca="false">CONCATENATE("[",ROUND(AG51,1)," km ; ", ROUND(AH51,1)," km]")</f>
        <v>[16.1 km ; 16.1 km]</v>
      </c>
      <c r="X51" s="0" t="s">
        <v>29</v>
      </c>
      <c r="Y51" s="0" t="s">
        <v>11</v>
      </c>
      <c r="Z51" s="0" t="n">
        <f aca="false">C122</f>
        <v>9.1328211</v>
      </c>
      <c r="AA51" s="0" t="n">
        <f aca="false">D122</f>
        <v>7.9254</v>
      </c>
      <c r="AB51" s="0" t="n">
        <f aca="false">E122</f>
        <v>9.8228</v>
      </c>
      <c r="AC51" s="0" t="n">
        <f aca="false">F122</f>
        <v>11.8546372882733</v>
      </c>
      <c r="AD51" s="0" t="n">
        <f aca="false">G122</f>
        <v>10.9706595744681</v>
      </c>
      <c r="AE51" s="0" t="n">
        <f aca="false">H122</f>
        <v>12.73328</v>
      </c>
      <c r="AF51" s="0" t="n">
        <f aca="false">I122</f>
        <v>16.0908306</v>
      </c>
      <c r="AG51" s="0" t="n">
        <f aca="false">J122</f>
        <v>16.093</v>
      </c>
      <c r="AH51" s="0" t="n">
        <f aca="false">K122</f>
        <v>16.093</v>
      </c>
    </row>
    <row r="52" customFormat="false" ht="15" hidden="false" customHeight="false" outlineLevel="0" collapsed="false">
      <c r="B52" s="0" t="s">
        <v>2</v>
      </c>
      <c r="C52" s="0" t="s">
        <v>3</v>
      </c>
      <c r="D52" s="1" t="s">
        <v>4</v>
      </c>
      <c r="E52" s="1" t="s">
        <v>5</v>
      </c>
      <c r="F52" s="1" t="s">
        <v>6</v>
      </c>
      <c r="G52" s="1" t="s">
        <v>7</v>
      </c>
      <c r="H52" s="1" t="s">
        <v>8</v>
      </c>
      <c r="I52" s="1" t="s">
        <v>9</v>
      </c>
      <c r="J52" s="1" t="s">
        <v>10</v>
      </c>
      <c r="M52" s="7"/>
      <c r="N52" s="11" t="s">
        <v>14</v>
      </c>
      <c r="O52" s="31" t="str">
        <f aca="false">CONCATENATE(ROUND(Z52,1)," km")</f>
        <v>9 km</v>
      </c>
      <c r="P52" s="19" t="str">
        <f aca="false">CONCATENATE("[",ROUND(AA52,1)," km ; ", ROUND(AB52,1)," km]")</f>
        <v>[7.3 km ; 9.9 km]</v>
      </c>
      <c r="Q52" s="32" t="str">
        <f aca="false">CONCATENATE(ROUND(AC52,2)," km")</f>
        <v>12.96 km</v>
      </c>
      <c r="R52" s="30" t="str">
        <f aca="false">CONCATENATE("[",ROUND(AD52,1)," km ; ", ROUND(AE52,1)," km]")</f>
        <v>[12 km ; 13.9 km]</v>
      </c>
      <c r="S52" s="31" t="str">
        <f aca="false">CONCATENATE(ROUND(AF52,1)," km")</f>
        <v>16.1 km</v>
      </c>
      <c r="T52" s="19" t="str">
        <f aca="false">CONCATENATE("[",ROUND(AG52,1)," km ; ", ROUND(AH52,1)," km]")</f>
        <v>[16.1 km ; 16.1 km]</v>
      </c>
      <c r="Y52" s="0" t="s">
        <v>14</v>
      </c>
      <c r="Z52" s="0" t="n">
        <f aca="false">C123</f>
        <v>8.9573089</v>
      </c>
      <c r="AA52" s="0" t="n">
        <f aca="false">D123</f>
        <v>7.2582</v>
      </c>
      <c r="AB52" s="0" t="n">
        <f aca="false">E123</f>
        <v>9.8874</v>
      </c>
      <c r="AC52" s="0" t="n">
        <f aca="false">F123</f>
        <v>12.9596203520554</v>
      </c>
      <c r="AD52" s="0" t="n">
        <f aca="false">G123</f>
        <v>12.0037346938776</v>
      </c>
      <c r="AE52" s="0" t="n">
        <f aca="false">H123</f>
        <v>13.8995744680851</v>
      </c>
      <c r="AF52" s="0" t="n">
        <f aca="false">I123</f>
        <v>16.093</v>
      </c>
      <c r="AG52" s="0" t="n">
        <f aca="false">J123</f>
        <v>16.093</v>
      </c>
      <c r="AH52" s="0" t="n">
        <f aca="false">K123</f>
        <v>16.093</v>
      </c>
    </row>
    <row r="53" customFormat="false" ht="14.5" hidden="false" customHeight="false" outlineLevel="0" collapsed="false">
      <c r="A53" s="0" t="s">
        <v>11</v>
      </c>
      <c r="B53" s="3" t="n">
        <v>14657</v>
      </c>
      <c r="C53" s="3" t="n">
        <v>14120</v>
      </c>
      <c r="D53" s="1" t="n">
        <v>0.596</v>
      </c>
      <c r="E53" s="1" t="n">
        <v>9.914</v>
      </c>
      <c r="F53" s="1" t="n">
        <v>10.003</v>
      </c>
      <c r="G53" s="1" t="n">
        <v>11.849</v>
      </c>
      <c r="H53" s="1" t="n">
        <v>16.093</v>
      </c>
      <c r="I53" s="1" t="n">
        <v>16.093</v>
      </c>
      <c r="J53" s="1" t="n">
        <v>537</v>
      </c>
      <c r="M53" s="7" t="s">
        <v>30</v>
      </c>
      <c r="N53" s="8" t="s">
        <v>11</v>
      </c>
      <c r="O53" s="27" t="str">
        <f aca="false">CONCATENATE(ROUND(Z53,1),"  %")</f>
        <v>18.9  %</v>
      </c>
      <c r="P53" s="10" t="str">
        <f aca="false">CONCATENATE("[",ROUND(AA53,1),"  % ; ", ROUND(AB53,1),"  %]")</f>
        <v>[3.6  % ; 38  %]</v>
      </c>
      <c r="Q53" s="28" t="str">
        <f aca="false">CONCATENATE(ROUND(AC53,1),"  %")</f>
        <v>59.8  %</v>
      </c>
      <c r="R53" s="29" t="str">
        <f aca="false">CONCATENATE("[",ROUND(AD53,1),"  % ; ", ROUND(AE53,1),"  %]")</f>
        <v>[51.2  % ; 68.2  %]</v>
      </c>
      <c r="S53" s="27" t="str">
        <f aca="false">CONCATENATE(ROUND(AF53,1),"  %")</f>
        <v>90  %</v>
      </c>
      <c r="T53" s="10" t="str">
        <f aca="false">CONCATENATE("[",ROUND(AG53,1),"  % ; ", ROUND(AH53,1),"  %]")</f>
        <v>[83  % ; 95.8  %]</v>
      </c>
      <c r="X53" s="0" t="s">
        <v>30</v>
      </c>
      <c r="Y53" s="0" t="s">
        <v>11</v>
      </c>
      <c r="Z53" s="0" t="n">
        <f aca="false">C124</f>
        <v>18.8761</v>
      </c>
      <c r="AA53" s="0" t="n">
        <f aca="false">D124</f>
        <v>3.6</v>
      </c>
      <c r="AB53" s="0" t="n">
        <f aca="false">E124</f>
        <v>38</v>
      </c>
      <c r="AC53" s="0" t="n">
        <f aca="false">F124</f>
        <v>59.8373625467286</v>
      </c>
      <c r="AD53" s="0" t="n">
        <f aca="false">G124</f>
        <v>51.175</v>
      </c>
      <c r="AE53" s="0" t="n">
        <f aca="false">H124</f>
        <v>68.1860465116279</v>
      </c>
      <c r="AF53" s="0" t="n">
        <f aca="false">I124</f>
        <v>89.9754</v>
      </c>
      <c r="AG53" s="0" t="n">
        <f aca="false">J124</f>
        <v>83</v>
      </c>
      <c r="AH53" s="0" t="n">
        <f aca="false">K124</f>
        <v>95.8</v>
      </c>
    </row>
    <row r="54" customFormat="false" ht="15" hidden="false" customHeight="false" outlineLevel="0" collapsed="false">
      <c r="M54" s="7"/>
      <c r="N54" s="11" t="s">
        <v>14</v>
      </c>
      <c r="O54" s="31" t="str">
        <f aca="false">CONCATENATE(ROUND(Z54,1),"  %")</f>
        <v>17.5  %</v>
      </c>
      <c r="P54" s="19" t="str">
        <f aca="false">CONCATENATE("[",ROUND(AA54,1),"  % ; ", ROUND(AB54,1),"  %]")</f>
        <v>[2  % ; 39  %]</v>
      </c>
      <c r="Q54" s="32" t="str">
        <f aca="false">CONCATENATE(ROUND(AC54,1),"  %")</f>
        <v>64.2  %</v>
      </c>
      <c r="R54" s="30" t="str">
        <f aca="false">CONCATENATE("[",ROUND(AD54,1),"  % ; ", ROUND(AE54,1),"  %]")</f>
        <v>[55.1  % ; 73.2  %]</v>
      </c>
      <c r="S54" s="31" t="str">
        <f aca="false">CONCATENATE(ROUND(AF54,1),"  %")</f>
        <v>95.7  %</v>
      </c>
      <c r="T54" s="19" t="str">
        <f aca="false">CONCATENATE("[",ROUND(AG54,1),"  % ; ", ROUND(AH54,1),"  %]")</f>
        <v>[90.5  % ; 99  %]</v>
      </c>
      <c r="Y54" s="0" t="s">
        <v>14</v>
      </c>
      <c r="Z54" s="0" t="n">
        <f aca="false">C125</f>
        <v>17.4922</v>
      </c>
      <c r="AA54" s="0" t="n">
        <f aca="false">D125</f>
        <v>2</v>
      </c>
      <c r="AB54" s="0" t="n">
        <f aca="false">E125</f>
        <v>39</v>
      </c>
      <c r="AC54" s="0" t="n">
        <f aca="false">F125</f>
        <v>64.189025406485</v>
      </c>
      <c r="AD54" s="0" t="n">
        <f aca="false">G125</f>
        <v>55.0666666666667</v>
      </c>
      <c r="AE54" s="0" t="n">
        <f aca="false">H125</f>
        <v>73.1666666666667</v>
      </c>
      <c r="AF54" s="0" t="n">
        <f aca="false">I125</f>
        <v>95.6861</v>
      </c>
      <c r="AG54" s="0" t="n">
        <f aca="false">J125</f>
        <v>90.5</v>
      </c>
      <c r="AH54" s="0" t="n">
        <f aca="false">K125</f>
        <v>99</v>
      </c>
    </row>
    <row r="55" customFormat="false" ht="14.5" hidden="false" customHeight="false" outlineLevel="0" collapsed="false">
      <c r="C55" s="1" t="s">
        <v>60</v>
      </c>
      <c r="M55" s="7" t="s">
        <v>32</v>
      </c>
      <c r="N55" s="8" t="s">
        <v>11</v>
      </c>
      <c r="O55" s="27" t="str">
        <f aca="false">CONCATENATE(ROUND(Z55,1)," m/s")</f>
        <v>3.3 m/s</v>
      </c>
      <c r="P55" s="10" t="str">
        <f aca="false">CONCATENATE("[",ROUND(AA55,1)," m/s ; ", ROUND(AB55,1)," m/s]")</f>
        <v>[2.3 m/s ; 4.4 m/s]</v>
      </c>
      <c r="Q55" s="28" t="str">
        <f aca="false">CONCATENATE(ROUND(AC55,1)," m/s")</f>
        <v>7 m/s</v>
      </c>
      <c r="R55" s="29" t="str">
        <f aca="false">CONCATENATE("[",ROUND(AD55,1)," m/s ; ", ROUND(AE55,1)," m/s]")</f>
        <v>[5.8 m/s ; 8.3 m/s]</v>
      </c>
      <c r="S55" s="27" t="str">
        <f aca="false">CONCATENATE(ROUND(AF55,1)," m/s")</f>
        <v>11.7 m/s</v>
      </c>
      <c r="T55" s="10" t="str">
        <f aca="false">CONCATENATE("[",ROUND(AG55,1)," m/s ; ", ROUND(AH55,1)," m/s]")</f>
        <v>[8.9 m/s ; 14.9 m/s]</v>
      </c>
      <c r="X55" s="0" t="s">
        <v>32</v>
      </c>
      <c r="Y55" s="0" t="s">
        <v>11</v>
      </c>
      <c r="Z55" s="0" t="n">
        <f aca="false">C126</f>
        <v>3.3062</v>
      </c>
      <c r="AA55" s="0" t="n">
        <f aca="false">D126</f>
        <v>2.342</v>
      </c>
      <c r="AB55" s="0" t="n">
        <f aca="false">E126</f>
        <v>4.359</v>
      </c>
      <c r="AC55" s="0" t="n">
        <f aca="false">F126</f>
        <v>7.03713038058228</v>
      </c>
      <c r="AD55" s="0" t="n">
        <f aca="false">G126</f>
        <v>5.8146875</v>
      </c>
      <c r="AE55" s="0" t="n">
        <f aca="false">H126</f>
        <v>8.34371428571429</v>
      </c>
      <c r="AF55" s="0" t="n">
        <f aca="false">I126</f>
        <v>11.669552</v>
      </c>
      <c r="AG55" s="0" t="n">
        <f aca="false">J126</f>
        <v>8.93</v>
      </c>
      <c r="AH55" s="0" t="n">
        <f aca="false">K126</f>
        <v>14.911</v>
      </c>
    </row>
    <row r="56" customFormat="false" ht="15" hidden="false" customHeight="false" outlineLevel="0" collapsed="false">
      <c r="B56" s="0" t="s">
        <v>2</v>
      </c>
      <c r="C56" s="0" t="s">
        <v>3</v>
      </c>
      <c r="D56" s="1" t="s">
        <v>4</v>
      </c>
      <c r="E56" s="1" t="s">
        <v>5</v>
      </c>
      <c r="F56" s="1" t="s">
        <v>6</v>
      </c>
      <c r="G56" s="1" t="s">
        <v>7</v>
      </c>
      <c r="H56" s="1" t="s">
        <v>8</v>
      </c>
      <c r="I56" s="1" t="s">
        <v>9</v>
      </c>
      <c r="J56" s="1" t="s">
        <v>10</v>
      </c>
      <c r="M56" s="7"/>
      <c r="N56" s="11" t="s">
        <v>14</v>
      </c>
      <c r="O56" s="31" t="str">
        <f aca="false">CONCATENATE(ROUND(Z56,1)," m/s")</f>
        <v>3.4 m/s</v>
      </c>
      <c r="P56" s="19" t="str">
        <f aca="false">CONCATENATE("[",ROUND(AA56,1)," m/s ; ", ROUND(AB56,1)," m/s]")</f>
        <v>[2.4 m/s ; 4.6 m/s]</v>
      </c>
      <c r="Q56" s="32" t="str">
        <f aca="false">CONCATENATE(ROUND(AC56,1)," m/s")</f>
        <v>8.9 m/s</v>
      </c>
      <c r="R56" s="30" t="str">
        <f aca="false">CONCATENATE("[",ROUND(AD56,1)," m/s ; ", ROUND(AE56,1)," m/s]")</f>
        <v>[7.4 m/s ; 10.4 m/s]</v>
      </c>
      <c r="S56" s="31" t="str">
        <f aca="false">CONCATENATE(ROUND(AF56,1)," m/s")</f>
        <v>15.3 m/s</v>
      </c>
      <c r="T56" s="19" t="str">
        <f aca="false">CONCATENATE("[",ROUND(AG56,1)," m/s ; ", ROUND(AH56,1)," m/s]")</f>
        <v>[12.6 m/s ; 18.4 m/s]</v>
      </c>
      <c r="Y56" s="0" t="s">
        <v>14</v>
      </c>
      <c r="Z56" s="0" t="n">
        <f aca="false">C127</f>
        <v>3.382253</v>
      </c>
      <c r="AA56" s="0" t="n">
        <f aca="false">D127</f>
        <v>2.39</v>
      </c>
      <c r="AB56" s="0" t="n">
        <f aca="false">E127</f>
        <v>4.63</v>
      </c>
      <c r="AC56" s="0" t="n">
        <f aca="false">F127</f>
        <v>8.91399433384984</v>
      </c>
      <c r="AD56" s="0" t="n">
        <f aca="false">G127</f>
        <v>7.42547619047619</v>
      </c>
      <c r="AE56" s="0" t="n">
        <f aca="false">H127</f>
        <v>10.4413513513514</v>
      </c>
      <c r="AF56" s="0" t="n">
        <f aca="false">I127</f>
        <v>15.345464</v>
      </c>
      <c r="AG56" s="0" t="n">
        <f aca="false">J127</f>
        <v>12.58</v>
      </c>
      <c r="AH56" s="0" t="n">
        <f aca="false">K127</f>
        <v>18.36</v>
      </c>
    </row>
    <row r="57" customFormat="false" ht="14.5" hidden="false" customHeight="false" outlineLevel="0" collapsed="false">
      <c r="A57" s="0" t="s">
        <v>14</v>
      </c>
      <c r="B57" s="3" t="n">
        <v>693063</v>
      </c>
      <c r="C57" s="3" t="n">
        <v>645267</v>
      </c>
      <c r="D57" s="1" t="n">
        <v>0.05</v>
      </c>
      <c r="E57" s="1" t="n">
        <v>9.99</v>
      </c>
      <c r="F57" s="1" t="n">
        <v>14.8</v>
      </c>
      <c r="G57" s="1" t="n">
        <v>12.97</v>
      </c>
      <c r="H57" s="1" t="n">
        <v>16.09</v>
      </c>
      <c r="I57" s="1" t="n">
        <v>16.09</v>
      </c>
      <c r="J57" s="1" t="n">
        <v>47796</v>
      </c>
      <c r="M57" s="7" t="s">
        <v>33</v>
      </c>
      <c r="N57" s="8" t="s">
        <v>11</v>
      </c>
      <c r="O57" s="27" t="str">
        <f aca="false">CONCATENATE(ROUND(Z57,1)," ")</f>
        <v>2.9 </v>
      </c>
      <c r="P57" s="10" t="str">
        <f aca="false">CONCATENATE("[",ROUND(AA57,1),"  ; ", ROUND(AB57,1)," ]")</f>
        <v>[1  ; 4 ]</v>
      </c>
      <c r="Q57" s="28" t="str">
        <f aca="false">CONCATENATE(ROUND(AC57,1)," ")</f>
        <v>5.5 </v>
      </c>
      <c r="R57" s="29" t="str">
        <f aca="false">CONCATENATE("[",ROUND(AD57,1),"  ; ", ROUND(AE57,1)," ]")</f>
        <v>[4.8  ; 6.1 ]</v>
      </c>
      <c r="S57" s="27" t="str">
        <f aca="false">CONCATENATE(ROUND(AF57,1)," ")</f>
        <v>8 </v>
      </c>
      <c r="T57" s="10" t="str">
        <f aca="false">CONCATENATE("[",ROUND(AG57,1),"  ; ", ROUND(AH57,1)," ]")</f>
        <v>[7  ; 9 ]</v>
      </c>
      <c r="X57" s="0" t="s">
        <v>33</v>
      </c>
      <c r="Y57" s="0" t="s">
        <v>11</v>
      </c>
      <c r="Z57" s="0" t="n">
        <f aca="false">C128</f>
        <v>2.9449</v>
      </c>
      <c r="AA57" s="0" t="n">
        <f aca="false">D128</f>
        <v>1</v>
      </c>
      <c r="AB57" s="0" t="n">
        <f aca="false">E128</f>
        <v>4</v>
      </c>
      <c r="AC57" s="0" t="n">
        <f aca="false">F128</f>
        <v>5.47843030072383</v>
      </c>
      <c r="AD57" s="0" t="n">
        <f aca="false">G128</f>
        <v>4.80434782608696</v>
      </c>
      <c r="AE57" s="0" t="n">
        <f aca="false">H128</f>
        <v>6.06521739130435</v>
      </c>
      <c r="AF57" s="0" t="n">
        <f aca="false">I128</f>
        <v>7.9515</v>
      </c>
      <c r="AG57" s="0" t="n">
        <f aca="false">J128</f>
        <v>7</v>
      </c>
      <c r="AH57" s="0" t="n">
        <f aca="false">K128</f>
        <v>9</v>
      </c>
    </row>
    <row r="58" customFormat="false" ht="15" hidden="false" customHeight="false" outlineLevel="0" collapsed="false">
      <c r="M58" s="7"/>
      <c r="N58" s="11" t="s">
        <v>14</v>
      </c>
      <c r="O58" s="31" t="str">
        <f aca="false">CONCATENATE(ROUND(Z58,1)," ")</f>
        <v>0.8 </v>
      </c>
      <c r="P58" s="19" t="str">
        <f aca="false">CONCATENATE("[",ROUND(AA58,1),"  ; ", ROUND(AB58,1)," ]")</f>
        <v>[0  ; 1 ]</v>
      </c>
      <c r="Q58" s="32" t="str">
        <f aca="false">CONCATENATE(ROUND(AC58,1)," ")</f>
        <v>3.1 </v>
      </c>
      <c r="R58" s="30" t="str">
        <f aca="false">CONCATENATE("[",ROUND(AD58,1),"  ; ", ROUND(AE58,1)," ]")</f>
        <v>[2.5  ; 3.8 ]</v>
      </c>
      <c r="S58" s="31" t="str">
        <f aca="false">CONCATENATE(ROUND(AF58,1)," ")</f>
        <v>6.2 </v>
      </c>
      <c r="T58" s="19" t="str">
        <f aca="false">CONCATENATE("[",ROUND(AG58,1),"  ; ", ROUND(AH58,1)," ]")</f>
        <v>[5  ; 8 ]</v>
      </c>
      <c r="Y58" s="0" t="s">
        <v>14</v>
      </c>
      <c r="Z58" s="0" t="n">
        <f aca="false">C129</f>
        <v>0.8492</v>
      </c>
      <c r="AA58" s="0" t="n">
        <f aca="false">D129</f>
        <v>0</v>
      </c>
      <c r="AB58" s="0" t="n">
        <f aca="false">E129</f>
        <v>1</v>
      </c>
      <c r="AC58" s="0" t="n">
        <f aca="false">F129</f>
        <v>3.1302192976457</v>
      </c>
      <c r="AD58" s="0" t="n">
        <f aca="false">G129</f>
        <v>2.51063829787234</v>
      </c>
      <c r="AE58" s="0" t="n">
        <f aca="false">H129</f>
        <v>3.77551020408163</v>
      </c>
      <c r="AF58" s="0" t="n">
        <f aca="false">I129</f>
        <v>6.1838</v>
      </c>
      <c r="AG58" s="0" t="n">
        <f aca="false">J129</f>
        <v>5</v>
      </c>
      <c r="AH58" s="0" t="n">
        <f aca="false">K129</f>
        <v>8</v>
      </c>
    </row>
    <row r="59" customFormat="false" ht="14.5" hidden="false" customHeight="false" outlineLevel="0" collapsed="false">
      <c r="M59" s="33"/>
      <c r="N59" s="34"/>
      <c r="O59" s="34"/>
      <c r="P59" s="34"/>
      <c r="Q59" s="34"/>
      <c r="R59" s="34"/>
      <c r="S59" s="34"/>
      <c r="T59" s="34"/>
    </row>
    <row r="60" customFormat="false" ht="14.5" hidden="false" customHeight="false" outlineLevel="0" collapsed="false">
      <c r="M60" s="33"/>
      <c r="N60" s="34"/>
      <c r="O60" s="34"/>
      <c r="P60" s="34"/>
      <c r="Q60" s="34"/>
      <c r="R60" s="34"/>
      <c r="S60" s="34"/>
      <c r="T60" s="34"/>
    </row>
    <row r="61" customFormat="false" ht="14.5" hidden="false" customHeight="false" outlineLevel="0" collapsed="false">
      <c r="M61" s="33"/>
      <c r="N61" s="34"/>
      <c r="O61" s="34"/>
      <c r="P61" s="34"/>
      <c r="Q61" s="34"/>
      <c r="R61" s="34"/>
      <c r="S61" s="34"/>
      <c r="T61" s="34"/>
      <c r="Z61" s="0" t="s">
        <v>34</v>
      </c>
      <c r="AA61" s="0" t="s">
        <v>35</v>
      </c>
      <c r="AB61" s="0" t="s">
        <v>36</v>
      </c>
      <c r="AC61" s="0" t="s">
        <v>37</v>
      </c>
      <c r="AD61" s="0" t="s">
        <v>38</v>
      </c>
      <c r="AE61" s="0" t="s">
        <v>39</v>
      </c>
      <c r="AF61" s="0" t="s">
        <v>40</v>
      </c>
      <c r="AG61" s="0" t="s">
        <v>41</v>
      </c>
      <c r="AH61" s="0" t="s">
        <v>42</v>
      </c>
    </row>
    <row r="62" customFormat="false" ht="14.5" hidden="false" customHeight="false" outlineLevel="0" collapsed="false">
      <c r="C62" s="1" t="s">
        <v>61</v>
      </c>
      <c r="Z62" s="0" t="s">
        <v>62</v>
      </c>
      <c r="AA62" s="0" t="s">
        <v>63</v>
      </c>
      <c r="AB62" s="0" t="s">
        <v>64</v>
      </c>
      <c r="AC62" s="0" t="s">
        <v>65</v>
      </c>
      <c r="AD62" s="0" t="s">
        <v>66</v>
      </c>
      <c r="AE62" s="0" t="s">
        <v>67</v>
      </c>
      <c r="AF62" s="0" t="s">
        <v>68</v>
      </c>
      <c r="AG62" s="0" t="s">
        <v>69</v>
      </c>
      <c r="AH62" s="0" t="s">
        <v>70</v>
      </c>
    </row>
    <row r="63" customFormat="false" ht="14.5" hidden="false" customHeight="false" outlineLevel="0" collapsed="false">
      <c r="B63" s="0" t="s">
        <v>2</v>
      </c>
      <c r="C63" s="0" t="s">
        <v>3</v>
      </c>
      <c r="D63" s="1" t="s">
        <v>4</v>
      </c>
      <c r="E63" s="1" t="s">
        <v>5</v>
      </c>
      <c r="F63" s="1" t="s">
        <v>6</v>
      </c>
      <c r="G63" s="1" t="s">
        <v>7</v>
      </c>
      <c r="H63" s="1" t="s">
        <v>8</v>
      </c>
      <c r="I63" s="1" t="s">
        <v>9</v>
      </c>
      <c r="J63" s="1" t="s">
        <v>10</v>
      </c>
      <c r="Y63" s="0" t="s">
        <v>11</v>
      </c>
      <c r="Z63" s="0" t="s">
        <v>34</v>
      </c>
      <c r="AA63" s="0" t="s">
        <v>35</v>
      </c>
      <c r="AB63" s="0" t="s">
        <v>36</v>
      </c>
      <c r="AC63" s="0" t="s">
        <v>37</v>
      </c>
      <c r="AD63" s="0" t="s">
        <v>38</v>
      </c>
      <c r="AE63" s="0" t="s">
        <v>39</v>
      </c>
      <c r="AF63" s="0" t="s">
        <v>40</v>
      </c>
      <c r="AG63" s="0" t="s">
        <v>41</v>
      </c>
      <c r="AH63" s="0" t="s">
        <v>42</v>
      </c>
    </row>
    <row r="64" customFormat="false" ht="15" hidden="false" customHeight="false" outlineLevel="0" collapsed="false">
      <c r="A64" s="0" t="s">
        <v>11</v>
      </c>
      <c r="B64" s="3" t="n">
        <v>14657</v>
      </c>
      <c r="C64" s="3" t="n">
        <v>11730</v>
      </c>
      <c r="D64" s="1" t="n">
        <v>0</v>
      </c>
      <c r="E64" s="1" t="n">
        <v>40</v>
      </c>
      <c r="F64" s="1" t="n">
        <v>67</v>
      </c>
      <c r="G64" s="1" t="n">
        <v>59.85</v>
      </c>
      <c r="H64" s="1" t="n">
        <v>82</v>
      </c>
      <c r="I64" s="1" t="n">
        <v>100</v>
      </c>
      <c r="J64" s="1" t="n">
        <v>2927</v>
      </c>
      <c r="Y64" s="0" t="s">
        <v>14</v>
      </c>
      <c r="Z64" s="0" t="s">
        <v>34</v>
      </c>
      <c r="AA64" s="0" t="s">
        <v>35</v>
      </c>
      <c r="AB64" s="0" t="s">
        <v>36</v>
      </c>
      <c r="AC64" s="0" t="s">
        <v>37</v>
      </c>
      <c r="AD64" s="0" t="s">
        <v>38</v>
      </c>
      <c r="AE64" s="0" t="s">
        <v>39</v>
      </c>
      <c r="AF64" s="0" t="s">
        <v>40</v>
      </c>
      <c r="AG64" s="0" t="s">
        <v>41</v>
      </c>
      <c r="AH64" s="0" t="s">
        <v>42</v>
      </c>
    </row>
    <row r="65" customFormat="false" ht="15" hidden="false" customHeight="false" outlineLevel="0" collapsed="false">
      <c r="M65" s="20" t="s">
        <v>17</v>
      </c>
      <c r="N65" s="21" t="s">
        <v>18</v>
      </c>
      <c r="O65" s="22" t="s">
        <v>71</v>
      </c>
      <c r="P65" s="23" t="s">
        <v>54</v>
      </c>
      <c r="Q65" s="24" t="s">
        <v>72</v>
      </c>
      <c r="R65" s="24" t="s">
        <v>54</v>
      </c>
      <c r="S65" s="22" t="s">
        <v>73</v>
      </c>
      <c r="T65" s="23" t="s">
        <v>54</v>
      </c>
      <c r="X65" s="0" t="s">
        <v>17</v>
      </c>
      <c r="Y65" s="0" t="s">
        <v>18</v>
      </c>
    </row>
    <row r="66" customFormat="false" ht="14.5" hidden="false" customHeight="false" outlineLevel="0" collapsed="false">
      <c r="C66" s="1" t="s">
        <v>74</v>
      </c>
      <c r="M66" s="25" t="s">
        <v>20</v>
      </c>
      <c r="N66" s="26" t="s">
        <v>11</v>
      </c>
      <c r="O66" s="27" t="str">
        <f aca="false">CONCATENATE(ROUND(Z66,1)," °C")</f>
        <v>14.8 °C</v>
      </c>
      <c r="P66" s="10" t="str">
        <f aca="false">CONCATENATE("[",ROUND(AA66,1)," °C ; ", ROUND(AB66,1)," °C]")</f>
        <v>[12.8 °C ; 16.7 °C]</v>
      </c>
      <c r="Q66" s="28" t="str">
        <f aca="false">CONCATENATE(ROUND(AC66,1)," °C")</f>
        <v>18 °C</v>
      </c>
      <c r="R66" s="29" t="str">
        <f aca="false">CONCATENATE("[",ROUND(AD66,1)," °C ; ", ROUND(AE66,1)," °C]")</f>
        <v>[16.5 °C ; 19.5 °C]</v>
      </c>
      <c r="S66" s="27" t="str">
        <f aca="false">CONCATENATE(ROUND(AF66,1)," °C")</f>
        <v>20.8 °C</v>
      </c>
      <c r="T66" s="10" t="str">
        <f aca="false">CONCATENATE("[",ROUND(AG66,1)," °C ; ", ROUND(AH66,1)," °C]")</f>
        <v>[19.2 °C ; 22.3 °C]</v>
      </c>
      <c r="X66" s="0" t="s">
        <v>20</v>
      </c>
      <c r="Y66" s="0" t="s">
        <v>11</v>
      </c>
      <c r="Z66" s="0" t="n">
        <v>14.7794875</v>
      </c>
      <c r="AA66" s="0" t="n">
        <v>12.76</v>
      </c>
      <c r="AB66" s="0" t="n">
        <v>16.6575</v>
      </c>
      <c r="AC66" s="0" t="n">
        <v>17.99039</v>
      </c>
      <c r="AD66" s="0" t="n">
        <v>16.47</v>
      </c>
      <c r="AE66" s="0" t="n">
        <v>19.495</v>
      </c>
      <c r="AF66" s="0" t="n">
        <v>20.7985075</v>
      </c>
      <c r="AG66" s="0" t="n">
        <v>19.215</v>
      </c>
      <c r="AH66" s="0" t="n">
        <v>22.25</v>
      </c>
    </row>
    <row r="67" customFormat="false" ht="15" hidden="false" customHeight="false" outlineLevel="0" collapsed="false">
      <c r="B67" s="0" t="s">
        <v>2</v>
      </c>
      <c r="C67" s="0" t="s">
        <v>3</v>
      </c>
      <c r="D67" s="1" t="s">
        <v>4</v>
      </c>
      <c r="E67" s="1" t="s">
        <v>5</v>
      </c>
      <c r="F67" s="1" t="s">
        <v>6</v>
      </c>
      <c r="G67" s="1" t="s">
        <v>7</v>
      </c>
      <c r="H67" s="1" t="s">
        <v>8</v>
      </c>
      <c r="I67" s="1" t="s">
        <v>9</v>
      </c>
      <c r="J67" s="1" t="s">
        <v>10</v>
      </c>
      <c r="M67" s="25"/>
      <c r="N67" s="30" t="s">
        <v>14</v>
      </c>
      <c r="O67" s="31" t="str">
        <f aca="false">CONCATENATE(ROUND(Z67,1)," °C")</f>
        <v>6.8 °C</v>
      </c>
      <c r="P67" s="19" t="str">
        <f aca="false">CONCATENATE("[",ROUND(AA67,1)," °C ; ", ROUND(AB67,1)," °C]")</f>
        <v>[4.6 °C ; 9.2 °C]</v>
      </c>
      <c r="Q67" s="32" t="str">
        <f aca="false">CONCATENATE(ROUND(AC67,1)," °C")</f>
        <v>11.3 °C</v>
      </c>
      <c r="R67" s="30" t="str">
        <f aca="false">CONCATENATE("[",ROUND(AD67,1)," °C ; ", ROUND(AE67,1)," °C]")</f>
        <v>[8.9 °C ; 14.1 °C]</v>
      </c>
      <c r="S67" s="31" t="str">
        <f aca="false">CONCATENATE(ROUND(AF67,1)," °C")</f>
        <v>16.5 °C</v>
      </c>
      <c r="T67" s="19" t="str">
        <f aca="false">CONCATENATE("[",ROUND(AG67,1)," °C ; ", ROUND(AH67,1)," °C]")</f>
        <v>[13.6 °C ; 19.2 °C]</v>
      </c>
      <c r="Y67" s="0" t="s">
        <v>14</v>
      </c>
      <c r="Z67" s="0" t="n">
        <v>6.81352375</v>
      </c>
      <c r="AA67" s="0" t="n">
        <v>4.56</v>
      </c>
      <c r="AB67" s="0" t="n">
        <v>9.1925</v>
      </c>
      <c r="AC67" s="0" t="n">
        <v>11.253505</v>
      </c>
      <c r="AD67" s="0" t="n">
        <v>8.94</v>
      </c>
      <c r="AE67" s="0" t="n">
        <v>14.0675</v>
      </c>
      <c r="AF67" s="0" t="n">
        <v>16.53669125</v>
      </c>
      <c r="AG67" s="0" t="n">
        <v>13.61875</v>
      </c>
      <c r="AH67" s="0" t="n">
        <v>19.1825</v>
      </c>
    </row>
    <row r="68" customFormat="false" ht="14.5" hidden="false" customHeight="false" outlineLevel="0" collapsed="false">
      <c r="A68" s="0" t="s">
        <v>14</v>
      </c>
      <c r="B68" s="3" t="n">
        <v>693063</v>
      </c>
      <c r="C68" s="3" t="n">
        <v>607295</v>
      </c>
      <c r="D68" s="1" t="n">
        <v>0</v>
      </c>
      <c r="E68" s="1" t="n">
        <v>43</v>
      </c>
      <c r="F68" s="1" t="n">
        <v>73</v>
      </c>
      <c r="G68" s="1" t="n">
        <v>64.06</v>
      </c>
      <c r="H68" s="1" t="n">
        <v>89</v>
      </c>
      <c r="I68" s="1" t="n">
        <v>100</v>
      </c>
      <c r="J68" s="1" t="n">
        <v>85768</v>
      </c>
      <c r="M68" s="7" t="s">
        <v>21</v>
      </c>
      <c r="N68" s="8" t="s">
        <v>11</v>
      </c>
      <c r="O68" s="27" t="str">
        <f aca="false">CONCATENATE(ROUND(Z68,1)," °C")</f>
        <v>19.9 °C</v>
      </c>
      <c r="P68" s="10" t="str">
        <f aca="false">CONCATENATE("[",ROUND(AA68,1)," °C ; ", ROUND(AB68,1)," °C]")</f>
        <v>[17.6 °C ; 21.8 °C]</v>
      </c>
      <c r="Q68" s="28" t="str">
        <f aca="false">CONCATENATE(ROUND(AC68,1)," °C")</f>
        <v>23.6 °C</v>
      </c>
      <c r="R68" s="29" t="str">
        <f aca="false">CONCATENATE("[",ROUND(AD68,1)," °C ; ", ROUND(AE68,1)," °C]")</f>
        <v>[21.7 °C ; 25.2 °C]</v>
      </c>
      <c r="S68" s="27" t="str">
        <f aca="false">CONCATENATE(ROUND(AF68,1)," °C")</f>
        <v>26.9 °C</v>
      </c>
      <c r="T68" s="10" t="str">
        <f aca="false">CONCATENATE("[",ROUND(AG68,1)," °C ; ", ROUND(AH68,1)," °C]")</f>
        <v>[25.1 °C ; 28.6 °C]</v>
      </c>
      <c r="X68" s="0" t="s">
        <v>21</v>
      </c>
      <c r="Y68" s="0" t="s">
        <v>11</v>
      </c>
      <c r="Z68" s="0" t="n">
        <v>19.872265</v>
      </c>
      <c r="AA68" s="0" t="n">
        <v>17.635</v>
      </c>
      <c r="AB68" s="0" t="n">
        <v>21.8075</v>
      </c>
      <c r="AC68" s="0" t="n">
        <v>23.558185</v>
      </c>
      <c r="AD68" s="0" t="n">
        <v>21.72</v>
      </c>
      <c r="AE68" s="0" t="n">
        <v>25.19</v>
      </c>
      <c r="AF68" s="0" t="n">
        <v>26.8843325</v>
      </c>
      <c r="AG68" s="0" t="n">
        <v>25.0525</v>
      </c>
      <c r="AH68" s="0" t="n">
        <v>28.575</v>
      </c>
    </row>
    <row r="69" customFormat="false" ht="15" hidden="false" customHeight="false" outlineLevel="0" collapsed="false">
      <c r="M69" s="7"/>
      <c r="N69" s="11" t="s">
        <v>14</v>
      </c>
      <c r="O69" s="31" t="str">
        <f aca="false">CONCATENATE(ROUND(Z69,1)," °C")</f>
        <v>10.4 °C</v>
      </c>
      <c r="P69" s="19" t="str">
        <f aca="false">CONCATENATE("[",ROUND(AA69,1)," °C ; ", ROUND(AB69,1)," °C]")</f>
        <v>[8 °C ; 13 °C]</v>
      </c>
      <c r="Q69" s="32" t="str">
        <f aca="false">CONCATENATE(ROUND(AC69,1)," °C")</f>
        <v>15.6 °C</v>
      </c>
      <c r="R69" s="30" t="str">
        <f aca="false">CONCATENATE("[",ROUND(AD69,1)," °C ; ", ROUND(AE69,1)," °C]")</f>
        <v>[12.7 °C ; 19.1 °C]</v>
      </c>
      <c r="S69" s="31" t="str">
        <f aca="false">CONCATENATE(ROUND(AF69,1)," °C")</f>
        <v>22.1 °C</v>
      </c>
      <c r="T69" s="19" t="str">
        <f aca="false">CONCATENATE("[",ROUND(AG69,1)," °C ; ", ROUND(AH69,1)," °C]")</f>
        <v>[18.3 °C ; 25.5 °C]</v>
      </c>
      <c r="Y69" s="0" t="s">
        <v>14</v>
      </c>
      <c r="Z69" s="0" t="n">
        <v>10.408845</v>
      </c>
      <c r="AA69" s="0" t="n">
        <v>8.03</v>
      </c>
      <c r="AB69" s="0" t="n">
        <v>12.96</v>
      </c>
      <c r="AC69" s="0" t="n">
        <v>15.59907</v>
      </c>
      <c r="AD69" s="0" t="n">
        <v>12.74</v>
      </c>
      <c r="AE69" s="0" t="n">
        <v>19.13</v>
      </c>
      <c r="AF69" s="0" t="n">
        <v>22.12584</v>
      </c>
      <c r="AG69" s="0" t="n">
        <v>18.32</v>
      </c>
      <c r="AH69" s="0" t="n">
        <v>25.5375</v>
      </c>
    </row>
    <row r="70" customFormat="false" ht="14.5" hidden="false" customHeight="false" outlineLevel="0" collapsed="false">
      <c r="C70" s="1" t="s">
        <v>75</v>
      </c>
      <c r="M70" s="7" t="s">
        <v>23</v>
      </c>
      <c r="N70" s="8" t="s">
        <v>11</v>
      </c>
      <c r="O70" s="27" t="str">
        <f aca="false">CONCATENATE(ROUND(Z70,1)," %")</f>
        <v>64.3 %</v>
      </c>
      <c r="P70" s="10" t="str">
        <f aca="false">CONCATENATE("[",ROUND(AA70,1)," % ; ", ROUND(AB70,1)," %]")</f>
        <v>[60 % ; 68.3 %]</v>
      </c>
      <c r="Q70" s="28" t="str">
        <f aca="false">CONCATENATE(ROUND(AC70,1)," %")</f>
        <v>71.8 %</v>
      </c>
      <c r="R70" s="29" t="str">
        <f aca="false">CONCATENATE("[",ROUND(AD70,1)," % ; ", ROUND(AE70,1)," %]")</f>
        <v>[68 % ; 75.5 %]</v>
      </c>
      <c r="S70" s="27" t="str">
        <f aca="false">CONCATENATE(ROUND(AF70,1)," %")</f>
        <v>79.1 %</v>
      </c>
      <c r="T70" s="10" t="str">
        <f aca="false">CONCATENATE("[",ROUND(AG70,1)," % ; ", ROUND(AH70,1)," %]")</f>
        <v>[75 % ; 83 %]</v>
      </c>
      <c r="X70" s="0" t="s">
        <v>23</v>
      </c>
      <c r="Y70" s="0" t="s">
        <v>11</v>
      </c>
      <c r="Z70" s="0" t="n">
        <v>64.30625</v>
      </c>
      <c r="AA70" s="0" t="n">
        <v>60</v>
      </c>
      <c r="AB70" s="0" t="n">
        <v>68.25</v>
      </c>
      <c r="AC70" s="0" t="n">
        <v>71.785</v>
      </c>
      <c r="AD70" s="0" t="n">
        <v>68</v>
      </c>
      <c r="AE70" s="0" t="n">
        <v>75.5</v>
      </c>
      <c r="AF70" s="0" t="n">
        <v>79.063</v>
      </c>
      <c r="AG70" s="0" t="n">
        <v>75</v>
      </c>
      <c r="AH70" s="0" t="n">
        <v>83</v>
      </c>
    </row>
    <row r="71" customFormat="false" ht="15" hidden="false" customHeight="false" outlineLevel="0" collapsed="false">
      <c r="B71" s="0" t="s">
        <v>2</v>
      </c>
      <c r="C71" s="0" t="s">
        <v>3</v>
      </c>
      <c r="D71" s="1" t="s">
        <v>4</v>
      </c>
      <c r="E71" s="1" t="s">
        <v>5</v>
      </c>
      <c r="F71" s="1" t="s">
        <v>6</v>
      </c>
      <c r="G71" s="1" t="s">
        <v>7</v>
      </c>
      <c r="H71" s="1" t="s">
        <v>8</v>
      </c>
      <c r="I71" s="1" t="s">
        <v>9</v>
      </c>
      <c r="J71" s="1" t="s">
        <v>10</v>
      </c>
      <c r="M71" s="7"/>
      <c r="N71" s="11" t="s">
        <v>14</v>
      </c>
      <c r="O71" s="31" t="str">
        <f aca="false">CONCATENATE(ROUND(Z71,1)," %")</f>
        <v>66.5 %</v>
      </c>
      <c r="P71" s="19" t="str">
        <f aca="false">CONCATENATE("[",ROUND(AA71,1)," % ; ", ROUND(AB71,1)," %]")</f>
        <v>[60.3 % ; 73 %]</v>
      </c>
      <c r="Q71" s="32" t="str">
        <f aca="false">CONCATENATE(ROUND(AC71,1)," %")</f>
        <v>76.4 %</v>
      </c>
      <c r="R71" s="30" t="str">
        <f aca="false">CONCATENATE("[",ROUND(AD71,1)," % ; ", ROUND(AE71,1)," %]")</f>
        <v>[71.5 % ; 81 %]</v>
      </c>
      <c r="S71" s="31" t="str">
        <f aca="false">CONCATENATE(ROUND(AF71,1)," %")</f>
        <v>84.3 %</v>
      </c>
      <c r="T71" s="19" t="str">
        <f aca="false">CONCATENATE("[",ROUND(AG71,1)," °C ; ", ROUND(AH71,1)," °C]")</f>
        <v>[80 °C ; 88 °C]</v>
      </c>
      <c r="Y71" s="0" t="s">
        <v>14</v>
      </c>
      <c r="Z71" s="0" t="n">
        <v>66.5475</v>
      </c>
      <c r="AA71" s="0" t="n">
        <v>60.25</v>
      </c>
      <c r="AB71" s="0" t="n">
        <v>73</v>
      </c>
      <c r="AC71" s="0" t="n">
        <v>76.3505</v>
      </c>
      <c r="AD71" s="0" t="n">
        <v>71.5</v>
      </c>
      <c r="AE71" s="0" t="n">
        <v>81</v>
      </c>
      <c r="AF71" s="0" t="n">
        <v>84.26</v>
      </c>
      <c r="AG71" s="0" t="n">
        <v>80</v>
      </c>
      <c r="AH71" s="0" t="n">
        <v>88</v>
      </c>
    </row>
    <row r="72" customFormat="false" ht="14.5" hidden="false" customHeight="false" outlineLevel="0" collapsed="false">
      <c r="A72" s="0" t="s">
        <v>11</v>
      </c>
      <c r="B72" s="3" t="n">
        <v>14657</v>
      </c>
      <c r="C72" s="3" t="n">
        <v>9092</v>
      </c>
      <c r="D72" s="1" t="n">
        <v>0</v>
      </c>
      <c r="E72" s="1" t="n">
        <v>4.367</v>
      </c>
      <c r="F72" s="1" t="n">
        <v>6.26</v>
      </c>
      <c r="G72" s="1" t="n">
        <v>7.032</v>
      </c>
      <c r="H72" s="1" t="n">
        <v>8.97</v>
      </c>
      <c r="I72" s="1" t="n">
        <v>49.17</v>
      </c>
      <c r="J72" s="1" t="n">
        <v>5565</v>
      </c>
      <c r="M72" s="7" t="s">
        <v>24</v>
      </c>
      <c r="N72" s="8" t="s">
        <v>11</v>
      </c>
      <c r="O72" s="27" t="str">
        <f aca="false">CONCATENATE(ROUND(Z72,1)," °C")</f>
        <v>9.3 °C</v>
      </c>
      <c r="P72" s="10" t="str">
        <f aca="false">CONCATENATE("[",ROUND(AA72,1)," °C ; ", ROUND(AB72,1)," °C]")</f>
        <v>[7.3 °C ; 10.9 °C]</v>
      </c>
      <c r="Q72" s="28" t="str">
        <f aca="false">CONCATENATE(ROUND(AC72,1)," °C")</f>
        <v>12.2 °C</v>
      </c>
      <c r="R72" s="29" t="str">
        <f aca="false">CONCATENATE("[",ROUND(AD72,1)," °C ; ", ROUND(AE72,1)," °C]")</f>
        <v>[10.7 °C ; 13.5 °C]</v>
      </c>
      <c r="S72" s="27" t="str">
        <f aca="false">CONCATENATE(ROUND(AF72,1)," °C")</f>
        <v>14.6 °C</v>
      </c>
      <c r="T72" s="10" t="str">
        <f aca="false">CONCATENATE("[",ROUND(AG72,1)," °C ; ", ROUND(AH72,1)," °C]")</f>
        <v>[13.4 °C ; 15.7 °C]</v>
      </c>
      <c r="X72" s="0" t="s">
        <v>24</v>
      </c>
      <c r="Y72" s="0" t="s">
        <v>11</v>
      </c>
      <c r="Z72" s="0" t="n">
        <v>9.27789</v>
      </c>
      <c r="AA72" s="0" t="n">
        <v>7.29</v>
      </c>
      <c r="AB72" s="0" t="n">
        <v>10.9325</v>
      </c>
      <c r="AC72" s="0" t="n">
        <v>12.20483</v>
      </c>
      <c r="AD72" s="0" t="n">
        <v>10.675</v>
      </c>
      <c r="AE72" s="0" t="n">
        <v>13.48</v>
      </c>
      <c r="AF72" s="0" t="n">
        <v>14.5908975</v>
      </c>
      <c r="AG72" s="0" t="n">
        <v>13.3975</v>
      </c>
      <c r="AH72" s="0" t="n">
        <v>15.7125</v>
      </c>
    </row>
    <row r="73" customFormat="false" ht="15" hidden="false" customHeight="false" outlineLevel="0" collapsed="false">
      <c r="M73" s="7"/>
      <c r="N73" s="11" t="s">
        <v>14</v>
      </c>
      <c r="O73" s="31" t="str">
        <f aca="false">CONCATENATE(ROUND(Z73,1)," °C")</f>
        <v>2.4 °C</v>
      </c>
      <c r="P73" s="19" t="str">
        <f aca="false">CONCATENATE("[",ROUND(AA73,1)," °C ; ", ROUND(AB73,1)," °C]")</f>
        <v>[-0.1 °C ; 4.6 °C]</v>
      </c>
      <c r="Q73" s="32" t="str">
        <f aca="false">CONCATENATE(ROUND(AC73,1)," °C")</f>
        <v>6.7 °C</v>
      </c>
      <c r="R73" s="30" t="str">
        <f aca="false">CONCATENATE("[",ROUND(AD73,1)," °C ; ", ROUND(AE73,1)," °C]")</f>
        <v>[4.4 °C ; 9.2 °C]</v>
      </c>
      <c r="S73" s="31" t="str">
        <f aca="false">CONCATENATE(ROUND(AF73,1)," °C")</f>
        <v>11 °C</v>
      </c>
      <c r="T73" s="19" t="str">
        <f aca="false">CONCATENATE("[",ROUND(AG73,1)," °C ; ", ROUND(AH73,1)," °C]")</f>
        <v>[8.9 °C ; 13.1 °C]</v>
      </c>
      <c r="Y73" s="0" t="s">
        <v>14</v>
      </c>
      <c r="Z73" s="0" t="n">
        <v>2.387575</v>
      </c>
      <c r="AA73" s="0" t="n">
        <v>-0.135</v>
      </c>
      <c r="AB73" s="0" t="n">
        <v>4.625</v>
      </c>
      <c r="AC73" s="0" t="n">
        <v>6.749385</v>
      </c>
      <c r="AD73" s="0" t="n">
        <v>4.395</v>
      </c>
      <c r="AE73" s="0" t="n">
        <v>9.15</v>
      </c>
      <c r="AF73" s="0" t="n">
        <v>10.9548</v>
      </c>
      <c r="AG73" s="0" t="n">
        <v>8.8525</v>
      </c>
      <c r="AH73" s="0" t="n">
        <v>13.07</v>
      </c>
    </row>
    <row r="74" customFormat="false" ht="14.5" hidden="false" customHeight="false" outlineLevel="0" collapsed="false">
      <c r="C74" s="1" t="s">
        <v>76</v>
      </c>
      <c r="M74" s="7" t="s">
        <v>26</v>
      </c>
      <c r="N74" s="8" t="s">
        <v>11</v>
      </c>
      <c r="O74" s="27" t="str">
        <f aca="false">CONCATENATE(ROUND(Z74,1)," hPa")</f>
        <v>1014.1 hPa</v>
      </c>
      <c r="P74" s="10" t="str">
        <f aca="false">CONCATENATE("[",ROUND(AA74,1)," hPa ; ", ROUND(AB74,1)," hPa]")</f>
        <v>[1011.7 hPa ; 1016.3 hPa]</v>
      </c>
      <c r="Q74" s="28" t="str">
        <f aca="false">CONCATENATE(ROUND(AC74,1)," hPa")</f>
        <v>1017.2 hPa</v>
      </c>
      <c r="R74" s="29" t="str">
        <f aca="false">CONCATENATE("[",ROUND(AD74,1)," hPa ; ", ROUND(AE74,1)," hPa]")</f>
        <v>[1015.2 hPa ; 1019.2 hPa]</v>
      </c>
      <c r="S74" s="27" t="str">
        <f aca="false">CONCATENATE(ROUND(AF74,1)," hPa")</f>
        <v>1020.5 hPa</v>
      </c>
      <c r="T74" s="10" t="str">
        <f aca="false">CONCATENATE("[",ROUND(AG74,1)," hPa ; ", ROUND(AH74,1)," hPa]")</f>
        <v>[1018.3 hPa ; 1022.7 hPa]</v>
      </c>
      <c r="X74" s="0" t="s">
        <v>26</v>
      </c>
      <c r="Y74" s="0" t="s">
        <v>11</v>
      </c>
      <c r="Z74" s="0" t="n">
        <v>1014.109175</v>
      </c>
      <c r="AA74" s="0" t="n">
        <v>1011.7</v>
      </c>
      <c r="AB74" s="0" t="n">
        <v>1016.3</v>
      </c>
      <c r="AC74" s="0" t="n">
        <v>1017.18225</v>
      </c>
      <c r="AD74" s="0" t="n">
        <v>1015.2</v>
      </c>
      <c r="AE74" s="0" t="n">
        <v>1019.2</v>
      </c>
      <c r="AF74" s="0" t="n">
        <v>1020.527725</v>
      </c>
      <c r="AG74" s="0" t="n">
        <v>1018.325</v>
      </c>
      <c r="AH74" s="0" t="n">
        <v>1022.65</v>
      </c>
    </row>
    <row r="75" customFormat="false" ht="15" hidden="false" customHeight="false" outlineLevel="0" collapsed="false">
      <c r="B75" s="0" t="s">
        <v>2</v>
      </c>
      <c r="C75" s="0" t="s">
        <v>3</v>
      </c>
      <c r="D75" s="1" t="s">
        <v>4</v>
      </c>
      <c r="E75" s="1" t="s">
        <v>5</v>
      </c>
      <c r="F75" s="1" t="s">
        <v>6</v>
      </c>
      <c r="G75" s="1" t="s">
        <v>7</v>
      </c>
      <c r="H75" s="1" t="s">
        <v>8</v>
      </c>
      <c r="I75" s="1" t="s">
        <v>9</v>
      </c>
      <c r="J75" s="1" t="s">
        <v>10</v>
      </c>
      <c r="M75" s="7"/>
      <c r="N75" s="11" t="s">
        <v>14</v>
      </c>
      <c r="O75" s="31" t="str">
        <f aca="false">CONCATENATE(ROUND(Z75,1)," hPa")</f>
        <v>1012.9 hPa</v>
      </c>
      <c r="P75" s="19" t="str">
        <f aca="false">CONCATENATE("[",ROUND(AA75,1)," hPa ; ", ROUND(AB75,1)," hPa]")</f>
        <v>[1009 hPa ; 1016.2 hPa]</v>
      </c>
      <c r="Q75" s="32" t="str">
        <f aca="false">CONCATENATE(ROUND(AC75,1)," hPa")</f>
        <v>1018.1 hPa</v>
      </c>
      <c r="R75" s="30" t="str">
        <f aca="false">CONCATENATE("[",ROUND(AD75,1)," hPa ; ", ROUND(AE75,1)," hPa]")</f>
        <v>[1015.4 hPa ; 1020.8 hPa]</v>
      </c>
      <c r="S75" s="31" t="str">
        <f aca="false">CONCATENATE(ROUND(AF75,1)," hPa")</f>
        <v>1022.9 hPa</v>
      </c>
      <c r="T75" s="19" t="str">
        <f aca="false">CONCATENATE("[",ROUND(AG75,1)," hPa ; ", ROUND(AH75,1)," hPa]")</f>
        <v>[1020 hPa ; 1026.1 hPa]</v>
      </c>
      <c r="Y75" s="0" t="s">
        <v>14</v>
      </c>
      <c r="Z75" s="0" t="n">
        <v>1012.94495</v>
      </c>
      <c r="AA75" s="0" t="n">
        <v>1009</v>
      </c>
      <c r="AB75" s="0" t="n">
        <v>1016.2</v>
      </c>
      <c r="AC75" s="0" t="n">
        <v>1018.0602</v>
      </c>
      <c r="AD75" s="0" t="n">
        <v>1015.4</v>
      </c>
      <c r="AE75" s="0" t="n">
        <v>1020.8</v>
      </c>
      <c r="AF75" s="0" t="n">
        <v>1022.864075</v>
      </c>
      <c r="AG75" s="0" t="n">
        <v>1019.975</v>
      </c>
      <c r="AH75" s="0" t="n">
        <v>1026.1</v>
      </c>
    </row>
    <row r="76" customFormat="false" ht="14.5" hidden="false" customHeight="false" outlineLevel="0" collapsed="false">
      <c r="A76" s="0" t="s">
        <v>14</v>
      </c>
      <c r="B76" s="3" t="n">
        <v>693063</v>
      </c>
      <c r="C76" s="3" t="n">
        <v>561114</v>
      </c>
      <c r="D76" s="1" t="n">
        <v>0</v>
      </c>
      <c r="E76" s="1" t="n">
        <v>4.9</v>
      </c>
      <c r="F76" s="1" t="n">
        <v>8.1</v>
      </c>
      <c r="G76" s="1" t="n">
        <v>8.91</v>
      </c>
      <c r="H76" s="1" t="n">
        <v>12.29</v>
      </c>
      <c r="I76" s="1" t="n">
        <v>58.71</v>
      </c>
      <c r="J76" s="1" t="n">
        <v>131949</v>
      </c>
      <c r="M76" s="7" t="s">
        <v>27</v>
      </c>
      <c r="N76" s="8" t="s">
        <v>11</v>
      </c>
      <c r="O76" s="27" t="str">
        <f aca="false">CONCATENATE(ROUND(Z76,1)," m/s")</f>
        <v>1.8 m/s</v>
      </c>
      <c r="P76" s="10" t="str">
        <f aca="false">CONCATENATE("[",ROUND(AA76,1)," m/s ; ", ROUND(AB76,1)," m/s]")</f>
        <v>[1.5 m/s ; 2.2 m/s]</v>
      </c>
      <c r="Q76" s="28" t="str">
        <f aca="false">CONCATENATE(ROUND(AC76,1)," m/s")</f>
        <v>2.5 m/s</v>
      </c>
      <c r="R76" s="29" t="str">
        <f aca="false">CONCATENATE("[",ROUND(AD76,1)," m/s ; ", ROUND(AE76,1)," m/s]")</f>
        <v>[2.1 m/s ; 2.8 m/s]</v>
      </c>
      <c r="S76" s="27" t="str">
        <f aca="false">CONCATENATE(ROUND(AF76,1)," m/s")</f>
        <v>3.3 m/s</v>
      </c>
      <c r="T76" s="10" t="str">
        <f aca="false">CONCATENATE("[",ROUND(AG76,1)," m/s ; ", ROUND(AH76,1)," m/s]")</f>
        <v>[2.8 m/s ; 3.9 m/s]</v>
      </c>
      <c r="X76" s="0" t="s">
        <v>27</v>
      </c>
      <c r="Y76" s="0" t="s">
        <v>11</v>
      </c>
      <c r="Z76" s="0" t="n">
        <v>1.828485</v>
      </c>
      <c r="AA76" s="0" t="n">
        <v>1.51</v>
      </c>
      <c r="AB76" s="0" t="n">
        <v>2.155</v>
      </c>
      <c r="AC76" s="0" t="n">
        <v>2.4647</v>
      </c>
      <c r="AD76" s="0" t="n">
        <v>2.085</v>
      </c>
      <c r="AE76" s="0" t="n">
        <v>2.84</v>
      </c>
      <c r="AF76" s="0" t="n">
        <v>3.29891</v>
      </c>
      <c r="AG76" s="0" t="n">
        <v>2.7675</v>
      </c>
      <c r="AH76" s="0" t="n">
        <v>3.8825</v>
      </c>
    </row>
    <row r="77" customFormat="false" ht="15" hidden="false" customHeight="false" outlineLevel="0" collapsed="false">
      <c r="M77" s="7"/>
      <c r="N77" s="11" t="s">
        <v>14</v>
      </c>
      <c r="O77" s="31" t="str">
        <f aca="false">CONCATENATE(ROUND(Z77,1)," m/s")</f>
        <v>1.9 m/s</v>
      </c>
      <c r="P77" s="19" t="str">
        <f aca="false">CONCATENATE("[",ROUND(AA77,1)," m/s ; ", ROUND(AB77,1)," m/s]")</f>
        <v>[1.5 m/s ; 2.3 m/s]</v>
      </c>
      <c r="Q77" s="32" t="str">
        <f aca="false">CONCATENATE(ROUND(AC77,1)," m/s")</f>
        <v>2.8 m/s</v>
      </c>
      <c r="R77" s="30" t="str">
        <f aca="false">CONCATENATE("[",ROUND(AD77,1)," m/s ; ", ROUND(AE77,1)," m/s]")</f>
        <v>[2.2 m/s ; 3.4 m/s]</v>
      </c>
      <c r="S77" s="31" t="str">
        <f aca="false">CONCATENATE(ROUND(AF77,1)," m/s")</f>
        <v>4.1 m/s</v>
      </c>
      <c r="T77" s="19" t="str">
        <f aca="false">CONCATENATE("[",ROUND(AG77,1)," m/s ; ", ROUND(AH77,1)," m/s]")</f>
        <v>[3.3 m/s ; 5.1 m/s]</v>
      </c>
      <c r="Y77" s="0" t="s">
        <v>14</v>
      </c>
      <c r="Z77" s="0" t="n">
        <v>1.863135</v>
      </c>
      <c r="AA77" s="0" t="n">
        <v>1.49</v>
      </c>
      <c r="AB77" s="0" t="n">
        <v>2.33</v>
      </c>
      <c r="AC77" s="0" t="n">
        <v>2.77491</v>
      </c>
      <c r="AD77" s="0" t="n">
        <v>2.215</v>
      </c>
      <c r="AE77" s="0" t="n">
        <v>3.43</v>
      </c>
      <c r="AF77" s="0" t="n">
        <v>4.1245675</v>
      </c>
      <c r="AG77" s="0" t="n">
        <v>3.3075</v>
      </c>
      <c r="AH77" s="0" t="n">
        <v>5.0775</v>
      </c>
    </row>
    <row r="78" customFormat="false" ht="14.5" hidden="false" customHeight="false" outlineLevel="0" collapsed="false">
      <c r="C78" s="1" t="s">
        <v>77</v>
      </c>
      <c r="M78" s="7" t="s">
        <v>29</v>
      </c>
      <c r="N78" s="8" t="s">
        <v>11</v>
      </c>
      <c r="O78" s="27" t="str">
        <f aca="false">CONCATENATE(ROUND(Z78,1)," km")</f>
        <v>9.9 km</v>
      </c>
      <c r="P78" s="10" t="str">
        <f aca="false">CONCATENATE("[",ROUND(AA78,1)," km ; ", ROUND(AB78,1)," km]")</f>
        <v>[9.5 km ; 10 km]</v>
      </c>
      <c r="Q78" s="28" t="str">
        <f aca="false">CONCATENATE(ROUND(AC78,1)," km")</f>
        <v>10.2 km</v>
      </c>
      <c r="R78" s="29" t="str">
        <f aca="false">CONCATENATE("[",ROUND(AD78,1)," km ; ", ROUND(AE78,1)," km]")</f>
        <v>[10 km ; 13.5 km]</v>
      </c>
      <c r="S78" s="27" t="str">
        <f aca="false">CONCATENATE(ROUND(AF78,1)," km")</f>
        <v>15.5 km</v>
      </c>
      <c r="T78" s="10" t="str">
        <f aca="false">CONCATENATE("[",ROUND(AG78,1)," km ; ", ROUND(AH78,1)," km]")</f>
        <v>[10.5 km ; 16.1 km]</v>
      </c>
      <c r="X78" s="0" t="s">
        <v>29</v>
      </c>
      <c r="Y78" s="0" t="s">
        <v>11</v>
      </c>
      <c r="Z78" s="0" t="n">
        <v>9.87377875</v>
      </c>
      <c r="AA78" s="0" t="n">
        <v>9.501</v>
      </c>
      <c r="AB78" s="0" t="n">
        <v>10.003</v>
      </c>
      <c r="AC78" s="0" t="n">
        <v>10.1894255</v>
      </c>
      <c r="AD78" s="0" t="n">
        <v>10.003</v>
      </c>
      <c r="AE78" s="0" t="n">
        <v>13.495</v>
      </c>
      <c r="AF78" s="0" t="n">
        <v>15.5225475</v>
      </c>
      <c r="AG78" s="0" t="n">
        <v>10.499</v>
      </c>
      <c r="AH78" s="0" t="n">
        <v>16.093</v>
      </c>
    </row>
    <row r="79" customFormat="false" ht="15" hidden="false" customHeight="false" outlineLevel="0" collapsed="false">
      <c r="B79" s="0" t="s">
        <v>2</v>
      </c>
      <c r="C79" s="0" t="s">
        <v>3</v>
      </c>
      <c r="D79" s="1" t="s">
        <v>4</v>
      </c>
      <c r="E79" s="1" t="s">
        <v>5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10</v>
      </c>
      <c r="M79" s="7"/>
      <c r="N79" s="11" t="s">
        <v>14</v>
      </c>
      <c r="O79" s="31" t="str">
        <f aca="false">CONCATENATE(ROUND(Z79,1)," km")</f>
        <v>10 km</v>
      </c>
      <c r="P79" s="19" t="str">
        <f aca="false">CONCATENATE("[",ROUND(AA79,1)," km ; ", ROUND(AB79,1)," km]")</f>
        <v>[9.5 km ; 10.6 km]</v>
      </c>
      <c r="Q79" s="32" t="str">
        <f aca="false">CONCATENATE(ROUND(AC79,2)," km")</f>
        <v>14.26 km</v>
      </c>
      <c r="R79" s="30" t="str">
        <f aca="false">CONCATENATE("[",ROUND(AD79,1)," km ; ", ROUND(AE79,1)," km]")</f>
        <v>[10 km ; 16.1 km]</v>
      </c>
      <c r="S79" s="31" t="str">
        <f aca="false">CONCATENATE(ROUND(AF79,1)," km")</f>
        <v>16.1 km</v>
      </c>
      <c r="T79" s="19" t="str">
        <f aca="false">CONCATENATE("[",ROUND(AG79,1)," km ; ", ROUND(AH79,1)," km]")</f>
        <v>[16.1 km ; 16.1 km]</v>
      </c>
      <c r="Y79" s="0" t="s">
        <v>14</v>
      </c>
      <c r="Z79" s="0" t="n">
        <v>9.99644675</v>
      </c>
      <c r="AA79" s="0" t="n">
        <v>9.543</v>
      </c>
      <c r="AB79" s="0" t="n">
        <v>10.5735</v>
      </c>
      <c r="AC79" s="0" t="n">
        <v>14.255707</v>
      </c>
      <c r="AD79" s="0" t="n">
        <v>10.003</v>
      </c>
      <c r="AE79" s="0" t="n">
        <v>16.093</v>
      </c>
      <c r="AF79" s="0" t="n">
        <v>16.08771975</v>
      </c>
      <c r="AG79" s="0" t="n">
        <v>16.0515</v>
      </c>
      <c r="AH79" s="0" t="n">
        <v>16.093</v>
      </c>
    </row>
    <row r="80" customFormat="false" ht="14.5" hidden="false" customHeight="false" outlineLevel="0" collapsed="false">
      <c r="A80" s="0" t="s">
        <v>11</v>
      </c>
      <c r="B80" s="3" t="n">
        <v>14657</v>
      </c>
      <c r="C80" s="3" t="n">
        <v>13548</v>
      </c>
      <c r="D80" s="1" t="n">
        <v>0</v>
      </c>
      <c r="E80" s="1" t="n">
        <v>4</v>
      </c>
      <c r="F80" s="1" t="n">
        <v>6</v>
      </c>
      <c r="G80" s="1" t="n">
        <v>5.478</v>
      </c>
      <c r="H80" s="1" t="n">
        <v>7</v>
      </c>
      <c r="I80" s="1" t="n">
        <v>10</v>
      </c>
      <c r="J80" s="1" t="n">
        <v>1109</v>
      </c>
      <c r="M80" s="7" t="s">
        <v>30</v>
      </c>
      <c r="N80" s="8" t="s">
        <v>11</v>
      </c>
      <c r="O80" s="27" t="str">
        <f aca="false">CONCATENATE(ROUND(Z80,1),"  %")</f>
        <v>41.2  %</v>
      </c>
      <c r="P80" s="10" t="str">
        <f aca="false">CONCATENATE("[",ROUND(AA80,1),"  % ; ", ROUND(AB80,1),"  %]")</f>
        <v>[22.5  % ; 58  %]</v>
      </c>
      <c r="Q80" s="28" t="str">
        <f aca="false">CONCATENATE(ROUND(AC80,1),"  %")</f>
        <v>66.2  %</v>
      </c>
      <c r="R80" s="29" t="str">
        <f aca="false">CONCATENATE("[",ROUND(AD80,1),"  % ; ", ROUND(AE80,1),"  %]")</f>
        <v>[51  % ; 76.5  %]</v>
      </c>
      <c r="S80" s="27" t="str">
        <f aca="false">CONCATENATE(ROUND(AF80,1),"  %")</f>
        <v>81.7  %</v>
      </c>
      <c r="T80" s="10" t="str">
        <f aca="false">CONCATENATE("[",ROUND(AG80,1),"  % ; ", ROUND(AH80,1),"  %]")</f>
        <v>[73.5  % ; 88  %]</v>
      </c>
      <c r="X80" s="0" t="s">
        <v>30</v>
      </c>
      <c r="Y80" s="0" t="s">
        <v>11</v>
      </c>
      <c r="Z80" s="0" t="n">
        <v>41.15875</v>
      </c>
      <c r="AA80" s="0" t="n">
        <v>22.5</v>
      </c>
      <c r="AB80" s="0" t="n">
        <v>58</v>
      </c>
      <c r="AC80" s="0" t="n">
        <v>66.2325</v>
      </c>
      <c r="AD80" s="0" t="n">
        <v>51</v>
      </c>
      <c r="AE80" s="0" t="n">
        <v>76.5</v>
      </c>
      <c r="AF80" s="0" t="n">
        <v>81.6825</v>
      </c>
      <c r="AG80" s="0" t="n">
        <v>73.5</v>
      </c>
      <c r="AH80" s="0" t="n">
        <v>88</v>
      </c>
    </row>
    <row r="81" customFormat="false" ht="15" hidden="false" customHeight="false" outlineLevel="0" collapsed="false">
      <c r="M81" s="7"/>
      <c r="N81" s="11" t="s">
        <v>14</v>
      </c>
      <c r="O81" s="31" t="str">
        <f aca="false">CONCATENATE(ROUND(Z81,1),"  %")</f>
        <v>44.1  %</v>
      </c>
      <c r="P81" s="19" t="str">
        <f aca="false">CONCATENATE("[",ROUND(AA81,1),"  % ; ", ROUND(AB81,1),"  %]")</f>
        <v>[24.8  % ; 62.8  %]</v>
      </c>
      <c r="Q81" s="32" t="str">
        <f aca="false">CONCATENATE(ROUND(AC81,1),"  %")</f>
        <v>72.4  %</v>
      </c>
      <c r="R81" s="30" t="str">
        <f aca="false">CONCATENATE("[",ROUND(AD81,1),"  % ; ", ROUND(AE81,1),"  %]")</f>
        <v>[59  % ; 82  %]</v>
      </c>
      <c r="S81" s="31" t="str">
        <f aca="false">CONCATENATE(ROUND(AF81,1),"  %")</f>
        <v>88.4  %</v>
      </c>
      <c r="T81" s="19" t="str">
        <f aca="false">CONCATENATE("[",ROUND(AG81,1),"  % ; ", ROUND(AH81,1),"  %]")</f>
        <v>[81  % ; 94.5  %]</v>
      </c>
      <c r="Y81" s="0" t="s">
        <v>14</v>
      </c>
      <c r="Z81" s="0" t="n">
        <v>44.05175</v>
      </c>
      <c r="AA81" s="0" t="n">
        <v>24.75</v>
      </c>
      <c r="AB81" s="0" t="n">
        <v>62.75</v>
      </c>
      <c r="AC81" s="0" t="n">
        <v>72.4245</v>
      </c>
      <c r="AD81" s="0" t="n">
        <v>59</v>
      </c>
      <c r="AE81" s="0" t="n">
        <v>82</v>
      </c>
      <c r="AF81" s="0" t="n">
        <v>88.351</v>
      </c>
      <c r="AG81" s="0" t="n">
        <v>81</v>
      </c>
      <c r="AH81" s="0" t="n">
        <v>94.5</v>
      </c>
    </row>
    <row r="82" customFormat="false" ht="14.5" hidden="false" customHeight="false" outlineLevel="0" collapsed="false">
      <c r="C82" s="1" t="s">
        <v>78</v>
      </c>
      <c r="M82" s="7" t="s">
        <v>32</v>
      </c>
      <c r="N82" s="8" t="s">
        <v>11</v>
      </c>
      <c r="O82" s="27" t="str">
        <f aca="false">CONCATENATE(ROUND(Z82,1)," m/s")</f>
        <v>4.4 m/s</v>
      </c>
      <c r="P82" s="10" t="str">
        <f aca="false">CONCATENATE("[",ROUND(AA82,1)," m/s ; ", ROUND(AB82,1)," m/s]")</f>
        <v>[3.4 m/s ; 5.5 m/s]</v>
      </c>
      <c r="Q82" s="28" t="str">
        <f aca="false">CONCATENATE(ROUND(AC82,1)," m/s")</f>
        <v>6.3 m/s</v>
      </c>
      <c r="R82" s="29" t="str">
        <f aca="false">CONCATENATE("[",ROUND(AD82,1)," m/s ; ", ROUND(AE82,1)," m/s]")</f>
        <v>[5 m/s ; 7.8 m/s]</v>
      </c>
      <c r="S82" s="27" t="str">
        <f aca="false">CONCATENATE(ROUND(AF82,1)," m/s")</f>
        <v>9 m/s</v>
      </c>
      <c r="T82" s="10" t="str">
        <f aca="false">CONCATENATE("[",ROUND(AG82,1)," m/s ; ", ROUND(AH82,1)," m/s]")</f>
        <v>[7 m/s ; 11.3 m/s]</v>
      </c>
      <c r="X82" s="0" t="s">
        <v>32</v>
      </c>
      <c r="Y82" s="0" t="s">
        <v>11</v>
      </c>
      <c r="Z82" s="0" t="n">
        <v>4.4185825</v>
      </c>
      <c r="AA82" s="0" t="n">
        <v>3.41</v>
      </c>
      <c r="AB82" s="0" t="n">
        <v>5.525</v>
      </c>
      <c r="AC82" s="0" t="n">
        <v>6.27926</v>
      </c>
      <c r="AD82" s="0" t="n">
        <v>4.95</v>
      </c>
      <c r="AE82" s="0" t="n">
        <v>7.805</v>
      </c>
      <c r="AF82" s="0" t="n">
        <v>8.9643575</v>
      </c>
      <c r="AG82" s="0" t="n">
        <v>6.9625</v>
      </c>
      <c r="AH82" s="0" t="n">
        <v>11.27</v>
      </c>
    </row>
    <row r="83" customFormat="false" ht="15" hidden="false" customHeight="false" outlineLevel="0" collapsed="false">
      <c r="B83" s="0" t="s">
        <v>2</v>
      </c>
      <c r="C83" s="0" t="s">
        <v>3</v>
      </c>
      <c r="D83" s="1" t="s">
        <v>4</v>
      </c>
      <c r="E83" s="1" t="s">
        <v>5</v>
      </c>
      <c r="F83" s="1" t="s">
        <v>6</v>
      </c>
      <c r="G83" s="1" t="s">
        <v>7</v>
      </c>
      <c r="H83" s="1" t="s">
        <v>8</v>
      </c>
      <c r="I83" s="1" t="s">
        <v>9</v>
      </c>
      <c r="J83" s="1" t="s">
        <v>10</v>
      </c>
      <c r="M83" s="7"/>
      <c r="N83" s="11" t="s">
        <v>14</v>
      </c>
      <c r="O83" s="31" t="str">
        <f aca="false">CONCATENATE(ROUND(Z83,1)," m/s")</f>
        <v>5 m/s</v>
      </c>
      <c r="P83" s="19" t="str">
        <f aca="false">CONCATENATE("[",ROUND(AA83,1)," m/s ; ", ROUND(AB83,1)," m/s]")</f>
        <v>[3.7 m/s ; 6.7 m/s]</v>
      </c>
      <c r="Q83" s="32" t="str">
        <f aca="false">CONCATENATE(ROUND(AC83,1)," m/s")</f>
        <v>8.1 m/s</v>
      </c>
      <c r="R83" s="30" t="str">
        <f aca="false">CONCATENATE("[",ROUND(AD83,1)," m/s ; ", ROUND(AE83,1)," m/s]")</f>
        <v>[5.9 m/s ; 10.2 m/s]</v>
      </c>
      <c r="S83" s="31" t="str">
        <f aca="false">CONCATENATE(ROUND(AF83,1)," m/s")</f>
        <v>12.2 m/s</v>
      </c>
      <c r="T83" s="19" t="str">
        <f aca="false">CONCATENATE("[",ROUND(AG83,1)," m/s ; ", ROUND(AH83,1)," m/s]")</f>
        <v>[9.8 m/s ; 14.5 m/s]</v>
      </c>
      <c r="Y83" s="0" t="s">
        <v>14</v>
      </c>
      <c r="Z83" s="0" t="n">
        <v>5.04111</v>
      </c>
      <c r="AA83" s="0" t="n">
        <v>3.665</v>
      </c>
      <c r="AB83" s="0" t="n">
        <v>6.74</v>
      </c>
      <c r="AC83" s="0" t="n">
        <v>8.08069</v>
      </c>
      <c r="AD83" s="0" t="n">
        <v>5.94</v>
      </c>
      <c r="AE83" s="0" t="n">
        <v>10.24</v>
      </c>
      <c r="AF83" s="0" t="n">
        <v>12.1720425</v>
      </c>
      <c r="AG83" s="0" t="n">
        <v>9.76</v>
      </c>
      <c r="AH83" s="0" t="n">
        <v>14.48</v>
      </c>
    </row>
    <row r="84" customFormat="false" ht="14.5" hidden="false" customHeight="false" outlineLevel="0" collapsed="false">
      <c r="A84" s="0" t="s">
        <v>14</v>
      </c>
      <c r="B84" s="3" t="n">
        <v>693063</v>
      </c>
      <c r="C84" s="3" t="n">
        <v>676575</v>
      </c>
      <c r="D84" s="1" t="n">
        <v>0</v>
      </c>
      <c r="E84" s="1" t="n">
        <v>1</v>
      </c>
      <c r="F84" s="1" t="n">
        <v>3</v>
      </c>
      <c r="G84" s="1" t="n">
        <v>3.127</v>
      </c>
      <c r="H84" s="1" t="n">
        <v>5</v>
      </c>
      <c r="I84" s="1" t="n">
        <v>12</v>
      </c>
      <c r="J84" s="1" t="n">
        <v>16488</v>
      </c>
      <c r="M84" s="7" t="s">
        <v>33</v>
      </c>
      <c r="N84" s="8" t="s">
        <v>11</v>
      </c>
      <c r="O84" s="27" t="str">
        <f aca="false">CONCATENATE(ROUND(Z84,1)," ")</f>
        <v>4.3 </v>
      </c>
      <c r="P84" s="10" t="str">
        <f aca="false">CONCATENATE("[",ROUND(AA84,1),"  ; ", ROUND(AB84,1)," ]")</f>
        <v>[4  ; 5 ]</v>
      </c>
      <c r="Q84" s="28" t="str">
        <f aca="false">CONCATENATE(ROUND(AC84,1)," ")</f>
        <v>5.6 </v>
      </c>
      <c r="R84" s="29" t="str">
        <f aca="false">CONCATENATE("[",ROUND(AD84,1),"  ; ", ROUND(AE84,1)," ]")</f>
        <v>[5  ; 6 ]</v>
      </c>
      <c r="S84" s="27" t="str">
        <f aca="false">CONCATENATE(ROUND(AF84,1)," ")</f>
        <v>6.9 </v>
      </c>
      <c r="T84" s="10" t="str">
        <f aca="false">CONCATENATE("[",ROUND(AG84,1),"  ; ", ROUND(AH84,1)," ]")</f>
        <v>[6  ; 8 ]</v>
      </c>
      <c r="X84" s="0" t="s">
        <v>33</v>
      </c>
      <c r="Y84" s="0" t="s">
        <v>11</v>
      </c>
      <c r="Z84" s="0" t="n">
        <v>4.31875</v>
      </c>
      <c r="AA84" s="0" t="n">
        <v>4</v>
      </c>
      <c r="AB84" s="0" t="n">
        <v>5</v>
      </c>
      <c r="AC84" s="0" t="n">
        <v>5.5715</v>
      </c>
      <c r="AD84" s="0" t="n">
        <v>5</v>
      </c>
      <c r="AE84" s="0" t="n">
        <v>6</v>
      </c>
      <c r="AF84" s="0" t="n">
        <v>6.91625</v>
      </c>
      <c r="AG84" s="0" t="n">
        <v>6</v>
      </c>
      <c r="AH84" s="0" t="n">
        <v>8</v>
      </c>
    </row>
    <row r="85" customFormat="false" ht="15" hidden="false" customHeight="false" outlineLevel="0" collapsed="false">
      <c r="M85" s="7"/>
      <c r="N85" s="11" t="s">
        <v>14</v>
      </c>
      <c r="O85" s="31" t="str">
        <f aca="false">CONCATENATE(ROUND(Z85,1)," ")</f>
        <v>1.2 </v>
      </c>
      <c r="P85" s="19" t="str">
        <f aca="false">CONCATENATE("[",ROUND(AA85,1),"  ; ", ROUND(AB85,1)," ]")</f>
        <v>[1  ; 2 ]</v>
      </c>
      <c r="Q85" s="32" t="str">
        <f aca="false">CONCATENATE(ROUND(AC85,1)," ")</f>
        <v>2.8 </v>
      </c>
      <c r="R85" s="30" t="str">
        <f aca="false">CONCATENATE("[",ROUND(AD85,1),"  ; ", ROUND(AE85,1)," ]")</f>
        <v>[2  ; 4 ]</v>
      </c>
      <c r="S85" s="31" t="str">
        <f aca="false">CONCATENATE(ROUND(AF85,1)," ")</f>
        <v>4.6 </v>
      </c>
      <c r="T85" s="19" t="str">
        <f aca="false">CONCATENATE("[",ROUND(AG85,1),"  ; ", ROUND(AH85,1)," ]")</f>
        <v>[4  ; 6 ]</v>
      </c>
      <c r="Y85" s="0" t="s">
        <v>14</v>
      </c>
      <c r="Z85" s="0" t="n">
        <v>1.151</v>
      </c>
      <c r="AA85" s="0" t="n">
        <v>1</v>
      </c>
      <c r="AB85" s="0" t="n">
        <v>2</v>
      </c>
      <c r="AC85" s="0" t="n">
        <v>2.775</v>
      </c>
      <c r="AD85" s="0" t="n">
        <v>2</v>
      </c>
      <c r="AE85" s="0" t="n">
        <v>4</v>
      </c>
      <c r="AF85" s="0" t="n">
        <v>4.61425</v>
      </c>
      <c r="AG85" s="0" t="n">
        <v>4</v>
      </c>
      <c r="AH85" s="0" t="n">
        <v>6</v>
      </c>
    </row>
    <row r="88" customFormat="false" ht="14.5" hidden="false" customHeight="false" outlineLevel="0" collapsed="false">
      <c r="A88" s="0" t="s">
        <v>79</v>
      </c>
    </row>
    <row r="89" customFormat="false" ht="14.5" hidden="false" customHeight="false" outlineLevel="0" collapsed="false">
      <c r="A89" s="0" t="s">
        <v>80</v>
      </c>
    </row>
    <row r="90" customFormat="false" ht="14.5" hidden="false" customHeight="false" outlineLevel="0" collapsed="false">
      <c r="A90" s="0" t="s">
        <v>81</v>
      </c>
    </row>
    <row r="91" customFormat="false" ht="14.5" hidden="false" customHeight="false" outlineLevel="0" collapsed="false">
      <c r="A91" s="0" t="s">
        <v>82</v>
      </c>
    </row>
    <row r="92" customFormat="false" ht="14.5" hidden="false" customHeight="false" outlineLevel="0" collapsed="false">
      <c r="A92" s="0" t="s">
        <v>83</v>
      </c>
    </row>
    <row r="93" customFormat="false" ht="14.5" hidden="false" customHeight="false" outlineLevel="0" collapsed="false">
      <c r="A93" s="0" t="s">
        <v>84</v>
      </c>
    </row>
    <row r="94" customFormat="false" ht="14.5" hidden="false" customHeight="false" outlineLevel="0" collapsed="false">
      <c r="A94" s="0" t="s">
        <v>85</v>
      </c>
    </row>
    <row r="95" customFormat="false" ht="14.5" hidden="false" customHeight="false" outlineLevel="0" collapsed="false">
      <c r="A95" s="0" t="s">
        <v>86</v>
      </c>
    </row>
    <row r="96" customFormat="false" ht="14.5" hidden="false" customHeight="false" outlineLevel="0" collapsed="false">
      <c r="A96" s="0" t="s">
        <v>87</v>
      </c>
    </row>
    <row r="97" customFormat="false" ht="14.5" hidden="false" customHeight="false" outlineLevel="0" collapsed="false">
      <c r="A97" s="0" t="s">
        <v>88</v>
      </c>
    </row>
    <row r="98" customFormat="false" ht="14.5" hidden="false" customHeight="false" outlineLevel="0" collapsed="false">
      <c r="A98" s="0" t="s">
        <v>89</v>
      </c>
    </row>
    <row r="99" customFormat="false" ht="14.5" hidden="false" customHeight="false" outlineLevel="0" collapsed="false">
      <c r="A99" s="0" t="s">
        <v>90</v>
      </c>
    </row>
    <row r="100" customFormat="false" ht="14.5" hidden="false" customHeight="false" outlineLevel="0" collapsed="false">
      <c r="A100" s="0" t="s">
        <v>91</v>
      </c>
    </row>
    <row r="101" customFormat="false" ht="14.5" hidden="false" customHeight="false" outlineLevel="0" collapsed="false">
      <c r="A101" s="0" t="s">
        <v>92</v>
      </c>
    </row>
    <row r="102" customFormat="false" ht="14.5" hidden="false" customHeight="false" outlineLevel="0" collapsed="false">
      <c r="A102" s="0" t="s">
        <v>93</v>
      </c>
    </row>
    <row r="108" customFormat="false" ht="15" hidden="false" customHeight="false" outlineLevel="0" collapsed="false">
      <c r="C108" s="0" t="s">
        <v>94</v>
      </c>
    </row>
    <row r="109" customFormat="false" ht="15" hidden="false" customHeight="false" outlineLevel="0" collapsed="false">
      <c r="A109" s="20" t="s">
        <v>17</v>
      </c>
      <c r="B109" s="21" t="s">
        <v>18</v>
      </c>
      <c r="C109" s="0" t="s">
        <v>34</v>
      </c>
      <c r="D109" s="0" t="s">
        <v>35</v>
      </c>
      <c r="E109" s="0" t="s">
        <v>36</v>
      </c>
      <c r="F109" s="0" t="s">
        <v>37</v>
      </c>
      <c r="G109" s="0" t="s">
        <v>38</v>
      </c>
      <c r="H109" s="0" t="s">
        <v>39</v>
      </c>
      <c r="I109" s="0" t="s">
        <v>40</v>
      </c>
      <c r="J109" s="0" t="s">
        <v>41</v>
      </c>
      <c r="K109" s="0" t="s">
        <v>42</v>
      </c>
    </row>
    <row r="110" customFormat="false" ht="14.5" hidden="false" customHeight="false" outlineLevel="0" collapsed="false">
      <c r="A110" s="25" t="s">
        <v>20</v>
      </c>
      <c r="B110" s="26" t="s">
        <v>11</v>
      </c>
      <c r="C110" s="0" t="n">
        <v>11.542358</v>
      </c>
      <c r="D110" s="0" t="n">
        <v>8.687</v>
      </c>
      <c r="E110" s="0" t="n">
        <v>14.009</v>
      </c>
      <c r="F110" s="0" t="n">
        <v>17.6075327481293</v>
      </c>
      <c r="G110" s="0" t="n">
        <v>16.2686</v>
      </c>
      <c r="H110" s="0" t="n">
        <v>18.9338</v>
      </c>
      <c r="I110" s="0" t="n">
        <v>22.958967</v>
      </c>
      <c r="J110" s="0" t="n">
        <v>21.292</v>
      </c>
      <c r="K110" s="0" t="n">
        <v>24.782</v>
      </c>
    </row>
    <row r="111" customFormat="false" ht="15" hidden="false" customHeight="false" outlineLevel="0" collapsed="false">
      <c r="A111" s="25"/>
      <c r="B111" s="30" t="s">
        <v>14</v>
      </c>
      <c r="C111" s="0" t="n">
        <v>3.3350725</v>
      </c>
      <c r="D111" s="0" t="n">
        <v>0.939</v>
      </c>
      <c r="E111" s="0" t="n">
        <v>5.7695</v>
      </c>
      <c r="F111" s="0" t="n">
        <v>11.711537</v>
      </c>
      <c r="G111" s="0" t="n">
        <v>9.8389</v>
      </c>
      <c r="H111" s="0" t="n">
        <v>13.4305</v>
      </c>
      <c r="I111" s="0" t="n">
        <v>20.670808</v>
      </c>
      <c r="J111" s="0" t="n">
        <v>17.7905</v>
      </c>
      <c r="K111" s="0" t="n">
        <v>23.5715</v>
      </c>
    </row>
    <row r="112" customFormat="false" ht="14.5" hidden="false" customHeight="false" outlineLevel="0" collapsed="false">
      <c r="A112" s="7" t="s">
        <v>21</v>
      </c>
      <c r="B112" s="8" t="s">
        <v>11</v>
      </c>
      <c r="C112" s="0" t="n">
        <v>16.249106</v>
      </c>
      <c r="D112" s="0" t="n">
        <v>13.273</v>
      </c>
      <c r="E112" s="0" t="n">
        <v>19.13</v>
      </c>
      <c r="F112" s="0" t="n">
        <v>23.1478585828231</v>
      </c>
      <c r="G112" s="0" t="n">
        <v>21.6118</v>
      </c>
      <c r="H112" s="0" t="n">
        <v>24.6544</v>
      </c>
      <c r="I112" s="0" t="n">
        <v>29.647076</v>
      </c>
      <c r="J112" s="0" t="n">
        <v>27.423</v>
      </c>
      <c r="K112" s="0" t="n">
        <v>31.979</v>
      </c>
    </row>
    <row r="113" customFormat="false" ht="15" hidden="false" customHeight="false" outlineLevel="0" collapsed="false">
      <c r="A113" s="7"/>
      <c r="B113" s="11" t="s">
        <v>14</v>
      </c>
      <c r="C113" s="0" t="n">
        <v>6.894629</v>
      </c>
      <c r="D113" s="0" t="n">
        <v>4.319</v>
      </c>
      <c r="E113" s="0" t="n">
        <v>9.367</v>
      </c>
      <c r="F113" s="0" t="n">
        <v>16.363183927381</v>
      </c>
      <c r="G113" s="0" t="n">
        <v>14.2342</v>
      </c>
      <c r="H113" s="0" t="n">
        <v>18.7198</v>
      </c>
      <c r="I113" s="0" t="n">
        <v>26.998844</v>
      </c>
      <c r="J113" s="0" t="n">
        <v>23.198</v>
      </c>
      <c r="K113" s="0" t="n">
        <v>30.39</v>
      </c>
    </row>
    <row r="114" customFormat="false" ht="14.5" hidden="false" customHeight="false" outlineLevel="0" collapsed="false">
      <c r="A114" s="7" t="s">
        <v>23</v>
      </c>
      <c r="B114" s="8" t="s">
        <v>11</v>
      </c>
      <c r="C114" s="0" t="n">
        <v>57.5792</v>
      </c>
      <c r="D114" s="0" t="n">
        <v>52.5</v>
      </c>
      <c r="E114" s="0" t="n">
        <v>62.8</v>
      </c>
      <c r="F114" s="0" t="n">
        <v>71.55024</v>
      </c>
      <c r="G114" s="0" t="n">
        <v>68.54</v>
      </c>
      <c r="H114" s="0" t="n">
        <v>74.34</v>
      </c>
      <c r="I114" s="0" t="n">
        <v>85.0142</v>
      </c>
      <c r="J114" s="0" t="n">
        <v>81</v>
      </c>
      <c r="K114" s="0" t="n">
        <v>90.1</v>
      </c>
    </row>
    <row r="115" customFormat="false" ht="15" hidden="false" customHeight="false" outlineLevel="0" collapsed="false">
      <c r="A115" s="7"/>
      <c r="B115" s="11" t="s">
        <v>14</v>
      </c>
      <c r="C115" s="0" t="n">
        <v>57.3002</v>
      </c>
      <c r="D115" s="0" t="n">
        <v>50</v>
      </c>
      <c r="E115" s="0" t="n">
        <v>64</v>
      </c>
      <c r="F115" s="0" t="n">
        <v>74.6853198639456</v>
      </c>
      <c r="G115" s="0" t="n">
        <v>71.18</v>
      </c>
      <c r="H115" s="0" t="n">
        <v>78.34</v>
      </c>
      <c r="I115" s="0" t="n">
        <v>89.9419</v>
      </c>
      <c r="J115" s="0" t="n">
        <v>85.2</v>
      </c>
      <c r="K115" s="0" t="n">
        <v>94.2</v>
      </c>
    </row>
    <row r="116" customFormat="false" ht="14.5" hidden="false" customHeight="false" outlineLevel="0" collapsed="false">
      <c r="A116" s="7" t="s">
        <v>24</v>
      </c>
      <c r="B116" s="8" t="s">
        <v>11</v>
      </c>
      <c r="C116" s="0" t="n">
        <v>6.016219</v>
      </c>
      <c r="D116" s="0" t="n">
        <v>3.275</v>
      </c>
      <c r="E116" s="0" t="n">
        <v>8.587</v>
      </c>
      <c r="F116" s="0" t="n">
        <v>11.5389602137755</v>
      </c>
      <c r="G116" s="0" t="n">
        <v>10.2902</v>
      </c>
      <c r="H116" s="0" t="n">
        <v>12.6988</v>
      </c>
      <c r="I116" s="0" t="n">
        <v>16.155778</v>
      </c>
      <c r="J116" s="0" t="n">
        <v>14.95</v>
      </c>
      <c r="K116" s="0" t="n">
        <v>17.335</v>
      </c>
    </row>
    <row r="117" customFormat="false" ht="15" hidden="false" customHeight="false" outlineLevel="0" collapsed="false">
      <c r="A117" s="7"/>
      <c r="B117" s="11" t="s">
        <v>14</v>
      </c>
      <c r="C117" s="0" t="n">
        <v>-1.306806</v>
      </c>
      <c r="D117" s="0" t="n">
        <v>-4.621</v>
      </c>
      <c r="E117" s="0" t="n">
        <v>1.69</v>
      </c>
      <c r="F117" s="0" t="n">
        <v>6.46047912227891</v>
      </c>
      <c r="G117" s="0" t="n">
        <v>4.683</v>
      </c>
      <c r="H117" s="0" t="n">
        <v>8.06938775510204</v>
      </c>
      <c r="I117" s="0" t="n">
        <v>14.046082</v>
      </c>
      <c r="J117" s="0" t="n">
        <v>11.571</v>
      </c>
      <c r="K117" s="0" t="n">
        <v>15.923</v>
      </c>
    </row>
    <row r="118" customFormat="false" ht="14.5" hidden="false" customHeight="false" outlineLevel="0" collapsed="false">
      <c r="A118" s="7" t="s">
        <v>26</v>
      </c>
      <c r="B118" s="8" t="s">
        <v>11</v>
      </c>
      <c r="C118" s="0" t="n">
        <v>1010.61029</v>
      </c>
      <c r="D118" s="0" t="n">
        <v>1005.9</v>
      </c>
      <c r="E118" s="0" t="n">
        <v>1014.08</v>
      </c>
      <c r="F118" s="0" t="n">
        <v>1017.12824660972</v>
      </c>
      <c r="G118" s="0" t="n">
        <v>1015.23225806452</v>
      </c>
      <c r="H118" s="0" t="n">
        <v>1019.16285714286</v>
      </c>
      <c r="I118" s="0" t="n">
        <v>1023.57846</v>
      </c>
      <c r="J118" s="0" t="n">
        <v>1020.84</v>
      </c>
      <c r="K118" s="0" t="n">
        <v>1026.82</v>
      </c>
    </row>
    <row r="119" customFormat="false" ht="15" hidden="false" customHeight="false" outlineLevel="0" collapsed="false">
      <c r="A119" s="7"/>
      <c r="B119" s="11" t="s">
        <v>14</v>
      </c>
      <c r="C119" s="0" t="n">
        <v>1006.7244</v>
      </c>
      <c r="D119" s="0" t="n">
        <v>1000.42</v>
      </c>
      <c r="E119" s="0" t="n">
        <v>1011.7</v>
      </c>
      <c r="F119" s="0" t="n">
        <v>1017.60313530324</v>
      </c>
      <c r="G119" s="0" t="n">
        <v>1014.87659574468</v>
      </c>
      <c r="H119" s="0" t="n">
        <v>1020.21086956522</v>
      </c>
      <c r="I119" s="0" t="n">
        <v>1027.95365</v>
      </c>
      <c r="J119" s="0" t="n">
        <v>1023.8</v>
      </c>
      <c r="K119" s="0" t="n">
        <v>1032.71</v>
      </c>
    </row>
    <row r="120" customFormat="false" ht="14.5" hidden="false" customHeight="false" outlineLevel="0" collapsed="false">
      <c r="A120" s="7" t="s">
        <v>27</v>
      </c>
      <c r="B120" s="8" t="s">
        <v>11</v>
      </c>
      <c r="C120" s="0" t="n">
        <v>1.363338</v>
      </c>
      <c r="D120" s="0" t="n">
        <v>1.075</v>
      </c>
      <c r="E120" s="0" t="n">
        <v>1.692</v>
      </c>
      <c r="F120" s="0" t="n">
        <v>2.68863893061224</v>
      </c>
      <c r="G120" s="0" t="n">
        <v>2.3672</v>
      </c>
      <c r="H120" s="0" t="n">
        <v>3.0748</v>
      </c>
      <c r="I120" s="0" t="n">
        <v>4.264318</v>
      </c>
      <c r="J120" s="0" t="n">
        <v>3.527</v>
      </c>
      <c r="K120" s="0" t="n">
        <v>5.151</v>
      </c>
    </row>
    <row r="121" customFormat="false" ht="15" hidden="false" customHeight="false" outlineLevel="0" collapsed="false">
      <c r="A121" s="7"/>
      <c r="B121" s="11" t="s">
        <v>14</v>
      </c>
      <c r="C121" s="0" t="n">
        <v>1.330044</v>
      </c>
      <c r="D121" s="0" t="n">
        <v>0.969</v>
      </c>
      <c r="E121" s="0" t="n">
        <v>1.702</v>
      </c>
      <c r="F121" s="0" t="n">
        <v>3.23701617210884</v>
      </c>
      <c r="G121" s="0" t="n">
        <v>2.7134</v>
      </c>
      <c r="H121" s="0" t="n">
        <v>3.8032</v>
      </c>
      <c r="I121" s="0" t="n">
        <v>5.691131</v>
      </c>
      <c r="J121" s="0" t="n">
        <v>4.371</v>
      </c>
      <c r="K121" s="0" t="n">
        <v>7.286</v>
      </c>
    </row>
    <row r="122" customFormat="false" ht="14.5" hidden="false" customHeight="false" outlineLevel="0" collapsed="false">
      <c r="A122" s="7" t="s">
        <v>29</v>
      </c>
      <c r="B122" s="8" t="s">
        <v>11</v>
      </c>
      <c r="C122" s="0" t="n">
        <v>9.1328211</v>
      </c>
      <c r="D122" s="0" t="n">
        <v>7.9254</v>
      </c>
      <c r="E122" s="0" t="n">
        <v>9.8228</v>
      </c>
      <c r="F122" s="0" t="n">
        <v>11.8546372882733</v>
      </c>
      <c r="G122" s="0" t="n">
        <v>10.9706595744681</v>
      </c>
      <c r="H122" s="0" t="n">
        <v>12.73328</v>
      </c>
      <c r="I122" s="0" t="n">
        <v>16.0908306</v>
      </c>
      <c r="J122" s="0" t="n">
        <v>16.093</v>
      </c>
      <c r="K122" s="0" t="n">
        <v>16.093</v>
      </c>
    </row>
    <row r="123" customFormat="false" ht="15" hidden="false" customHeight="false" outlineLevel="0" collapsed="false">
      <c r="A123" s="7"/>
      <c r="B123" s="11" t="s">
        <v>14</v>
      </c>
      <c r="C123" s="0" t="n">
        <v>8.9573089</v>
      </c>
      <c r="D123" s="0" t="n">
        <v>7.2582</v>
      </c>
      <c r="E123" s="0" t="n">
        <v>9.8874</v>
      </c>
      <c r="F123" s="0" t="n">
        <v>12.9596203520554</v>
      </c>
      <c r="G123" s="0" t="n">
        <v>12.0037346938776</v>
      </c>
      <c r="H123" s="0" t="n">
        <v>13.8995744680851</v>
      </c>
      <c r="I123" s="0" t="n">
        <v>16.093</v>
      </c>
      <c r="J123" s="0" t="n">
        <v>16.093</v>
      </c>
      <c r="K123" s="0" t="n">
        <v>16.093</v>
      </c>
    </row>
    <row r="124" customFormat="false" ht="14.5" hidden="false" customHeight="false" outlineLevel="0" collapsed="false">
      <c r="A124" s="7" t="s">
        <v>30</v>
      </c>
      <c r="B124" s="8" t="s">
        <v>11</v>
      </c>
      <c r="C124" s="0" t="n">
        <v>18.8761</v>
      </c>
      <c r="D124" s="0" t="n">
        <v>3.6</v>
      </c>
      <c r="E124" s="0" t="n">
        <v>38</v>
      </c>
      <c r="F124" s="0" t="n">
        <v>59.8373625467286</v>
      </c>
      <c r="G124" s="0" t="n">
        <v>51.175</v>
      </c>
      <c r="H124" s="0" t="n">
        <v>68.1860465116279</v>
      </c>
      <c r="I124" s="0" t="n">
        <v>89.9754</v>
      </c>
      <c r="J124" s="0" t="n">
        <v>83</v>
      </c>
      <c r="K124" s="0" t="n">
        <v>95.8</v>
      </c>
    </row>
    <row r="125" customFormat="false" ht="15" hidden="false" customHeight="false" outlineLevel="0" collapsed="false">
      <c r="A125" s="7"/>
      <c r="B125" s="11" t="s">
        <v>14</v>
      </c>
      <c r="C125" s="0" t="n">
        <v>17.4922</v>
      </c>
      <c r="D125" s="0" t="n">
        <v>2</v>
      </c>
      <c r="E125" s="0" t="n">
        <v>39</v>
      </c>
      <c r="F125" s="0" t="n">
        <v>64.189025406485</v>
      </c>
      <c r="G125" s="0" t="n">
        <v>55.0666666666667</v>
      </c>
      <c r="H125" s="0" t="n">
        <v>73.1666666666667</v>
      </c>
      <c r="I125" s="0" t="n">
        <v>95.6861</v>
      </c>
      <c r="J125" s="0" t="n">
        <v>90.5</v>
      </c>
      <c r="K125" s="0" t="n">
        <v>99</v>
      </c>
    </row>
    <row r="126" customFormat="false" ht="14.5" hidden="false" customHeight="false" outlineLevel="0" collapsed="false">
      <c r="A126" s="7" t="s">
        <v>32</v>
      </c>
      <c r="B126" s="8" t="s">
        <v>11</v>
      </c>
      <c r="C126" s="0" t="n">
        <v>3.3062</v>
      </c>
      <c r="D126" s="0" t="n">
        <v>2.342</v>
      </c>
      <c r="E126" s="0" t="n">
        <v>4.359</v>
      </c>
      <c r="F126" s="0" t="n">
        <v>7.03713038058228</v>
      </c>
      <c r="G126" s="0" t="n">
        <v>5.8146875</v>
      </c>
      <c r="H126" s="0" t="n">
        <v>8.34371428571429</v>
      </c>
      <c r="I126" s="0" t="n">
        <v>11.669552</v>
      </c>
      <c r="J126" s="0" t="n">
        <v>8.93</v>
      </c>
      <c r="K126" s="0" t="n">
        <v>14.911</v>
      </c>
    </row>
    <row r="127" customFormat="false" ht="15" hidden="false" customHeight="false" outlineLevel="0" collapsed="false">
      <c r="A127" s="7"/>
      <c r="B127" s="11" t="s">
        <v>14</v>
      </c>
      <c r="C127" s="0" t="n">
        <v>3.382253</v>
      </c>
      <c r="D127" s="0" t="n">
        <v>2.39</v>
      </c>
      <c r="E127" s="0" t="n">
        <v>4.63</v>
      </c>
      <c r="F127" s="0" t="n">
        <v>8.91399433384984</v>
      </c>
      <c r="G127" s="0" t="n">
        <v>7.42547619047619</v>
      </c>
      <c r="H127" s="0" t="n">
        <v>10.4413513513514</v>
      </c>
      <c r="I127" s="0" t="n">
        <v>15.345464</v>
      </c>
      <c r="J127" s="0" t="n">
        <v>12.58</v>
      </c>
      <c r="K127" s="0" t="n">
        <v>18.36</v>
      </c>
    </row>
    <row r="128" customFormat="false" ht="14.5" hidden="false" customHeight="false" outlineLevel="0" collapsed="false">
      <c r="A128" s="7" t="s">
        <v>33</v>
      </c>
      <c r="B128" s="8" t="s">
        <v>11</v>
      </c>
      <c r="C128" s="0" t="n">
        <v>2.9449</v>
      </c>
      <c r="D128" s="0" t="n">
        <v>1</v>
      </c>
      <c r="E128" s="0" t="n">
        <v>4</v>
      </c>
      <c r="F128" s="0" t="n">
        <v>5.47843030072383</v>
      </c>
      <c r="G128" s="0" t="n">
        <v>4.80434782608696</v>
      </c>
      <c r="H128" s="0" t="n">
        <v>6.06521739130435</v>
      </c>
      <c r="I128" s="0" t="n">
        <v>7.9515</v>
      </c>
      <c r="J128" s="0" t="n">
        <v>7</v>
      </c>
      <c r="K128" s="0" t="n">
        <v>9</v>
      </c>
    </row>
    <row r="129" customFormat="false" ht="15" hidden="false" customHeight="false" outlineLevel="0" collapsed="false">
      <c r="A129" s="7"/>
      <c r="B129" s="11" t="s">
        <v>14</v>
      </c>
      <c r="C129" s="0" t="n">
        <v>0.8492</v>
      </c>
      <c r="D129" s="0" t="n">
        <v>0</v>
      </c>
      <c r="E129" s="0" t="n">
        <v>1</v>
      </c>
      <c r="F129" s="0" t="n">
        <v>3.1302192976457</v>
      </c>
      <c r="G129" s="0" t="n">
        <v>2.51063829787234</v>
      </c>
      <c r="H129" s="0" t="n">
        <v>3.77551020408163</v>
      </c>
      <c r="I129" s="0" t="n">
        <v>6.1838</v>
      </c>
      <c r="J129" s="0" t="n">
        <v>5</v>
      </c>
      <c r="K129" s="0" t="n">
        <v>8</v>
      </c>
    </row>
  </sheetData>
  <mergeCells count="40"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66:M67"/>
    <mergeCell ref="M68:M69"/>
    <mergeCell ref="M70:M71"/>
    <mergeCell ref="M72:M73"/>
    <mergeCell ref="M74:M75"/>
    <mergeCell ref="M76:M77"/>
    <mergeCell ref="M78:M79"/>
    <mergeCell ref="M80:M81"/>
    <mergeCell ref="M82:M83"/>
    <mergeCell ref="M84:M85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6"/>
  <sheetViews>
    <sheetView showFormulas="false" showGridLines="true" showRowColHeaders="true" showZeros="true" rightToLeft="false" tabSelected="false" showOutlineSymbols="true" defaultGridColor="true" view="normal" topLeftCell="K28" colorId="64" zoomScale="100" zoomScaleNormal="100" zoomScalePageLayoutView="100" workbookViewId="0">
      <selection pane="topLeft" activeCell="O39" activeCellId="0" sqref="O39"/>
    </sheetView>
  </sheetViews>
  <sheetFormatPr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15" min="2" style="0" width="10.53"/>
    <col collapsed="false" customWidth="true" hidden="false" outlineLevel="0" max="16" min="16" style="0" width="24"/>
    <col collapsed="false" customWidth="true" hidden="false" outlineLevel="0" max="17" min="17" style="0" width="10.53"/>
    <col collapsed="false" customWidth="true" hidden="false" outlineLevel="0" max="18" min="18" style="0" width="15.82"/>
    <col collapsed="false" customWidth="true" hidden="false" outlineLevel="0" max="19" min="19" style="0" width="10.53"/>
    <col collapsed="false" customWidth="true" hidden="false" outlineLevel="0" max="20" min="20" style="0" width="22.72"/>
    <col collapsed="false" customWidth="true" hidden="false" outlineLevel="0" max="1025" min="21" style="0" width="10.53"/>
  </cols>
  <sheetData>
    <row r="1" customFormat="false" ht="14.5" hidden="false" customHeight="false" outlineLevel="0" collapsed="false">
      <c r="A1" s="0" t="s">
        <v>95</v>
      </c>
    </row>
    <row r="3" customFormat="false" ht="14.5" hidden="false" customHeight="false" outlineLevel="0" collapsed="false">
      <c r="B3" s="0" t="s">
        <v>1</v>
      </c>
    </row>
    <row r="4" customFormat="false" ht="14.5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</row>
    <row r="5" customFormat="false" ht="14.5" hidden="false" customHeight="false" outlineLevel="0" collapsed="false">
      <c r="A5" s="0" t="s">
        <v>11</v>
      </c>
      <c r="B5" s="3" t="n">
        <v>1746</v>
      </c>
      <c r="C5" s="3" t="n">
        <v>1746</v>
      </c>
      <c r="D5" s="0" t="n">
        <v>-1.28</v>
      </c>
      <c r="E5" s="0" t="n">
        <v>15.72</v>
      </c>
      <c r="F5" s="0" t="n">
        <v>18.57</v>
      </c>
      <c r="G5" s="0" t="n">
        <v>18.21</v>
      </c>
      <c r="H5" s="0" t="n">
        <v>21.41</v>
      </c>
      <c r="I5" s="0" t="n">
        <v>31.3</v>
      </c>
      <c r="J5" s="0" t="n">
        <v>0</v>
      </c>
    </row>
    <row r="7" customFormat="false" ht="14.5" hidden="false" customHeight="false" outlineLevel="0" collapsed="false">
      <c r="B7" s="1" t="s">
        <v>12</v>
      </c>
    </row>
    <row r="8" customFormat="false" ht="14.5" hidden="false" customHeight="false" outlineLevel="0" collapsed="false">
      <c r="B8" s="0" t="s">
        <v>2</v>
      </c>
      <c r="C8" s="0" t="s">
        <v>3</v>
      </c>
      <c r="D8" s="0" t="s">
        <v>4</v>
      </c>
      <c r="E8" s="0" t="s">
        <v>5</v>
      </c>
      <c r="F8" s="0" t="s">
        <v>6</v>
      </c>
      <c r="G8" s="0" t="s">
        <v>7</v>
      </c>
      <c r="H8" s="0" t="s">
        <v>8</v>
      </c>
      <c r="I8" s="0" t="s">
        <v>9</v>
      </c>
      <c r="J8" s="0" t="s">
        <v>10</v>
      </c>
    </row>
    <row r="9" customFormat="false" ht="14.5" hidden="false" customHeight="false" outlineLevel="0" collapsed="false">
      <c r="A9" s="0" t="s">
        <v>14</v>
      </c>
      <c r="B9" s="3" t="n">
        <v>15936</v>
      </c>
      <c r="C9" s="3" t="n">
        <v>15936</v>
      </c>
      <c r="D9" s="0" t="n">
        <v>-7.46</v>
      </c>
      <c r="E9" s="0" t="n">
        <v>7.02</v>
      </c>
      <c r="F9" s="0" t="n">
        <v>11.62</v>
      </c>
      <c r="G9" s="0" t="n">
        <v>12.2</v>
      </c>
      <c r="H9" s="0" t="n">
        <v>17.33</v>
      </c>
      <c r="I9" s="0" t="n">
        <v>32.22</v>
      </c>
      <c r="J9" s="0" t="n">
        <v>0</v>
      </c>
    </row>
    <row r="11" customFormat="false" ht="14.5" hidden="false" customHeight="false" outlineLevel="0" collapsed="false">
      <c r="C11" s="0" t="s">
        <v>15</v>
      </c>
    </row>
    <row r="12" customFormat="false" ht="14.5" hidden="false" customHeight="false" outlineLevel="0" collapsed="false"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  <c r="J12" s="0" t="s">
        <v>10</v>
      </c>
    </row>
    <row r="13" customFormat="false" ht="14.5" hidden="false" customHeight="false" outlineLevel="0" collapsed="false">
      <c r="A13" s="0" t="s">
        <v>11</v>
      </c>
      <c r="B13" s="3" t="n">
        <v>1746</v>
      </c>
      <c r="C13" s="3" t="n">
        <v>1746</v>
      </c>
      <c r="D13" s="1" t="n">
        <v>-0.13</v>
      </c>
      <c r="E13" s="1" t="n">
        <v>20.49</v>
      </c>
      <c r="F13" s="1" t="n">
        <v>23.93</v>
      </c>
      <c r="G13" s="1" t="n">
        <v>23.53</v>
      </c>
      <c r="H13" s="1" t="n">
        <v>27.15</v>
      </c>
      <c r="I13" s="1" t="n">
        <v>41.44</v>
      </c>
      <c r="J13" s="1" t="n">
        <v>0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16</v>
      </c>
      <c r="M15" s="4" t="s">
        <v>17</v>
      </c>
      <c r="N15" s="5" t="s">
        <v>18</v>
      </c>
      <c r="O15" s="5" t="s">
        <v>2</v>
      </c>
      <c r="P15" s="5" t="s">
        <v>3</v>
      </c>
      <c r="Q15" s="5" t="s">
        <v>4</v>
      </c>
      <c r="R15" s="5" t="s">
        <v>5</v>
      </c>
      <c r="S15" s="5" t="s">
        <v>6</v>
      </c>
      <c r="T15" s="5" t="s">
        <v>7</v>
      </c>
      <c r="U15" s="5" t="s">
        <v>8</v>
      </c>
      <c r="V15" s="5" t="s">
        <v>9</v>
      </c>
      <c r="W15" s="6" t="s">
        <v>10</v>
      </c>
    </row>
    <row r="16" customFormat="false" ht="14.5" hidden="false" customHeight="false" outlineLevel="0" collapsed="false"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  <c r="J16" s="0" t="s">
        <v>10</v>
      </c>
      <c r="M16" s="7" t="s">
        <v>20</v>
      </c>
      <c r="N16" s="8" t="s">
        <v>11</v>
      </c>
      <c r="O16" s="8" t="n">
        <f aca="false">B5</f>
        <v>1746</v>
      </c>
      <c r="P16" s="8" t="n">
        <f aca="false">C5</f>
        <v>1746</v>
      </c>
      <c r="Q16" s="8" t="n">
        <f aca="false">D5</f>
        <v>-1.28</v>
      </c>
      <c r="R16" s="8" t="n">
        <f aca="false">E5</f>
        <v>15.72</v>
      </c>
      <c r="S16" s="8" t="n">
        <f aca="false">F5</f>
        <v>18.57</v>
      </c>
      <c r="T16" s="8" t="n">
        <f aca="false">G5</f>
        <v>18.21</v>
      </c>
      <c r="U16" s="8" t="n">
        <f aca="false">H5</f>
        <v>21.41</v>
      </c>
      <c r="V16" s="8" t="n">
        <f aca="false">I5</f>
        <v>31.3</v>
      </c>
      <c r="W16" s="8" t="n">
        <f aca="false">J5</f>
        <v>0</v>
      </c>
    </row>
    <row r="17" customFormat="false" ht="15" hidden="false" customHeight="false" outlineLevel="0" collapsed="false">
      <c r="A17" s="0" t="s">
        <v>14</v>
      </c>
      <c r="B17" s="3" t="n">
        <v>15936</v>
      </c>
      <c r="C17" s="3" t="n">
        <v>15936</v>
      </c>
      <c r="D17" s="1" t="n">
        <v>-3.26</v>
      </c>
      <c r="E17" s="1" t="n">
        <v>10.29</v>
      </c>
      <c r="F17" s="1" t="n">
        <v>15.73</v>
      </c>
      <c r="G17" s="1" t="n">
        <v>16.57</v>
      </c>
      <c r="H17" s="1" t="n">
        <v>22.82</v>
      </c>
      <c r="I17" s="1" t="n">
        <v>42.21</v>
      </c>
      <c r="J17" s="1" t="n">
        <v>0</v>
      </c>
      <c r="M17" s="7"/>
      <c r="N17" s="11" t="s">
        <v>14</v>
      </c>
      <c r="O17" s="11" t="n">
        <f aca="false">B9</f>
        <v>15936</v>
      </c>
      <c r="P17" s="11" t="n">
        <f aca="false">C9</f>
        <v>15936</v>
      </c>
      <c r="Q17" s="11" t="n">
        <f aca="false">D9</f>
        <v>-7.46</v>
      </c>
      <c r="R17" s="11" t="n">
        <f aca="false">E9</f>
        <v>7.02</v>
      </c>
      <c r="S17" s="11" t="n">
        <f aca="false">F9</f>
        <v>11.62</v>
      </c>
      <c r="T17" s="11" t="n">
        <f aca="false">G9</f>
        <v>12.2</v>
      </c>
      <c r="U17" s="11" t="n">
        <f aca="false">H9</f>
        <v>17.33</v>
      </c>
      <c r="V17" s="11" t="n">
        <f aca="false">I9</f>
        <v>32.22</v>
      </c>
      <c r="W17" s="11" t="n">
        <f aca="false">J9</f>
        <v>0</v>
      </c>
    </row>
    <row r="18" customFormat="false" ht="14.5" hidden="false" customHeight="false" outlineLevel="0" collapsed="false">
      <c r="M18" s="7" t="s">
        <v>21</v>
      </c>
      <c r="N18" s="8" t="s">
        <v>11</v>
      </c>
      <c r="O18" s="8" t="n">
        <f aca="false">B13</f>
        <v>1746</v>
      </c>
      <c r="P18" s="8" t="n">
        <f aca="false">C13</f>
        <v>1746</v>
      </c>
      <c r="Q18" s="8" t="n">
        <f aca="false">D13</f>
        <v>-0.13</v>
      </c>
      <c r="R18" s="8" t="n">
        <f aca="false">E13</f>
        <v>20.49</v>
      </c>
      <c r="S18" s="8" t="n">
        <f aca="false">F13</f>
        <v>23.93</v>
      </c>
      <c r="T18" s="8" t="n">
        <f aca="false">G13</f>
        <v>23.53</v>
      </c>
      <c r="U18" s="8" t="n">
        <f aca="false">H13</f>
        <v>27.15</v>
      </c>
      <c r="V18" s="8" t="n">
        <f aca="false">I13</f>
        <v>41.44</v>
      </c>
      <c r="W18" s="8" t="n">
        <f aca="false">J13</f>
        <v>0</v>
      </c>
    </row>
    <row r="19" customFormat="false" ht="15" hidden="false" customHeight="false" outlineLevel="0" collapsed="false">
      <c r="C19" s="0" t="s">
        <v>22</v>
      </c>
      <c r="M19" s="7"/>
      <c r="N19" s="11" t="s">
        <v>14</v>
      </c>
      <c r="O19" s="11" t="n">
        <f aca="false">B17</f>
        <v>15936</v>
      </c>
      <c r="P19" s="11" t="n">
        <f aca="false">C17</f>
        <v>15936</v>
      </c>
      <c r="Q19" s="11" t="n">
        <f aca="false">D17</f>
        <v>-3.26</v>
      </c>
      <c r="R19" s="11" t="n">
        <f aca="false">E17</f>
        <v>10.29</v>
      </c>
      <c r="S19" s="11" t="n">
        <f aca="false">F17</f>
        <v>15.73</v>
      </c>
      <c r="T19" s="11" t="n">
        <f aca="false">G17</f>
        <v>16.57</v>
      </c>
      <c r="U19" s="11" t="n">
        <f aca="false">H17</f>
        <v>22.82</v>
      </c>
      <c r="V19" s="11" t="n">
        <f aca="false">I17</f>
        <v>42.21</v>
      </c>
      <c r="W19" s="11" t="n">
        <f aca="false">J17</f>
        <v>0</v>
      </c>
    </row>
    <row r="20" customFormat="false" ht="14.5" hidden="false" customHeight="false" outlineLevel="0" collapsed="false">
      <c r="B20" s="0" t="s">
        <v>2</v>
      </c>
      <c r="C20" s="0" t="s">
        <v>3</v>
      </c>
      <c r="D20" s="0" t="s">
        <v>4</v>
      </c>
      <c r="E20" s="0" t="s">
        <v>5</v>
      </c>
      <c r="F20" s="0" t="s">
        <v>6</v>
      </c>
      <c r="G20" s="0" t="s">
        <v>7</v>
      </c>
      <c r="H20" s="0" t="s">
        <v>8</v>
      </c>
      <c r="I20" s="0" t="s">
        <v>9</v>
      </c>
      <c r="J20" s="0" t="s">
        <v>10</v>
      </c>
      <c r="M20" s="7" t="s">
        <v>23</v>
      </c>
      <c r="N20" s="8" t="s">
        <v>11</v>
      </c>
      <c r="O20" s="8" t="n">
        <f aca="false">B21</f>
        <v>1746</v>
      </c>
      <c r="P20" s="8" t="n">
        <f aca="false">C21</f>
        <v>1746</v>
      </c>
      <c r="Q20" s="8" t="n">
        <f aca="false">D21</f>
        <v>34</v>
      </c>
      <c r="R20" s="8" t="n">
        <f aca="false">E21</f>
        <v>62</v>
      </c>
      <c r="S20" s="8" t="n">
        <f aca="false">F21</f>
        <v>68</v>
      </c>
      <c r="T20" s="8" t="n">
        <f aca="false">G21</f>
        <v>68.95</v>
      </c>
      <c r="U20" s="8" t="n">
        <f aca="false">H21</f>
        <v>76</v>
      </c>
      <c r="V20" s="8" t="n">
        <f aca="false">I21</f>
        <v>96</v>
      </c>
      <c r="W20" s="8" t="n">
        <f aca="false">J21</f>
        <v>0</v>
      </c>
    </row>
    <row r="21" customFormat="false" ht="15" hidden="false" customHeight="false" outlineLevel="0" collapsed="false">
      <c r="A21" s="0" t="s">
        <v>11</v>
      </c>
      <c r="B21" s="3" t="n">
        <f aca="false">B13</f>
        <v>1746</v>
      </c>
      <c r="C21" s="3" t="n">
        <f aca="false">C13</f>
        <v>1746</v>
      </c>
      <c r="D21" s="0" t="n">
        <v>34</v>
      </c>
      <c r="E21" s="0" t="n">
        <v>62</v>
      </c>
      <c r="F21" s="0" t="n">
        <v>68</v>
      </c>
      <c r="G21" s="0" t="n">
        <v>68.95</v>
      </c>
      <c r="H21" s="0" t="n">
        <v>76</v>
      </c>
      <c r="I21" s="0" t="n">
        <v>96</v>
      </c>
      <c r="J21" s="0" t="n">
        <v>0</v>
      </c>
      <c r="M21" s="7"/>
      <c r="N21" s="11" t="s">
        <v>14</v>
      </c>
      <c r="O21" s="11" t="n">
        <f aca="false">B25</f>
        <v>15936</v>
      </c>
      <c r="P21" s="11" t="n">
        <f aca="false">C25</f>
        <v>15936</v>
      </c>
      <c r="Q21" s="11" t="n">
        <f aca="false">D25</f>
        <v>28</v>
      </c>
      <c r="R21" s="11" t="n">
        <f aca="false">E25</f>
        <v>66</v>
      </c>
      <c r="S21" s="11" t="n">
        <f aca="false">F25</f>
        <v>76</v>
      </c>
      <c r="T21" s="11" t="n">
        <f aca="false">G25</f>
        <v>74.29</v>
      </c>
      <c r="U21" s="11" t="n">
        <f aca="false">H25</f>
        <v>84</v>
      </c>
      <c r="V21" s="11" t="n">
        <f aca="false">I25</f>
        <v>99</v>
      </c>
      <c r="W21" s="11" t="n">
        <f aca="false">J25</f>
        <v>0</v>
      </c>
    </row>
    <row r="22" customFormat="false" ht="14.5" hidden="false" customHeight="false" outlineLevel="0" collapsed="false">
      <c r="M22" s="7" t="s">
        <v>24</v>
      </c>
      <c r="N22" s="8" t="s">
        <v>11</v>
      </c>
      <c r="O22" s="8" t="n">
        <f aca="false">B29</f>
        <v>1746</v>
      </c>
      <c r="P22" s="8" t="n">
        <f aca="false">C29</f>
        <v>1746</v>
      </c>
      <c r="Q22" s="8" t="n">
        <f aca="false">D29</f>
        <v>-5.4</v>
      </c>
      <c r="R22" s="8" t="n">
        <f aca="false">E29</f>
        <v>9.385</v>
      </c>
      <c r="S22" s="8" t="n">
        <f aca="false">F29</f>
        <v>12.015</v>
      </c>
      <c r="T22" s="8" t="n">
        <f aca="false">G29</f>
        <v>11.69</v>
      </c>
      <c r="U22" s="8" t="n">
        <f aca="false">H29</f>
        <v>14.828</v>
      </c>
      <c r="V22" s="8" t="n">
        <f aca="false">I29</f>
        <v>22.18</v>
      </c>
      <c r="W22" s="8" t="n">
        <f aca="false">J29</f>
        <v>0</v>
      </c>
    </row>
    <row r="23" customFormat="false" ht="15" hidden="false" customHeight="false" outlineLevel="0" collapsed="false">
      <c r="C23" s="0" t="s">
        <v>25</v>
      </c>
      <c r="M23" s="7"/>
      <c r="N23" s="11" t="s">
        <v>14</v>
      </c>
      <c r="O23" s="11" t="n">
        <f aca="false">B33</f>
        <v>15936</v>
      </c>
      <c r="P23" s="11" t="n">
        <f aca="false">C33</f>
        <v>15936</v>
      </c>
      <c r="Q23" s="11" t="n">
        <f aca="false">D33</f>
        <v>-13.79</v>
      </c>
      <c r="R23" s="11" t="n">
        <f aca="false">E33</f>
        <v>3.26</v>
      </c>
      <c r="S23" s="11" t="n">
        <f aca="false">F33</f>
        <v>7.18</v>
      </c>
      <c r="T23" s="11" t="n">
        <f aca="false">G33</f>
        <v>6.978</v>
      </c>
      <c r="U23" s="11" t="n">
        <f aca="false">H33</f>
        <v>11.19</v>
      </c>
      <c r="V23" s="11" t="n">
        <f aca="false">I33</f>
        <v>22.32</v>
      </c>
      <c r="W23" s="11" t="n">
        <f aca="false">J33</f>
        <v>0</v>
      </c>
    </row>
    <row r="24" customFormat="false" ht="14.5" hidden="false" customHeight="false" outlineLevel="0" collapsed="false">
      <c r="B24" s="0" t="s">
        <v>2</v>
      </c>
      <c r="C24" s="0" t="s">
        <v>3</v>
      </c>
      <c r="D24" s="0" t="s">
        <v>4</v>
      </c>
      <c r="E24" s="0" t="s">
        <v>5</v>
      </c>
      <c r="F24" s="0" t="s">
        <v>6</v>
      </c>
      <c r="G24" s="0" t="s">
        <v>7</v>
      </c>
      <c r="H24" s="0" t="s">
        <v>8</v>
      </c>
      <c r="I24" s="0" t="s">
        <v>9</v>
      </c>
      <c r="J24" s="0" t="s">
        <v>10</v>
      </c>
      <c r="M24" s="7" t="s">
        <v>26</v>
      </c>
      <c r="N24" s="8" t="s">
        <v>11</v>
      </c>
      <c r="O24" s="8" t="n">
        <f aca="false">B37</f>
        <v>1746</v>
      </c>
      <c r="P24" s="8" t="n">
        <f aca="false">C37</f>
        <v>1193</v>
      </c>
      <c r="Q24" s="8" t="n">
        <f aca="false">D37</f>
        <v>985.6</v>
      </c>
      <c r="R24" s="8" t="n">
        <f aca="false">E37</f>
        <v>1013.4</v>
      </c>
      <c r="S24" s="8" t="n">
        <f aca="false">F37</f>
        <v>1016.9</v>
      </c>
      <c r="T24" s="8" t="n">
        <f aca="false">G37</f>
        <v>1016.9</v>
      </c>
      <c r="U24" s="8" t="n">
        <f aca="false">H37</f>
        <v>1021.2</v>
      </c>
      <c r="V24" s="8" t="n">
        <f aca="false">I37</f>
        <v>1045.8</v>
      </c>
      <c r="W24" s="8" t="n">
        <f aca="false">J37</f>
        <v>553</v>
      </c>
    </row>
    <row r="25" customFormat="false" ht="15" hidden="false" customHeight="false" outlineLevel="0" collapsed="false">
      <c r="A25" s="0" t="s">
        <v>14</v>
      </c>
      <c r="B25" s="3" t="n">
        <f aca="false">B17</f>
        <v>15936</v>
      </c>
      <c r="C25" s="3" t="n">
        <f aca="false">C17</f>
        <v>15936</v>
      </c>
      <c r="D25" s="0" t="n">
        <v>28</v>
      </c>
      <c r="E25" s="0" t="n">
        <v>66</v>
      </c>
      <c r="F25" s="0" t="n">
        <v>76</v>
      </c>
      <c r="G25" s="0" t="n">
        <v>74.29</v>
      </c>
      <c r="H25" s="0" t="n">
        <v>84</v>
      </c>
      <c r="I25" s="0" t="n">
        <v>99</v>
      </c>
      <c r="J25" s="0" t="n">
        <v>0</v>
      </c>
      <c r="M25" s="7"/>
      <c r="N25" s="11" t="s">
        <v>14</v>
      </c>
      <c r="O25" s="11" t="n">
        <f aca="false">B41</f>
        <v>15936</v>
      </c>
      <c r="P25" s="11" t="n">
        <f aca="false">C41</f>
        <v>14112</v>
      </c>
      <c r="Q25" s="11" t="n">
        <f aca="false">D41</f>
        <v>977.1</v>
      </c>
      <c r="R25" s="11" t="n">
        <f aca="false">E41</f>
        <v>1011.3</v>
      </c>
      <c r="S25" s="11" t="n">
        <f aca="false">F41</f>
        <v>1017.4</v>
      </c>
      <c r="T25" s="11" t="n">
        <f aca="false">G41</f>
        <v>1016.9</v>
      </c>
      <c r="U25" s="11" t="n">
        <f aca="false">H41</f>
        <v>1022.8</v>
      </c>
      <c r="V25" s="11" t="n">
        <f aca="false">I41</f>
        <v>1046</v>
      </c>
      <c r="W25" s="11" t="n">
        <f aca="false">J41</f>
        <v>182</v>
      </c>
    </row>
    <row r="26" customFormat="false" ht="14.5" hidden="false" customHeight="false" outlineLevel="0" collapsed="false">
      <c r="M26" s="7" t="s">
        <v>27</v>
      </c>
      <c r="N26" s="8" t="s">
        <v>11</v>
      </c>
      <c r="O26" s="8" t="n">
        <f aca="false">B45</f>
        <v>1746</v>
      </c>
      <c r="P26" s="8" t="n">
        <f aca="false">C45</f>
        <v>1746</v>
      </c>
      <c r="Q26" s="8" t="n">
        <f aca="false">D45</f>
        <v>0.22</v>
      </c>
      <c r="R26" s="8" t="n">
        <f aca="false">E45</f>
        <v>1.903</v>
      </c>
      <c r="S26" s="8" t="n">
        <f aca="false">F45</f>
        <v>2.605</v>
      </c>
      <c r="T26" s="8" t="n">
        <f aca="false">G45</f>
        <v>2.7</v>
      </c>
      <c r="U26" s="8" t="n">
        <f aca="false">H45</f>
        <v>3.32</v>
      </c>
      <c r="V26" s="8" t="n">
        <f aca="false">I45</f>
        <v>10.82</v>
      </c>
      <c r="W26" s="8" t="n">
        <f aca="false">J45</f>
        <v>0</v>
      </c>
    </row>
    <row r="27" customFormat="false" ht="15" hidden="false" customHeight="false" outlineLevel="0" collapsed="false">
      <c r="C27" s="0" t="s">
        <v>28</v>
      </c>
      <c r="M27" s="7"/>
      <c r="N27" s="11" t="s">
        <v>14</v>
      </c>
      <c r="O27" s="11" t="n">
        <f aca="false">B49</f>
        <v>15936</v>
      </c>
      <c r="P27" s="11" t="n">
        <f aca="false">C49</f>
        <v>15936</v>
      </c>
      <c r="Q27" s="11" t="n">
        <f aca="false">D49</f>
        <v>0.07</v>
      </c>
      <c r="R27" s="11" t="n">
        <f aca="false">E49</f>
        <v>2.06</v>
      </c>
      <c r="S27" s="11" t="n">
        <f aca="false">F49</f>
        <v>3.04</v>
      </c>
      <c r="T27" s="11" t="n">
        <f aca="false">G49</f>
        <v>3.369</v>
      </c>
      <c r="U27" s="11" t="n">
        <f aca="false">H49</f>
        <v>4.29</v>
      </c>
      <c r="V27" s="11" t="n">
        <f aca="false">I49</f>
        <v>12.54</v>
      </c>
      <c r="W27" s="11" t="n">
        <f aca="false">J49</f>
        <v>0</v>
      </c>
    </row>
    <row r="28" customFormat="false" ht="14.5" hidden="false" customHeight="false" outlineLevel="0" collapsed="false"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9</v>
      </c>
      <c r="J28" s="0" t="s">
        <v>10</v>
      </c>
      <c r="M28" s="7" t="s">
        <v>29</v>
      </c>
      <c r="N28" s="8" t="s">
        <v>11</v>
      </c>
      <c r="O28" s="8" t="n">
        <f aca="false">B53</f>
        <v>1746</v>
      </c>
      <c r="P28" s="8" t="n">
        <f aca="false">C53</f>
        <v>1745</v>
      </c>
      <c r="Q28" s="8" t="n">
        <f aca="false">D53</f>
        <v>2.558</v>
      </c>
      <c r="R28" s="8" t="n">
        <f aca="false">E53</f>
        <v>9.873</v>
      </c>
      <c r="S28" s="8" t="n">
        <f aca="false">F53</f>
        <v>10.003</v>
      </c>
      <c r="T28" s="8" t="n">
        <f aca="false">G53</f>
        <v>11.675</v>
      </c>
      <c r="U28" s="8" t="n">
        <f aca="false">H53</f>
        <v>16.093</v>
      </c>
      <c r="V28" s="8" t="n">
        <f aca="false">I53</f>
        <v>16.093</v>
      </c>
      <c r="W28" s="8" t="n">
        <f aca="false">J53</f>
        <v>1</v>
      </c>
    </row>
    <row r="29" customFormat="false" ht="15" hidden="false" customHeight="false" outlineLevel="0" collapsed="false">
      <c r="A29" s="0" t="s">
        <v>11</v>
      </c>
      <c r="B29" s="3" t="n">
        <f aca="false">B21</f>
        <v>1746</v>
      </c>
      <c r="C29" s="3" t="n">
        <f aca="false">C21</f>
        <v>1746</v>
      </c>
      <c r="D29" s="0" t="n">
        <v>-5.4</v>
      </c>
      <c r="E29" s="0" t="n">
        <v>9.385</v>
      </c>
      <c r="F29" s="0" t="n">
        <v>12.015</v>
      </c>
      <c r="G29" s="0" t="n">
        <v>11.69</v>
      </c>
      <c r="H29" s="0" t="n">
        <v>14.828</v>
      </c>
      <c r="I29" s="0" t="n">
        <v>22.18</v>
      </c>
      <c r="J29" s="0" t="n">
        <v>0</v>
      </c>
      <c r="M29" s="7"/>
      <c r="N29" s="11" t="s">
        <v>14</v>
      </c>
      <c r="O29" s="11" t="n">
        <f aca="false">B57</f>
        <v>15936</v>
      </c>
      <c r="P29" s="11" t="n">
        <f aca="false">C57</f>
        <v>15912</v>
      </c>
      <c r="Q29" s="11" t="n">
        <f aca="false">D57</f>
        <v>0.188</v>
      </c>
      <c r="R29" s="11" t="n">
        <f aca="false">E57</f>
        <v>9.927</v>
      </c>
      <c r="S29" s="11" t="n">
        <f aca="false">F57</f>
        <v>14.364</v>
      </c>
      <c r="T29" s="11" t="n">
        <f aca="false">G57</f>
        <v>12.791</v>
      </c>
      <c r="U29" s="11" t="n">
        <f aca="false">H57</f>
        <v>16.093</v>
      </c>
      <c r="V29" s="11" t="n">
        <f aca="false">I57</f>
        <v>16.093</v>
      </c>
      <c r="W29" s="11" t="n">
        <f aca="false">J57</f>
        <v>24</v>
      </c>
    </row>
    <row r="30" customFormat="false" ht="14.5" hidden="false" customHeight="false" outlineLevel="0" collapsed="false">
      <c r="M30" s="7" t="s">
        <v>30</v>
      </c>
      <c r="N30" s="8" t="s">
        <v>11</v>
      </c>
      <c r="O30" s="8" t="n">
        <f aca="false">B61</f>
        <v>1746</v>
      </c>
      <c r="P30" s="8" t="n">
        <f aca="false">C61</f>
        <v>1577</v>
      </c>
      <c r="Q30" s="8" t="n">
        <f aca="false">D61</f>
        <v>0</v>
      </c>
      <c r="R30" s="8" t="n">
        <f aca="false">E61</f>
        <v>44</v>
      </c>
      <c r="S30" s="8" t="n">
        <f aca="false">F61</f>
        <v>66</v>
      </c>
      <c r="T30" s="8" t="n">
        <f aca="false">G61</f>
        <v>59.32</v>
      </c>
      <c r="U30" s="8" t="n">
        <f aca="false">H61</f>
        <v>78</v>
      </c>
      <c r="V30" s="8" t="n">
        <f aca="false">I61</f>
        <v>100</v>
      </c>
      <c r="W30" s="8" t="n">
        <f aca="false">J61</f>
        <v>169</v>
      </c>
    </row>
    <row r="31" customFormat="false" ht="15" hidden="false" customHeight="false" outlineLevel="0" collapsed="false">
      <c r="C31" s="0" t="s">
        <v>31</v>
      </c>
      <c r="M31" s="7"/>
      <c r="N31" s="11" t="s">
        <v>14</v>
      </c>
      <c r="O31" s="11" t="n">
        <f aca="false">B65</f>
        <v>15936</v>
      </c>
      <c r="P31" s="11" t="n">
        <f aca="false">C65</f>
        <v>14944</v>
      </c>
      <c r="Q31" s="11" t="n">
        <f aca="false">D65</f>
        <v>0</v>
      </c>
      <c r="R31" s="11" t="n">
        <f aca="false">E65</f>
        <v>48</v>
      </c>
      <c r="S31" s="11" t="n">
        <f aca="false">F65</f>
        <v>74</v>
      </c>
      <c r="T31" s="11" t="n">
        <f aca="false">G65</f>
        <v>65.2</v>
      </c>
      <c r="U31" s="11" t="n">
        <f aca="false">H65</f>
        <v>88</v>
      </c>
      <c r="V31" s="11" t="n">
        <f aca="false">I65</f>
        <v>100</v>
      </c>
      <c r="W31" s="11" t="n">
        <f aca="false">J65</f>
        <v>992</v>
      </c>
    </row>
    <row r="32" customFormat="false" ht="14.5" hidden="false" customHeight="false" outlineLevel="0" collapsed="false"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M32" s="7" t="s">
        <v>32</v>
      </c>
      <c r="N32" s="8" t="s">
        <v>11</v>
      </c>
      <c r="O32" s="8" t="n">
        <f aca="false">B69</f>
        <v>1746</v>
      </c>
      <c r="P32" s="8" t="n">
        <f aca="false">C69</f>
        <v>1205</v>
      </c>
      <c r="Q32" s="8" t="n">
        <f aca="false">D69</f>
        <v>0.5</v>
      </c>
      <c r="R32" s="8" t="n">
        <f aca="false">E69</f>
        <v>4.45</v>
      </c>
      <c r="S32" s="8" t="n">
        <f aca="false">F69</f>
        <v>6.19</v>
      </c>
      <c r="T32" s="8" t="n">
        <f aca="false">G69</f>
        <v>6.806</v>
      </c>
      <c r="U32" s="8" t="n">
        <f aca="false">H69</f>
        <v>8.71</v>
      </c>
      <c r="V32" s="8" t="n">
        <f aca="false">I69</f>
        <v>27.58</v>
      </c>
      <c r="W32" s="8" t="n">
        <f aca="false">J69</f>
        <v>541</v>
      </c>
    </row>
    <row r="33" customFormat="false" ht="15" hidden="false" customHeight="false" outlineLevel="0" collapsed="false">
      <c r="A33" s="0" t="s">
        <v>14</v>
      </c>
      <c r="B33" s="3" t="n">
        <f aca="false">B25</f>
        <v>15936</v>
      </c>
      <c r="C33" s="3" t="n">
        <f aca="false">C25</f>
        <v>15936</v>
      </c>
      <c r="D33" s="0" t="n">
        <v>-13.79</v>
      </c>
      <c r="E33" s="0" t="n">
        <v>3.26</v>
      </c>
      <c r="F33" s="0" t="n">
        <v>7.18</v>
      </c>
      <c r="G33" s="0" t="n">
        <v>6.978</v>
      </c>
      <c r="H33" s="0" t="n">
        <v>11.19</v>
      </c>
      <c r="I33" s="0" t="n">
        <v>22.32</v>
      </c>
      <c r="J33" s="0" t="n">
        <v>0</v>
      </c>
      <c r="M33" s="7"/>
      <c r="N33" s="11" t="s">
        <v>14</v>
      </c>
      <c r="O33" s="11" t="n">
        <f aca="false">B73</f>
        <v>15936</v>
      </c>
      <c r="P33" s="11" t="n">
        <f aca="false">C73</f>
        <v>14149</v>
      </c>
      <c r="Q33" s="11" t="n">
        <f aca="false">D73</f>
        <v>0.18</v>
      </c>
      <c r="R33" s="11" t="n">
        <f aca="false">E73</f>
        <v>5.08</v>
      </c>
      <c r="S33" s="11" t="n">
        <f aca="false">F73</f>
        <v>8.18</v>
      </c>
      <c r="T33" s="11" t="n">
        <f aca="false">G73</f>
        <v>8.943</v>
      </c>
      <c r="U33" s="11" t="n">
        <f aca="false">H73</f>
        <v>12.37</v>
      </c>
      <c r="V33" s="11" t="n">
        <f aca="false">I73</f>
        <v>28.82</v>
      </c>
      <c r="W33" s="11" t="n">
        <f aca="false">J73</f>
        <v>1787</v>
      </c>
    </row>
    <row r="34" customFormat="false" ht="14.5" hidden="false" customHeight="false" outlineLevel="0" collapsed="false">
      <c r="M34" s="7" t="s">
        <v>33</v>
      </c>
      <c r="N34" s="8" t="s">
        <v>11</v>
      </c>
      <c r="O34" s="8" t="n">
        <f aca="false">B77</f>
        <v>1746</v>
      </c>
      <c r="P34" s="8" t="n">
        <f aca="false">C77</f>
        <v>1673</v>
      </c>
      <c r="Q34" s="8" t="n">
        <f aca="false">D77</f>
        <v>0</v>
      </c>
      <c r="R34" s="8" t="n">
        <f aca="false">E77</f>
        <v>5</v>
      </c>
      <c r="S34" s="8" t="n">
        <f aca="false">F77</f>
        <v>6</v>
      </c>
      <c r="T34" s="8" t="n">
        <f aca="false">G77</f>
        <v>5.55</v>
      </c>
      <c r="U34" s="8" t="n">
        <f aca="false">H77</f>
        <v>7</v>
      </c>
      <c r="V34" s="8" t="n">
        <f aca="false">I77</f>
        <v>9</v>
      </c>
      <c r="W34" s="8" t="n">
        <f aca="false">J77</f>
        <v>73</v>
      </c>
      <c r="Z34" s="0" t="s">
        <v>34</v>
      </c>
      <c r="AA34" s="0" t="s">
        <v>35</v>
      </c>
      <c r="AB34" s="0" t="s">
        <v>36</v>
      </c>
      <c r="AC34" s="0" t="s">
        <v>37</v>
      </c>
      <c r="AD34" s="0" t="s">
        <v>38</v>
      </c>
      <c r="AE34" s="0" t="s">
        <v>39</v>
      </c>
      <c r="AF34" s="0" t="s">
        <v>40</v>
      </c>
      <c r="AG34" s="0" t="s">
        <v>41</v>
      </c>
      <c r="AH34" s="0" t="s">
        <v>42</v>
      </c>
    </row>
    <row r="35" customFormat="false" ht="15" hidden="false" customHeight="false" outlineLevel="0" collapsed="false">
      <c r="C35" s="0" t="s">
        <v>43</v>
      </c>
      <c r="M35" s="7"/>
      <c r="N35" s="11" t="s">
        <v>14</v>
      </c>
      <c r="O35" s="11" t="n">
        <f aca="false">B81</f>
        <v>15936</v>
      </c>
      <c r="P35" s="11" t="n">
        <f aca="false">C81</f>
        <v>15598</v>
      </c>
      <c r="Q35" s="11" t="n">
        <f aca="false">D81</f>
        <v>0</v>
      </c>
      <c r="R35" s="11" t="n">
        <f aca="false">E81</f>
        <v>1</v>
      </c>
      <c r="S35" s="11" t="n">
        <f aca="false">F81</f>
        <v>3</v>
      </c>
      <c r="T35" s="11" t="n">
        <f aca="false">G81</f>
        <v>3.129</v>
      </c>
      <c r="U35" s="11" t="n">
        <f aca="false">H81</f>
        <v>5</v>
      </c>
      <c r="V35" s="11" t="n">
        <f aca="false">I81</f>
        <v>9</v>
      </c>
      <c r="W35" s="11" t="n">
        <f aca="false">J81</f>
        <v>338</v>
      </c>
      <c r="Z35" s="35" t="s">
        <v>44</v>
      </c>
      <c r="AA35" s="35" t="s">
        <v>45</v>
      </c>
      <c r="AB35" s="35" t="s">
        <v>46</v>
      </c>
      <c r="AC35" s="35" t="s">
        <v>47</v>
      </c>
      <c r="AD35" s="35" t="s">
        <v>48</v>
      </c>
      <c r="AE35" s="35" t="s">
        <v>49</v>
      </c>
      <c r="AF35" s="35" t="s">
        <v>50</v>
      </c>
      <c r="AG35" s="35" t="s">
        <v>51</v>
      </c>
      <c r="AH35" s="35" t="s">
        <v>52</v>
      </c>
    </row>
    <row r="36" customFormat="false" ht="14.5" hidden="false" customHeight="false" outlineLevel="0" collapsed="false">
      <c r="B36" s="0" t="s">
        <v>2</v>
      </c>
      <c r="C36" s="0" t="s">
        <v>3</v>
      </c>
      <c r="D36" s="0" t="s">
        <v>4</v>
      </c>
      <c r="E36" s="0" t="s">
        <v>5</v>
      </c>
      <c r="F36" s="0" t="s">
        <v>6</v>
      </c>
      <c r="G36" s="0" t="s">
        <v>7</v>
      </c>
      <c r="H36" s="0" t="s">
        <v>8</v>
      </c>
      <c r="I36" s="0" t="s">
        <v>9</v>
      </c>
      <c r="J36" s="0" t="s">
        <v>10</v>
      </c>
      <c r="Y36" s="26" t="s">
        <v>11</v>
      </c>
      <c r="Z36" s="35" t="s">
        <v>34</v>
      </c>
      <c r="AA36" s="35" t="s">
        <v>35</v>
      </c>
      <c r="AB36" s="35" t="s">
        <v>36</v>
      </c>
      <c r="AC36" s="35" t="s">
        <v>37</v>
      </c>
      <c r="AD36" s="35" t="s">
        <v>38</v>
      </c>
      <c r="AE36" s="35" t="s">
        <v>39</v>
      </c>
      <c r="AF36" s="35" t="s">
        <v>40</v>
      </c>
      <c r="AG36" s="35" t="s">
        <v>41</v>
      </c>
      <c r="AH36" s="35" t="s">
        <v>42</v>
      </c>
    </row>
    <row r="37" customFormat="false" ht="15" hidden="false" customHeight="false" outlineLevel="0" collapsed="false">
      <c r="A37" s="0" t="s">
        <v>11</v>
      </c>
      <c r="B37" s="3" t="n">
        <f aca="false">B29</f>
        <v>1746</v>
      </c>
      <c r="C37" s="0" t="n">
        <v>1193</v>
      </c>
      <c r="D37" s="0" t="n">
        <v>985.6</v>
      </c>
      <c r="E37" s="0" t="n">
        <v>1013.4</v>
      </c>
      <c r="F37" s="0" t="n">
        <v>1016.9</v>
      </c>
      <c r="G37" s="0" t="n">
        <v>1016.9</v>
      </c>
      <c r="H37" s="0" t="n">
        <v>1021.2</v>
      </c>
      <c r="I37" s="0" t="n">
        <v>1045.8</v>
      </c>
      <c r="J37" s="0" t="n">
        <v>553</v>
      </c>
      <c r="Y37" s="30" t="s">
        <v>14</v>
      </c>
      <c r="Z37" s="35" t="s">
        <v>34</v>
      </c>
      <c r="AA37" s="35" t="s">
        <v>35</v>
      </c>
      <c r="AB37" s="35" t="s">
        <v>36</v>
      </c>
      <c r="AC37" s="35" t="s">
        <v>37</v>
      </c>
      <c r="AD37" s="35" t="s">
        <v>38</v>
      </c>
      <c r="AE37" s="35" t="s">
        <v>39</v>
      </c>
      <c r="AF37" s="35" t="s">
        <v>40</v>
      </c>
      <c r="AG37" s="35" t="s">
        <v>41</v>
      </c>
      <c r="AH37" s="35" t="s">
        <v>42</v>
      </c>
    </row>
    <row r="38" customFormat="false" ht="15" hidden="false" customHeight="false" outlineLevel="0" collapsed="false">
      <c r="M38" s="20" t="s">
        <v>17</v>
      </c>
      <c r="N38" s="21" t="s">
        <v>18</v>
      </c>
      <c r="O38" s="22" t="s">
        <v>53</v>
      </c>
      <c r="P38" s="23" t="s">
        <v>54</v>
      </c>
      <c r="Q38" s="24" t="s">
        <v>7</v>
      </c>
      <c r="R38" s="24" t="s">
        <v>54</v>
      </c>
      <c r="S38" s="22" t="s">
        <v>55</v>
      </c>
      <c r="T38" s="23" t="s">
        <v>54</v>
      </c>
      <c r="X38" s="20" t="s">
        <v>17</v>
      </c>
      <c r="Y38" s="21" t="s">
        <v>18</v>
      </c>
    </row>
    <row r="39" customFormat="false" ht="15" hidden="false" customHeight="false" outlineLevel="0" collapsed="false">
      <c r="C39" s="0" t="s">
        <v>56</v>
      </c>
      <c r="M39" s="25" t="s">
        <v>20</v>
      </c>
      <c r="N39" s="26" t="s">
        <v>11</v>
      </c>
      <c r="O39" s="36" t="str">
        <f aca="false">CONCATENATE(ROUND(Z39,1)," °C")</f>
        <v>12.2 °C</v>
      </c>
      <c r="P39" s="37" t="str">
        <f aca="false">CONCATENATE("[",ROUND(AA39,1)," °C ; ", ROUND(AB39,1)," °C]")</f>
        <v>[9.7 °C ; 15.1 °C]</v>
      </c>
      <c r="Q39" s="36" t="str">
        <f aca="false">CONCATENATE(ROUND(AC39,1)," °C")</f>
        <v>18.2 °C</v>
      </c>
      <c r="R39" s="37" t="str">
        <f aca="false">CONCATENATE("[",ROUND(AD39,1)," °C ; ", ROUND(AE39,1)," °C]")</f>
        <v>[16.9 °C ; 19.4 °C]</v>
      </c>
      <c r="S39" s="36" t="str">
        <f aca="false">CONCATENATE(ROUND(AF39,1)," °C")</f>
        <v>23.4 °C</v>
      </c>
      <c r="T39" s="37" t="str">
        <f aca="false">CONCATENATE("[",ROUND(AG39,1)," °C ; ", ROUND(AH39,1)," °C]")</f>
        <v>[22 °C ; 25.1 °C]</v>
      </c>
      <c r="X39" s="25" t="s">
        <v>20</v>
      </c>
      <c r="Y39" s="26" t="s">
        <v>11</v>
      </c>
      <c r="Z39" s="38" t="n">
        <f aca="false">C107</f>
        <v>12.226194</v>
      </c>
      <c r="AA39" s="38" t="n">
        <f aca="false">D107</f>
        <v>9.687</v>
      </c>
      <c r="AB39" s="38" t="n">
        <f aca="false">E107</f>
        <v>15.078</v>
      </c>
      <c r="AC39" s="38" t="n">
        <f aca="false">F107</f>
        <v>18.2043486</v>
      </c>
      <c r="AD39" s="38" t="n">
        <f aca="false">G107</f>
        <v>16.8822</v>
      </c>
      <c r="AE39" s="38" t="n">
        <f aca="false">H107</f>
        <v>19.384</v>
      </c>
      <c r="AF39" s="38" t="n">
        <f aca="false">I107</f>
        <v>23.419375</v>
      </c>
      <c r="AG39" s="38" t="n">
        <f aca="false">J107</f>
        <v>21.954</v>
      </c>
      <c r="AH39" s="38" t="n">
        <f aca="false">K107</f>
        <v>25.091</v>
      </c>
    </row>
    <row r="40" customFormat="false" ht="15" hidden="false" customHeight="false" outlineLevel="0" collapsed="false">
      <c r="B40" s="0" t="s">
        <v>2</v>
      </c>
      <c r="C40" s="0" t="s">
        <v>3</v>
      </c>
      <c r="D40" s="0" t="s">
        <v>4</v>
      </c>
      <c r="E40" s="0" t="s">
        <v>5</v>
      </c>
      <c r="F40" s="0" t="s">
        <v>6</v>
      </c>
      <c r="G40" s="0" t="s">
        <v>7</v>
      </c>
      <c r="H40" s="0" t="s">
        <v>8</v>
      </c>
      <c r="I40" s="0" t="s">
        <v>9</v>
      </c>
      <c r="J40" s="0" t="s">
        <v>10</v>
      </c>
      <c r="M40" s="25"/>
      <c r="N40" s="30" t="s">
        <v>14</v>
      </c>
      <c r="O40" s="36" t="str">
        <f aca="false">CONCATENATE(ROUND(Z40,1)," °C")</f>
        <v>3.5 °C</v>
      </c>
      <c r="P40" s="37" t="str">
        <f aca="false">CONCATENATE("[",ROUND(AA40,1)," °C ; ", ROUND(AB40,1)," °C]")</f>
        <v>[0.8 °C ; 6 °C]</v>
      </c>
      <c r="Q40" s="36" t="str">
        <f aca="false">CONCATENATE(ROUND(AC40,1)," °C")</f>
        <v>11.7 °C</v>
      </c>
      <c r="R40" s="37" t="str">
        <f aca="false">CONCATENATE("[",ROUND(AD40,1)," °C ; ", ROUND(AE40,1)," °C]")</f>
        <v>[9.8 °C ; 13.6 °C]</v>
      </c>
      <c r="S40" s="36" t="str">
        <f aca="false">CONCATENATE(ROUND(AF40,1)," °C")</f>
        <v>20.6 °C</v>
      </c>
      <c r="T40" s="37" t="str">
        <f aca="false">CONCATENATE("[",ROUND(AG40,1)," °C ; ", ROUND(AH40,1)," °C]")</f>
        <v>[17.7 °C ; 23.4 °C]</v>
      </c>
      <c r="X40" s="25"/>
      <c r="Y40" s="30" t="s">
        <v>14</v>
      </c>
      <c r="Z40" s="38" t="n">
        <f aca="false">C108</f>
        <v>3.469002</v>
      </c>
      <c r="AA40" s="38" t="n">
        <f aca="false">D108</f>
        <v>0.8395</v>
      </c>
      <c r="AB40" s="38" t="n">
        <f aca="false">E108</f>
        <v>5.951</v>
      </c>
      <c r="AC40" s="38" t="n">
        <f aca="false">F108</f>
        <v>11.7106137</v>
      </c>
      <c r="AD40" s="38" t="n">
        <f aca="false">G108</f>
        <v>9.816</v>
      </c>
      <c r="AE40" s="38" t="n">
        <f aca="false">H108</f>
        <v>13.6195</v>
      </c>
      <c r="AF40" s="38" t="n">
        <f aca="false">I108</f>
        <v>20.6316225</v>
      </c>
      <c r="AG40" s="38" t="n">
        <f aca="false">J108</f>
        <v>17.722</v>
      </c>
      <c r="AH40" s="38" t="n">
        <f aca="false">K108</f>
        <v>23.4185</v>
      </c>
    </row>
    <row r="41" customFormat="false" ht="15" hidden="false" customHeight="false" outlineLevel="0" collapsed="false">
      <c r="A41" s="0" t="s">
        <v>14</v>
      </c>
      <c r="B41" s="3" t="n">
        <f aca="false">B33</f>
        <v>15936</v>
      </c>
      <c r="C41" s="0" t="n">
        <v>14112</v>
      </c>
      <c r="D41" s="0" t="n">
        <v>977.1</v>
      </c>
      <c r="E41" s="0" t="n">
        <v>1011.3</v>
      </c>
      <c r="F41" s="0" t="n">
        <v>1017.4</v>
      </c>
      <c r="G41" s="0" t="n">
        <v>1016.9</v>
      </c>
      <c r="H41" s="0" t="n">
        <v>1022.8</v>
      </c>
      <c r="I41" s="0" t="n">
        <v>1046</v>
      </c>
      <c r="J41" s="0" t="n">
        <v>182</v>
      </c>
      <c r="M41" s="7" t="s">
        <v>21</v>
      </c>
      <c r="N41" s="8" t="s">
        <v>11</v>
      </c>
      <c r="O41" s="36" t="str">
        <f aca="false">CONCATENATE(ROUND(Z41,1)," °C")</f>
        <v>16.6 °C</v>
      </c>
      <c r="P41" s="37" t="str">
        <f aca="false">CONCATENATE("[",ROUND(AA41,1)," °C ; ", ROUND(AB41,1)," °C]")</f>
        <v>[14.1 °C ; 19.8 °C]</v>
      </c>
      <c r="Q41" s="36" t="str">
        <f aca="false">CONCATENATE(ROUND(AC41,1)," °C")</f>
        <v>23.5 °C</v>
      </c>
      <c r="R41" s="37" t="str">
        <f aca="false">CONCATENATE("[",ROUND(AD41,1)," °C ; ", ROUND(AE41,1)," °C]")</f>
        <v>[22.1 °C ; 24.8 °C]</v>
      </c>
      <c r="S41" s="36" t="str">
        <f aca="false">CONCATENATE(ROUND(AF41,1)," °C")</f>
        <v>29.6 °C</v>
      </c>
      <c r="T41" s="37" t="str">
        <f aca="false">CONCATENATE("[",ROUND(AG41,1)," °C ; ", ROUND(AH41,1)," °C]")</f>
        <v>[27.7 °C ; 31.6 °C]</v>
      </c>
      <c r="X41" s="7" t="s">
        <v>21</v>
      </c>
      <c r="Y41" s="8" t="s">
        <v>11</v>
      </c>
      <c r="Z41" s="38" t="n">
        <f aca="false">C109</f>
        <v>16.64261</v>
      </c>
      <c r="AA41" s="38" t="n">
        <f aca="false">D109</f>
        <v>14.079</v>
      </c>
      <c r="AB41" s="38" t="n">
        <f aca="false">E109</f>
        <v>19.824</v>
      </c>
      <c r="AC41" s="38" t="n">
        <f aca="false">F109</f>
        <v>23.5122492</v>
      </c>
      <c r="AD41" s="38" t="n">
        <f aca="false">G109</f>
        <v>22.0764</v>
      </c>
      <c r="AE41" s="38" t="n">
        <f aca="false">H109</f>
        <v>24.829</v>
      </c>
      <c r="AF41" s="38" t="n">
        <f aca="false">I109</f>
        <v>29.643345</v>
      </c>
      <c r="AG41" s="38" t="n">
        <f aca="false">J109</f>
        <v>27.689</v>
      </c>
      <c r="AH41" s="38" t="n">
        <f aca="false">K109</f>
        <v>31.632</v>
      </c>
    </row>
    <row r="42" customFormat="false" ht="15" hidden="false" customHeight="false" outlineLevel="0" collapsed="false">
      <c r="M42" s="7"/>
      <c r="N42" s="11" t="s">
        <v>14</v>
      </c>
      <c r="O42" s="36" t="str">
        <f aca="false">CONCATENATE(ROUND(Z42,1)," °C")</f>
        <v>6.9 °C</v>
      </c>
      <c r="P42" s="37" t="str">
        <f aca="false">CONCATENATE("[",ROUND(AA42,1)," °C ; ", ROUND(AB42,1)," °C]")</f>
        <v>[4.2 °C ; 9.6 °C]</v>
      </c>
      <c r="Q42" s="36" t="str">
        <f aca="false">CONCATENATE(ROUND(AC42,1)," °C")</f>
        <v>16.4 °C</v>
      </c>
      <c r="R42" s="37" t="str">
        <f aca="false">CONCATENATE("[",ROUND(AD42,1)," °C ; ", ROUND(AE42,1)," °C]")</f>
        <v>[14 °C ; 18.6 °C]</v>
      </c>
      <c r="S42" s="36" t="str">
        <f aca="false">CONCATENATE(ROUND(AF42,1)," °C")</f>
        <v>27.1 °C</v>
      </c>
      <c r="T42" s="37" t="str">
        <f aca="false">CONCATENATE("[",ROUND(AG42,1)," °C ; ", ROUND(AH42,1)," °C]")</f>
        <v>[23.5 °C ; 30.6 °C]</v>
      </c>
      <c r="X42" s="7"/>
      <c r="Y42" s="11" t="s">
        <v>14</v>
      </c>
      <c r="Z42" s="38" t="n">
        <f aca="false">C110</f>
        <v>6.923995</v>
      </c>
      <c r="AA42" s="38" t="n">
        <f aca="false">D110</f>
        <v>4.201</v>
      </c>
      <c r="AB42" s="38" t="n">
        <f aca="false">E110</f>
        <v>9.633</v>
      </c>
      <c r="AC42" s="38" t="n">
        <f aca="false">F110</f>
        <v>16.3629499387755</v>
      </c>
      <c r="AD42" s="38" t="n">
        <f aca="false">G110</f>
        <v>14.0218</v>
      </c>
      <c r="AE42" s="38" t="n">
        <f aca="false">H110</f>
        <v>18.5722</v>
      </c>
      <c r="AF42" s="38" t="n">
        <f aca="false">I110</f>
        <v>27.052101</v>
      </c>
      <c r="AG42" s="38" t="n">
        <f aca="false">J110</f>
        <v>23.472</v>
      </c>
      <c r="AH42" s="38" t="n">
        <f aca="false">K110</f>
        <v>30.599</v>
      </c>
    </row>
    <row r="43" customFormat="false" ht="15" hidden="false" customHeight="false" outlineLevel="0" collapsed="false">
      <c r="C43" s="0" t="s">
        <v>57</v>
      </c>
      <c r="M43" s="7" t="s">
        <v>23</v>
      </c>
      <c r="N43" s="8" t="s">
        <v>11</v>
      </c>
      <c r="O43" s="36" t="str">
        <f aca="false">CONCATENATE(ROUND(Z43,1)," %")</f>
        <v>56.5 %</v>
      </c>
      <c r="P43" s="37" t="str">
        <f aca="false">CONCATENATE("[",ROUND(AA43,1)," % ; ", ROUND(AB43,1)," %]")</f>
        <v>[52 % ; 61 %]</v>
      </c>
      <c r="Q43" s="36" t="str">
        <f aca="false">CONCATENATE(ROUND(AC43,1)," %")</f>
        <v>69 %</v>
      </c>
      <c r="R43" s="37" t="str">
        <f aca="false">CONCATENATE("[",ROUND(AD43,1)," % ; ", ROUND(AE43,1)," %]")</f>
        <v>[66.1 % ; 71.6 %]</v>
      </c>
      <c r="S43" s="36" t="str">
        <f aca="false">CONCATENATE(ROUND(AF43,1)," %")</f>
        <v>81.6 %</v>
      </c>
      <c r="T43" s="37" t="str">
        <f aca="false">CONCATENATE("[",ROUND(AG43,1)," % ; ", ROUND(AH43,1)," %]")</f>
        <v>[77 % ; 86.1 %]</v>
      </c>
      <c r="X43" s="7" t="s">
        <v>23</v>
      </c>
      <c r="Y43" s="8" t="s">
        <v>11</v>
      </c>
      <c r="Z43" s="38" t="n">
        <f aca="false">C111</f>
        <v>56.5193</v>
      </c>
      <c r="AA43" s="38" t="n">
        <f aca="false">D111</f>
        <v>52</v>
      </c>
      <c r="AB43" s="38" t="n">
        <f aca="false">E111</f>
        <v>61</v>
      </c>
      <c r="AC43" s="38" t="n">
        <f aca="false">F111</f>
        <v>68.9574</v>
      </c>
      <c r="AD43" s="38" t="n">
        <f aca="false">G111</f>
        <v>66.12</v>
      </c>
      <c r="AE43" s="38" t="n">
        <f aca="false">H111</f>
        <v>71.64</v>
      </c>
      <c r="AF43" s="38" t="n">
        <f aca="false">I111</f>
        <v>81.5957</v>
      </c>
      <c r="AG43" s="38" t="n">
        <f aca="false">J111</f>
        <v>77</v>
      </c>
      <c r="AH43" s="38" t="n">
        <f aca="false">K111</f>
        <v>86.1</v>
      </c>
    </row>
    <row r="44" customFormat="false" ht="15" hidden="false" customHeight="false" outlineLevel="0" collapsed="false">
      <c r="B44" s="0" t="s">
        <v>2</v>
      </c>
      <c r="C44" s="0" t="s">
        <v>3</v>
      </c>
      <c r="D44" s="0" t="s">
        <v>4</v>
      </c>
      <c r="E44" s="0" t="s">
        <v>5</v>
      </c>
      <c r="F44" s="0" t="s">
        <v>6</v>
      </c>
      <c r="G44" s="0" t="s">
        <v>7</v>
      </c>
      <c r="H44" s="0" t="s">
        <v>8</v>
      </c>
      <c r="I44" s="0" t="s">
        <v>9</v>
      </c>
      <c r="J44" s="0" t="s">
        <v>10</v>
      </c>
      <c r="M44" s="7"/>
      <c r="N44" s="11" t="s">
        <v>14</v>
      </c>
      <c r="O44" s="36" t="str">
        <f aca="false">CONCATENATE(ROUND(Z44,1)," %")</f>
        <v>57.1 %</v>
      </c>
      <c r="P44" s="37" t="str">
        <f aca="false">CONCATENATE("[",ROUND(AA44,1)," % ; ", ROUND(AB44,1)," %]")</f>
        <v>[49.8 % ; 64 %]</v>
      </c>
      <c r="Q44" s="36" t="str">
        <f aca="false">CONCATENATE(ROUND(AC44,1)," %")</f>
        <v>74.7 %</v>
      </c>
      <c r="R44" s="37" t="str">
        <f aca="false">CONCATENATE("[",ROUND(AD44,1)," % ; ", ROUND(AE44,1)," %]")</f>
        <v>[70.7 % ; 78.3 %]</v>
      </c>
      <c r="S44" s="36" t="str">
        <f aca="false">CONCATENATE(ROUND(AF44,1)," %")</f>
        <v>90 %</v>
      </c>
      <c r="T44" s="37" t="str">
        <f aca="false">CONCATENATE("[",ROUND(AG44,1)," °C ; ", ROUND(AH44,1)," °C]")</f>
        <v>[86 °C ; 94.1 °C]</v>
      </c>
      <c r="X44" s="7"/>
      <c r="Y44" s="11" t="s">
        <v>14</v>
      </c>
      <c r="Z44" s="38" t="n">
        <f aca="false">C112</f>
        <v>57.0692</v>
      </c>
      <c r="AA44" s="38" t="n">
        <f aca="false">D112</f>
        <v>49.8</v>
      </c>
      <c r="AB44" s="38" t="n">
        <f aca="false">E112</f>
        <v>64</v>
      </c>
      <c r="AC44" s="38" t="n">
        <f aca="false">F112</f>
        <v>74.7296303911565</v>
      </c>
      <c r="AD44" s="38" t="n">
        <f aca="false">G112</f>
        <v>70.734693877551</v>
      </c>
      <c r="AE44" s="38" t="n">
        <f aca="false">H112</f>
        <v>78.3</v>
      </c>
      <c r="AF44" s="38" t="n">
        <f aca="false">I112</f>
        <v>89.9952</v>
      </c>
      <c r="AG44" s="38" t="n">
        <f aca="false">J112</f>
        <v>86</v>
      </c>
      <c r="AH44" s="38" t="n">
        <f aca="false">K112</f>
        <v>94.1</v>
      </c>
    </row>
    <row r="45" customFormat="false" ht="15" hidden="false" customHeight="false" outlineLevel="0" collapsed="false">
      <c r="A45" s="0" t="s">
        <v>11</v>
      </c>
      <c r="B45" s="3" t="n">
        <f aca="false">B21</f>
        <v>1746</v>
      </c>
      <c r="C45" s="3" t="n">
        <f aca="false">C21</f>
        <v>1746</v>
      </c>
      <c r="D45" s="0" t="n">
        <v>0.22</v>
      </c>
      <c r="E45" s="0" t="n">
        <v>1.903</v>
      </c>
      <c r="F45" s="0" t="n">
        <v>2.605</v>
      </c>
      <c r="G45" s="0" t="n">
        <v>2.7</v>
      </c>
      <c r="H45" s="0" t="n">
        <v>3.32</v>
      </c>
      <c r="I45" s="0" t="n">
        <v>10.82</v>
      </c>
      <c r="J45" s="0" t="n">
        <v>0</v>
      </c>
      <c r="M45" s="7" t="s">
        <v>24</v>
      </c>
      <c r="N45" s="8" t="s">
        <v>11</v>
      </c>
      <c r="O45" s="36" t="str">
        <f aca="false">CONCATENATE(ROUND(Z45,1)," °C")</f>
        <v>6.7 °C</v>
      </c>
      <c r="P45" s="37" t="str">
        <f aca="false">CONCATENATE("[",ROUND(AA45,1)," °C ; ", ROUND(AB45,1)," °C]")</f>
        <v>[3.9 °C ; 9 °C]</v>
      </c>
      <c r="Q45" s="36" t="str">
        <f aca="false">CONCATENATE(ROUND(AC45,1)," °C")</f>
        <v>11.7 °C</v>
      </c>
      <c r="R45" s="37" t="str">
        <f aca="false">CONCATENATE("[",ROUND(AD45,1)," °C ; ", ROUND(AE45,1)," °C]")</f>
        <v>[10.6 °C ; 12.7 °C]</v>
      </c>
      <c r="S45" s="36" t="str">
        <f aca="false">CONCATENATE(ROUND(AF45,1)," °C")</f>
        <v>16.1 °C</v>
      </c>
      <c r="T45" s="37" t="str">
        <f aca="false">CONCATENATE("[",ROUND(AG45,1)," °C ; ", ROUND(AH45,1)," °C]")</f>
        <v>[15.1 °C ; 17.2 °C]</v>
      </c>
      <c r="X45" s="7" t="s">
        <v>24</v>
      </c>
      <c r="Y45" s="8" t="s">
        <v>11</v>
      </c>
      <c r="Z45" s="38" t="n">
        <f aca="false">C113</f>
        <v>6.712183</v>
      </c>
      <c r="AA45" s="38" t="n">
        <f aca="false">D113</f>
        <v>3.9</v>
      </c>
      <c r="AB45" s="38" t="n">
        <f aca="false">E113</f>
        <v>8.99</v>
      </c>
      <c r="AC45" s="38" t="n">
        <f aca="false">F113</f>
        <v>11.6845778</v>
      </c>
      <c r="AD45" s="38" t="n">
        <f aca="false">G113</f>
        <v>10.5726</v>
      </c>
      <c r="AE45" s="38" t="n">
        <f aca="false">H113</f>
        <v>12.7012</v>
      </c>
      <c r="AF45" s="38" t="n">
        <f aca="false">I113</f>
        <v>16.071785</v>
      </c>
      <c r="AG45" s="38" t="n">
        <f aca="false">J113</f>
        <v>15.065</v>
      </c>
      <c r="AH45" s="38" t="n">
        <f aca="false">K113</f>
        <v>17.165</v>
      </c>
    </row>
    <row r="46" customFormat="false" ht="15" hidden="false" customHeight="false" outlineLevel="0" collapsed="false">
      <c r="M46" s="7"/>
      <c r="N46" s="11" t="s">
        <v>14</v>
      </c>
      <c r="O46" s="36" t="str">
        <f aca="false">CONCATENATE(ROUND(Z46,1)," °C")</f>
        <v>-1.4 °C</v>
      </c>
      <c r="P46" s="37" t="str">
        <f aca="false">CONCATENATE("[",ROUND(AA46,1)," °C ; ", ROUND(AB46,1)," °C]")</f>
        <v>[-4.4 °C ; 1.5 °C]</v>
      </c>
      <c r="Q46" s="36" t="str">
        <f aca="false">CONCATENATE(ROUND(AC46,1)," °C")</f>
        <v>6.5 °C</v>
      </c>
      <c r="R46" s="37" t="str">
        <f aca="false">CONCATENATE("[",ROUND(AD46,1)," °C ; ", ROUND(AE46,1)," °C]")</f>
        <v>[4.8 °C ; 8.2 °C]</v>
      </c>
      <c r="S46" s="36" t="str">
        <f aca="false">CONCATENATE(ROUND(AF46,1)," °C")</f>
        <v>14 °C</v>
      </c>
      <c r="T46" s="37" t="str">
        <f aca="false">CONCATENATE("[",ROUND(AG46,1)," °C ; ", ROUND(AH46,1)," °C]")</f>
        <v>[11.6 °C ; 16 °C]</v>
      </c>
      <c r="X46" s="7"/>
      <c r="Y46" s="11" t="s">
        <v>14</v>
      </c>
      <c r="Z46" s="38" t="n">
        <f aca="false">C114</f>
        <v>-1.35157</v>
      </c>
      <c r="AA46" s="38" t="n">
        <f aca="false">D114</f>
        <v>-4.422</v>
      </c>
      <c r="AB46" s="38" t="n">
        <f aca="false">E114</f>
        <v>1.486</v>
      </c>
      <c r="AC46" s="38" t="n">
        <f aca="false">F114</f>
        <v>6.49769719217687</v>
      </c>
      <c r="AD46" s="38" t="n">
        <f aca="false">G114</f>
        <v>4.7594</v>
      </c>
      <c r="AE46" s="38" t="n">
        <f aca="false">H114</f>
        <v>8.16</v>
      </c>
      <c r="AF46" s="38" t="n">
        <f aca="false">I114</f>
        <v>14.022183</v>
      </c>
      <c r="AG46" s="38" t="n">
        <f aca="false">J114</f>
        <v>11.634</v>
      </c>
      <c r="AH46" s="38" t="n">
        <f aca="false">K114</f>
        <v>15.96</v>
      </c>
    </row>
    <row r="47" customFormat="false" ht="15" hidden="false" customHeight="false" outlineLevel="0" collapsed="false">
      <c r="C47" s="0" t="s">
        <v>58</v>
      </c>
      <c r="M47" s="7" t="s">
        <v>26</v>
      </c>
      <c r="N47" s="8" t="s">
        <v>11</v>
      </c>
      <c r="O47" s="36" t="str">
        <f aca="false">CONCATENATE(ROUND(Z47,1)," hPa")</f>
        <v>1009.5 hPa</v>
      </c>
      <c r="P47" s="37" t="str">
        <f aca="false">CONCATENATE("[",ROUND(AA47,1)," hPa ; ", ROUND(AB47,1)," hPa]")</f>
        <v>[1004.7 hPa ; 1013.2 hPa]</v>
      </c>
      <c r="Q47" s="36" t="str">
        <f aca="false">CONCATENATE(ROUND(AC47,1)," hPa")</f>
        <v>1016.9 hPa</v>
      </c>
      <c r="R47" s="37" t="str">
        <f aca="false">CONCATENATE("[",ROUND(AD47,1)," hPa ; ", ROUND(AE47,1)," hPa]")</f>
        <v>[1014.6 hPa ; 1019.1 hPa]</v>
      </c>
      <c r="S47" s="36" t="str">
        <f aca="false">CONCATENATE(ROUND(AF47,1)," hPa")</f>
        <v>1023.5 hPa</v>
      </c>
      <c r="T47" s="37" t="str">
        <f aca="false">CONCATENATE("[",ROUND(AG47,1)," hPa ; ", ROUND(AH47,1)," hPa]")</f>
        <v>[1021.2 hPa ; 1026.9 hPa]</v>
      </c>
      <c r="X47" s="7" t="s">
        <v>26</v>
      </c>
      <c r="Y47" s="8" t="s">
        <v>11</v>
      </c>
      <c r="Z47" s="38" t="n">
        <f aca="false">C115</f>
        <v>1009.45455</v>
      </c>
      <c r="AA47" s="38" t="n">
        <f aca="false">D115</f>
        <v>1004.68</v>
      </c>
      <c r="AB47" s="38" t="n">
        <f aca="false">E115</f>
        <v>1013.24</v>
      </c>
      <c r="AC47" s="38" t="n">
        <f aca="false">F115</f>
        <v>1016.89997750417</v>
      </c>
      <c r="AD47" s="38" t="n">
        <f aca="false">G115</f>
        <v>1014.64838709677</v>
      </c>
      <c r="AE47" s="38" t="n">
        <f aca="false">H115</f>
        <v>1019.06388888889</v>
      </c>
      <c r="AF47" s="38" t="n">
        <f aca="false">I115</f>
        <v>1023.48465</v>
      </c>
      <c r="AG47" s="38" t="n">
        <f aca="false">J115</f>
        <v>1021.22</v>
      </c>
      <c r="AH47" s="38" t="n">
        <f aca="false">K115</f>
        <v>1026.94</v>
      </c>
    </row>
    <row r="48" customFormat="false" ht="15" hidden="false" customHeight="false" outlineLevel="0" collapsed="false">
      <c r="B48" s="0" t="s">
        <v>2</v>
      </c>
      <c r="C48" s="0" t="s">
        <v>3</v>
      </c>
      <c r="D48" s="0" t="s">
        <v>4</v>
      </c>
      <c r="E48" s="0" t="s">
        <v>5</v>
      </c>
      <c r="F48" s="0" t="s">
        <v>6</v>
      </c>
      <c r="G48" s="0" t="s">
        <v>7</v>
      </c>
      <c r="H48" s="0" t="s">
        <v>8</v>
      </c>
      <c r="I48" s="0" t="s">
        <v>9</v>
      </c>
      <c r="J48" s="0" t="s">
        <v>10</v>
      </c>
      <c r="M48" s="7"/>
      <c r="N48" s="11" t="s">
        <v>14</v>
      </c>
      <c r="O48" s="36" t="str">
        <f aca="false">CONCATENATE(ROUND(Z48,1)," hPa")</f>
        <v>1006.8 hPa</v>
      </c>
      <c r="P48" s="37" t="str">
        <f aca="false">CONCATENATE("[",ROUND(AA48,1)," hPa ; ", ROUND(AB48,1)," hPa]")</f>
        <v>[1000.5 hPa ; 1012 hPa]</v>
      </c>
      <c r="Q48" s="36" t="str">
        <f aca="false">CONCATENATE(ROUND(AC48,1)," hPa")</f>
        <v>1017.7 hPa</v>
      </c>
      <c r="R48" s="37" t="str">
        <f aca="false">CONCATENATE("[",ROUND(AD48,1)," hPa ; ", ROUND(AE48,1)," hPa]")</f>
        <v>[1015 hPa ; 1020.2 hPa]</v>
      </c>
      <c r="S48" s="36" t="str">
        <f aca="false">CONCATENATE(ROUND(AF48,1)," hPa")</f>
        <v>1027.9 hPa</v>
      </c>
      <c r="T48" s="37" t="str">
        <f aca="false">CONCATENATE("[",ROUND(AG48,1)," hPa ; ", ROUND(AH48,1)," hPa]")</f>
        <v>[1023.9 hPa ; 1033 hPa]</v>
      </c>
      <c r="X48" s="7"/>
      <c r="Y48" s="11" t="s">
        <v>14</v>
      </c>
      <c r="Z48" s="38" t="n">
        <f aca="false">C116</f>
        <v>1006.78873</v>
      </c>
      <c r="AA48" s="38" t="n">
        <f aca="false">D116</f>
        <v>1000.5</v>
      </c>
      <c r="AB48" s="38" t="n">
        <f aca="false">E116</f>
        <v>1011.95</v>
      </c>
      <c r="AC48" s="38" t="n">
        <f aca="false">F116</f>
        <v>1017.67950966148</v>
      </c>
      <c r="AD48" s="38" t="n">
        <f aca="false">G116</f>
        <v>1014.97111111111</v>
      </c>
      <c r="AE48" s="38" t="n">
        <f aca="false">H116</f>
        <v>1020.16904761905</v>
      </c>
      <c r="AF48" s="38" t="n">
        <f aca="false">I116</f>
        <v>1027.85636</v>
      </c>
      <c r="AG48" s="38" t="n">
        <f aca="false">J116</f>
        <v>1023.86</v>
      </c>
      <c r="AH48" s="38" t="n">
        <f aca="false">K116</f>
        <v>1033.04</v>
      </c>
    </row>
    <row r="49" customFormat="false" ht="15" hidden="false" customHeight="false" outlineLevel="0" collapsed="false">
      <c r="A49" s="0" t="s">
        <v>14</v>
      </c>
      <c r="B49" s="3" t="n">
        <f aca="false">B25</f>
        <v>15936</v>
      </c>
      <c r="C49" s="3" t="n">
        <f aca="false">C25</f>
        <v>15936</v>
      </c>
      <c r="D49" s="0" t="n">
        <v>0.07</v>
      </c>
      <c r="E49" s="0" t="n">
        <v>2.06</v>
      </c>
      <c r="F49" s="0" t="n">
        <v>3.04</v>
      </c>
      <c r="G49" s="0" t="n">
        <v>3.369</v>
      </c>
      <c r="H49" s="0" t="n">
        <v>4.29</v>
      </c>
      <c r="I49" s="0" t="n">
        <v>12.54</v>
      </c>
      <c r="J49" s="0" t="n">
        <v>0</v>
      </c>
      <c r="M49" s="7" t="s">
        <v>27</v>
      </c>
      <c r="N49" s="8" t="s">
        <v>11</v>
      </c>
      <c r="O49" s="36" t="str">
        <f aca="false">CONCATENATE(ROUND(Z49,1)," m/s")</f>
        <v>1.5 m/s</v>
      </c>
      <c r="P49" s="37" t="str">
        <f aca="false">CONCATENATE("[",ROUND(AA49,1)," m/s ; ", ROUND(AB49,1)," m/s]")</f>
        <v>[1.1 m/s ; 1.8 m/s]</v>
      </c>
      <c r="Q49" s="36" t="str">
        <f aca="false">CONCATENATE(ROUND(AC49,1)," m/s")</f>
        <v>2.7 m/s</v>
      </c>
      <c r="R49" s="37" t="str">
        <f aca="false">CONCATENATE("[",ROUND(AD49,1)," m/s ; ", ROUND(AE49,1)," m/s]")</f>
        <v>[2.4 m/s ; 3 m/s]</v>
      </c>
      <c r="S49" s="36" t="str">
        <f aca="false">CONCATENATE(ROUND(AF49,1)," m/s")</f>
        <v>4 m/s</v>
      </c>
      <c r="T49" s="37" t="str">
        <f aca="false">CONCATENATE("[",ROUND(AG49,1)," m/s ; ", ROUND(AH49,1)," m/s]")</f>
        <v>[3.4 m/s ; 4.6 m/s]</v>
      </c>
      <c r="X49" s="7" t="s">
        <v>27</v>
      </c>
      <c r="Y49" s="8" t="s">
        <v>11</v>
      </c>
      <c r="Z49" s="38" t="n">
        <f aca="false">C117</f>
        <v>1.468449</v>
      </c>
      <c r="AA49" s="38" t="n">
        <f aca="false">D117</f>
        <v>1.085</v>
      </c>
      <c r="AB49" s="38" t="n">
        <f aca="false">E117</f>
        <v>1.823</v>
      </c>
      <c r="AC49" s="38" t="n">
        <f aca="false">F117</f>
        <v>2.6892078</v>
      </c>
      <c r="AD49" s="38" t="n">
        <f aca="false">G117</f>
        <v>2.4108</v>
      </c>
      <c r="AE49" s="38" t="n">
        <f aca="false">H117</f>
        <v>3.0022</v>
      </c>
      <c r="AF49" s="38" t="n">
        <f aca="false">I117</f>
        <v>3.97817</v>
      </c>
      <c r="AG49" s="38" t="n">
        <f aca="false">J117</f>
        <v>3.419</v>
      </c>
      <c r="AH49" s="38" t="n">
        <f aca="false">K117</f>
        <v>4.58</v>
      </c>
    </row>
    <row r="50" customFormat="false" ht="15" hidden="false" customHeight="false" outlineLevel="0" collapsed="false">
      <c r="M50" s="7"/>
      <c r="N50" s="11" t="s">
        <v>14</v>
      </c>
      <c r="O50" s="36" t="str">
        <f aca="false">CONCATENATE(ROUND(Z50,1)," m/s")</f>
        <v>1.3 m/s</v>
      </c>
      <c r="P50" s="37" t="str">
        <f aca="false">CONCATENATE("[",ROUND(AA50,1)," m/s ; ", ROUND(AB50,1)," m/s]")</f>
        <v>[1 m/s ; 1.7 m/s]</v>
      </c>
      <c r="Q50" s="36" t="str">
        <f aca="false">CONCATENATE(ROUND(AC50,1)," m/s")</f>
        <v>3.2 m/s</v>
      </c>
      <c r="R50" s="37" t="str">
        <f aca="false">CONCATENATE("[",ROUND(AD50,1)," m/s ; ", ROUND(AE50,1)," m/s]")</f>
        <v>[2.7 m/s ; 3.8 m/s]</v>
      </c>
      <c r="S50" s="36" t="str">
        <f aca="false">CONCATENATE(ROUND(AF50,1)," m/s")</f>
        <v>5.7 m/s</v>
      </c>
      <c r="T50" s="37" t="str">
        <f aca="false">CONCATENATE("[",ROUND(AG50,1)," m/s ; ", ROUND(AH50,1)," m/s]")</f>
        <v>[4.4 m/s ; 7.4 m/s]</v>
      </c>
      <c r="X50" s="7"/>
      <c r="Y50" s="11" t="s">
        <v>14</v>
      </c>
      <c r="Z50" s="38" t="n">
        <f aca="false">C118</f>
        <v>1.330855</v>
      </c>
      <c r="AA50" s="38" t="n">
        <f aca="false">D118</f>
        <v>0.966</v>
      </c>
      <c r="AB50" s="38" t="n">
        <f aca="false">E118</f>
        <v>1.706</v>
      </c>
      <c r="AC50" s="38" t="n">
        <f aca="false">F118</f>
        <v>3.23448221020408</v>
      </c>
      <c r="AD50" s="38" t="n">
        <f aca="false">G118</f>
        <v>2.737</v>
      </c>
      <c r="AE50" s="38" t="n">
        <f aca="false">H118</f>
        <v>3.7546</v>
      </c>
      <c r="AF50" s="38" t="n">
        <f aca="false">I118</f>
        <v>5.73274</v>
      </c>
      <c r="AG50" s="38" t="n">
        <f aca="false">J118</f>
        <v>4.409</v>
      </c>
      <c r="AH50" s="38" t="n">
        <f aca="false">K118</f>
        <v>7.377</v>
      </c>
    </row>
    <row r="51" customFormat="false" ht="15" hidden="false" customHeight="false" outlineLevel="0" collapsed="false">
      <c r="C51" s="0" t="s">
        <v>59</v>
      </c>
      <c r="M51" s="7" t="s">
        <v>29</v>
      </c>
      <c r="N51" s="8" t="s">
        <v>11</v>
      </c>
      <c r="O51" s="36" t="str">
        <f aca="false">CONCATENATE(ROUND(Z51,1)," km")</f>
        <v>8.5 km</v>
      </c>
      <c r="P51" s="37" t="str">
        <f aca="false">CONCATENATE("[",ROUND(AA51,1)," km ; ", ROUND(AB51,1)," km]")</f>
        <v>[5.9 km ; 9.8 km]</v>
      </c>
      <c r="Q51" s="36" t="str">
        <f aca="false">CONCATENATE(ROUND(AC51,1)," km")</f>
        <v>11.7 km</v>
      </c>
      <c r="R51" s="37" t="str">
        <f aca="false">CONCATENATE("[",ROUND(AD51,1)," km ; ", ROUND(AE51,1)," km]")</f>
        <v>[10.7 km ; 12.6 km]</v>
      </c>
      <c r="S51" s="36" t="str">
        <f aca="false">CONCATENATE(ROUND(AF51,1)," km")</f>
        <v>16.1 km</v>
      </c>
      <c r="T51" s="37" t="str">
        <f aca="false">CONCATENATE("[",ROUND(AG51,1)," km ; ", ROUND(AH51,1)," km]")</f>
        <v>[16.1 km ; 16.1 km]</v>
      </c>
      <c r="X51" s="7" t="s">
        <v>29</v>
      </c>
      <c r="Y51" s="8" t="s">
        <v>11</v>
      </c>
      <c r="Z51" s="38" t="n">
        <f aca="false">C119</f>
        <v>8.4780699</v>
      </c>
      <c r="AA51" s="38" t="n">
        <f aca="false">D119</f>
        <v>5.936</v>
      </c>
      <c r="AB51" s="38" t="n">
        <f aca="false">E119</f>
        <v>9.7721</v>
      </c>
      <c r="AC51" s="38" t="n">
        <f aca="false">F119</f>
        <v>11.6995391518367</v>
      </c>
      <c r="AD51" s="38" t="n">
        <f aca="false">G119</f>
        <v>10.68088</v>
      </c>
      <c r="AE51" s="38" t="n">
        <f aca="false">H119</f>
        <v>12.63018</v>
      </c>
      <c r="AF51" s="38" t="n">
        <f aca="false">I119</f>
        <v>16.0927885</v>
      </c>
      <c r="AG51" s="38" t="n">
        <f aca="false">J119</f>
        <v>16.093</v>
      </c>
      <c r="AH51" s="38" t="n">
        <f aca="false">K119</f>
        <v>16.093</v>
      </c>
    </row>
    <row r="52" customFormat="false" ht="15" hidden="false" customHeight="false" outlineLevel="0" collapsed="false">
      <c r="B52" s="0" t="s">
        <v>2</v>
      </c>
      <c r="C52" s="0" t="s">
        <v>3</v>
      </c>
      <c r="D52" s="0" t="s">
        <v>4</v>
      </c>
      <c r="E52" s="0" t="s">
        <v>5</v>
      </c>
      <c r="F52" s="0" t="s">
        <v>6</v>
      </c>
      <c r="G52" s="0" t="s">
        <v>7</v>
      </c>
      <c r="H52" s="0" t="s">
        <v>8</v>
      </c>
      <c r="I52" s="0" t="s">
        <v>9</v>
      </c>
      <c r="J52" s="0" t="s">
        <v>10</v>
      </c>
      <c r="M52" s="7"/>
      <c r="N52" s="11" t="s">
        <v>14</v>
      </c>
      <c r="O52" s="36" t="str">
        <f aca="false">CONCATENATE(ROUND(Z52,1)," km")</f>
        <v>9 km</v>
      </c>
      <c r="P52" s="37" t="str">
        <f aca="false">CONCATENATE("[",ROUND(AA52,1)," km ; ", ROUND(AB52,1)," km]")</f>
        <v>[7.3 km ; 9.9 km]</v>
      </c>
      <c r="Q52" s="36" t="str">
        <f aca="false">CONCATENATE(ROUND(AC52,2)," km")</f>
        <v>12.98 km</v>
      </c>
      <c r="R52" s="37" t="str">
        <f aca="false">CONCATENATE("[",ROUND(AD52,1)," km ; ", ROUND(AE52,1)," km]")</f>
        <v>[12 km ; 13.9 km]</v>
      </c>
      <c r="S52" s="36" t="str">
        <f aca="false">CONCATENATE(ROUND(AF52,1)," km")</f>
        <v>16.1 km</v>
      </c>
      <c r="T52" s="37" t="str">
        <f aca="false">CONCATENATE("[",ROUND(AG52,1)," km ; ", ROUND(AH52,1)," km]")</f>
        <v>[16.1 km ; 16.1 km]</v>
      </c>
      <c r="X52" s="7"/>
      <c r="Y52" s="11" t="s">
        <v>14</v>
      </c>
      <c r="Z52" s="38" t="n">
        <f aca="false">C120</f>
        <v>8.9659225</v>
      </c>
      <c r="AA52" s="38" t="n">
        <f aca="false">D120</f>
        <v>7.276</v>
      </c>
      <c r="AB52" s="38" t="n">
        <f aca="false">E120</f>
        <v>9.9216</v>
      </c>
      <c r="AC52" s="38" t="n">
        <f aca="false">F120</f>
        <v>12.9837216097186</v>
      </c>
      <c r="AD52" s="38" t="n">
        <f aca="false">G120</f>
        <v>12.0075555555556</v>
      </c>
      <c r="AE52" s="38" t="n">
        <f aca="false">H120</f>
        <v>13.8660208333333</v>
      </c>
      <c r="AF52" s="38" t="n">
        <f aca="false">I120</f>
        <v>16.0929945</v>
      </c>
      <c r="AG52" s="38" t="n">
        <f aca="false">J120</f>
        <v>16.093</v>
      </c>
      <c r="AH52" s="38" t="n">
        <f aca="false">K120</f>
        <v>16.093</v>
      </c>
    </row>
    <row r="53" customFormat="false" ht="15" hidden="false" customHeight="false" outlineLevel="0" collapsed="false">
      <c r="A53" s="0" t="s">
        <v>11</v>
      </c>
      <c r="B53" s="3" t="n">
        <f aca="false">B29</f>
        <v>1746</v>
      </c>
      <c r="C53" s="0" t="n">
        <v>1745</v>
      </c>
      <c r="D53" s="0" t="n">
        <v>2.558</v>
      </c>
      <c r="E53" s="0" t="n">
        <v>9.873</v>
      </c>
      <c r="F53" s="0" t="n">
        <v>10.003</v>
      </c>
      <c r="G53" s="0" t="n">
        <v>11.675</v>
      </c>
      <c r="H53" s="0" t="n">
        <v>16.093</v>
      </c>
      <c r="I53" s="0" t="n">
        <v>16.093</v>
      </c>
      <c r="J53" s="0" t="n">
        <v>1</v>
      </c>
      <c r="M53" s="7" t="s">
        <v>30</v>
      </c>
      <c r="N53" s="8" t="s">
        <v>11</v>
      </c>
      <c r="O53" s="36" t="str">
        <f aca="false">CONCATENATE(ROUND(Z53,1),"  %")</f>
        <v>22  %</v>
      </c>
      <c r="P53" s="37" t="str">
        <f aca="false">CONCATENATE("[",ROUND(AA53,1),"  % ; ", ROUND(AB53,1),"  %]")</f>
        <v>[8.4  % ; 40.2  %]</v>
      </c>
      <c r="Q53" s="36" t="str">
        <f aca="false">CONCATENATE(ROUND(AC53,1),"  %")</f>
        <v>59.4  %</v>
      </c>
      <c r="R53" s="37" t="str">
        <f aca="false">CONCATENATE("[",ROUND(AD53,1),"  % ; ", ROUND(AE53,1),"  %]")</f>
        <v>[51.9  % ; 66.1  %]</v>
      </c>
      <c r="S53" s="36" t="str">
        <f aca="false">CONCATENATE(ROUND(AF53,1),"  %")</f>
        <v>85  %</v>
      </c>
      <c r="T53" s="37" t="str">
        <f aca="false">CONCATENATE("[",ROUND(AG53,1),"  % ; ", ROUND(AH53,1),"  %]")</f>
        <v>[79  % ; 91.8  %]</v>
      </c>
      <c r="X53" s="7" t="s">
        <v>30</v>
      </c>
      <c r="Y53" s="8" t="s">
        <v>11</v>
      </c>
      <c r="Z53" s="38" t="n">
        <f aca="false">C121</f>
        <v>22.0382</v>
      </c>
      <c r="AA53" s="38" t="n">
        <f aca="false">D121</f>
        <v>8.4</v>
      </c>
      <c r="AB53" s="38" t="n">
        <f aca="false">E121</f>
        <v>40.2</v>
      </c>
      <c r="AC53" s="38" t="n">
        <f aca="false">F121</f>
        <v>59.4140365255929</v>
      </c>
      <c r="AD53" s="38" t="n">
        <f aca="false">G121</f>
        <v>51.8913043478261</v>
      </c>
      <c r="AE53" s="38" t="n">
        <f aca="false">H121</f>
        <v>66.0869565217391</v>
      </c>
      <c r="AF53" s="38" t="n">
        <f aca="false">I121</f>
        <v>85.0414</v>
      </c>
      <c r="AG53" s="38" t="n">
        <f aca="false">J121</f>
        <v>79</v>
      </c>
      <c r="AH53" s="38" t="n">
        <f aca="false">K121</f>
        <v>91.8</v>
      </c>
    </row>
    <row r="54" customFormat="false" ht="15" hidden="false" customHeight="false" outlineLevel="0" collapsed="false">
      <c r="M54" s="7"/>
      <c r="N54" s="11" t="s">
        <v>14</v>
      </c>
      <c r="O54" s="36" t="str">
        <f aca="false">CONCATENATE(ROUND(Z54,1),"  %")</f>
        <v>17.5  %</v>
      </c>
      <c r="P54" s="37" t="str">
        <f aca="false">CONCATENATE("[",ROUND(AA54,1),"  % ; ", ROUND(AB54,1),"  %]")</f>
        <v>[2.3  % ; 39  %]</v>
      </c>
      <c r="Q54" s="36" t="str">
        <f aca="false">CONCATENATE(ROUND(AC54,1),"  %")</f>
        <v>64.3  %</v>
      </c>
      <c r="R54" s="37" t="str">
        <f aca="false">CONCATENATE("[",ROUND(AD54,1),"  % ; ", ROUND(AE54,1),"  %]")</f>
        <v>[55.6  % ; 73.7  %]</v>
      </c>
      <c r="S54" s="36" t="str">
        <f aca="false">CONCATENATE(ROUND(AF54,1),"  %")</f>
        <v>95.7  %</v>
      </c>
      <c r="T54" s="37" t="str">
        <f aca="false">CONCATENATE("[",ROUND(AG54,1),"  % ; ", ROUND(AH54,1),"  %]")</f>
        <v>[91  % ; 99  %]</v>
      </c>
      <c r="X54" s="7"/>
      <c r="Y54" s="11" t="s">
        <v>14</v>
      </c>
      <c r="Z54" s="38" t="n">
        <f aca="false">C122</f>
        <v>17.4684</v>
      </c>
      <c r="AA54" s="38" t="n">
        <f aca="false">D122</f>
        <v>2.3</v>
      </c>
      <c r="AB54" s="38" t="n">
        <f aca="false">E122</f>
        <v>39</v>
      </c>
      <c r="AC54" s="38" t="n">
        <f aca="false">F122</f>
        <v>64.3303933212459</v>
      </c>
      <c r="AD54" s="38" t="n">
        <f aca="false">G122</f>
        <v>55.5681818181818</v>
      </c>
      <c r="AE54" s="38" t="n">
        <f aca="false">H122</f>
        <v>73.6511627906977</v>
      </c>
      <c r="AF54" s="38" t="n">
        <f aca="false">I122</f>
        <v>95.7325</v>
      </c>
      <c r="AG54" s="38" t="n">
        <f aca="false">J122</f>
        <v>91</v>
      </c>
      <c r="AH54" s="38" t="n">
        <f aca="false">K122</f>
        <v>99</v>
      </c>
    </row>
    <row r="55" customFormat="false" ht="15" hidden="false" customHeight="false" outlineLevel="0" collapsed="false">
      <c r="C55" s="0" t="s">
        <v>60</v>
      </c>
      <c r="M55" s="7" t="s">
        <v>32</v>
      </c>
      <c r="N55" s="8" t="s">
        <v>11</v>
      </c>
      <c r="O55" s="36" t="str">
        <f aca="false">CONCATENATE(ROUND(Z55,1)," m/s")</f>
        <v>3.5 m/s</v>
      </c>
      <c r="P55" s="37" t="str">
        <f aca="false">CONCATENATE("[",ROUND(AA55,1)," m/s ; ", ROUND(AB55,1)," m/s]")</f>
        <v>[2.7 m/s ; 4.4 m/s]</v>
      </c>
      <c r="Q55" s="36" t="str">
        <f aca="false">CONCATENATE(ROUND(AC55,1)," m/s")</f>
        <v>6.8 m/s</v>
      </c>
      <c r="R55" s="37" t="str">
        <f aca="false">CONCATENATE("[",ROUND(AD55,1)," m/s ; ", ROUND(AE55,1)," m/s]")</f>
        <v>[5.8 m/s ; 7.9 m/s]</v>
      </c>
      <c r="S55" s="36" t="str">
        <f aca="false">CONCATENATE(ROUND(AF55,1)," m/s")</f>
        <v>10.9 m/s</v>
      </c>
      <c r="T55" s="37" t="str">
        <f aca="false">CONCATENATE("[",ROUND(AG55,1)," m/s ; ", ROUND(AH55,1)," m/s]")</f>
        <v>[8.8 m/s ; 13.7 m/s]</v>
      </c>
      <c r="X55" s="7" t="s">
        <v>32</v>
      </c>
      <c r="Y55" s="8" t="s">
        <v>11</v>
      </c>
      <c r="Z55" s="38" t="n">
        <f aca="false">C123</f>
        <v>3.458993</v>
      </c>
      <c r="AA55" s="38" t="n">
        <f aca="false">D123</f>
        <v>2.71</v>
      </c>
      <c r="AB55" s="38" t="n">
        <f aca="false">E123</f>
        <v>4.406</v>
      </c>
      <c r="AC55" s="38" t="n">
        <f aca="false">F123</f>
        <v>6.79371642872773</v>
      </c>
      <c r="AD55" s="38" t="n">
        <f aca="false">G123</f>
        <v>5.804375</v>
      </c>
      <c r="AE55" s="38" t="n">
        <f aca="false">H123</f>
        <v>7.933</v>
      </c>
      <c r="AF55" s="38" t="n">
        <f aca="false">I123</f>
        <v>10.903777</v>
      </c>
      <c r="AG55" s="38" t="n">
        <f aca="false">J123</f>
        <v>8.808</v>
      </c>
      <c r="AH55" s="38" t="n">
        <f aca="false">K123</f>
        <v>13.68</v>
      </c>
    </row>
    <row r="56" customFormat="false" ht="15" hidden="false" customHeight="false" outlineLevel="0" collapsed="false">
      <c r="B56" s="0" t="s">
        <v>2</v>
      </c>
      <c r="C56" s="0" t="s">
        <v>3</v>
      </c>
      <c r="D56" s="0" t="s">
        <v>4</v>
      </c>
      <c r="E56" s="0" t="s">
        <v>5</v>
      </c>
      <c r="F56" s="0" t="s">
        <v>6</v>
      </c>
      <c r="G56" s="0" t="s">
        <v>7</v>
      </c>
      <c r="H56" s="0" t="s">
        <v>8</v>
      </c>
      <c r="I56" s="0" t="s">
        <v>9</v>
      </c>
      <c r="J56" s="0" t="s">
        <v>10</v>
      </c>
      <c r="M56" s="7"/>
      <c r="N56" s="11" t="s">
        <v>14</v>
      </c>
      <c r="O56" s="36" t="str">
        <f aca="false">CONCATENATE(ROUND(Z56,1)," m/s")</f>
        <v>3.4 m/s</v>
      </c>
      <c r="P56" s="37" t="str">
        <f aca="false">CONCATENATE("[",ROUND(AA56,1)," m/s ; ", ROUND(AB56,1)," m/s]")</f>
        <v>[2.4 m/s ; 4.7 m/s]</v>
      </c>
      <c r="Q56" s="36" t="str">
        <f aca="false">CONCATENATE(ROUND(AC56,1)," m/s")</f>
        <v>8.9 m/s</v>
      </c>
      <c r="R56" s="37" t="str">
        <f aca="false">CONCATENATE("[",ROUND(AD56,1)," m/s ; ", ROUND(AE56,1)," m/s]")</f>
        <v>[7.5 m/s ; 10.4 m/s]</v>
      </c>
      <c r="S56" s="36" t="str">
        <f aca="false">CONCATENATE(ROUND(AF56,1)," m/s")</f>
        <v>15.4 m/s</v>
      </c>
      <c r="T56" s="37" t="str">
        <f aca="false">CONCATENATE("[",ROUND(AG56,1)," m/s ; ", ROUND(AH56,1)," m/s]")</f>
        <v>[12.8 m/s ; 18.4 m/s]</v>
      </c>
      <c r="X56" s="7"/>
      <c r="Y56" s="11" t="s">
        <v>14</v>
      </c>
      <c r="Z56" s="38" t="n">
        <f aca="false">C124</f>
        <v>3.400086</v>
      </c>
      <c r="AA56" s="38" t="n">
        <f aca="false">D124</f>
        <v>2.445</v>
      </c>
      <c r="AB56" s="38" t="n">
        <f aca="false">E124</f>
        <v>4.662</v>
      </c>
      <c r="AC56" s="38" t="n">
        <f aca="false">F124</f>
        <v>8.92243693545807</v>
      </c>
      <c r="AD56" s="38" t="n">
        <f aca="false">G124</f>
        <v>7.47756097560976</v>
      </c>
      <c r="AE56" s="38" t="n">
        <f aca="false">H124</f>
        <v>10.4247826086957</v>
      </c>
      <c r="AF56" s="38" t="n">
        <f aca="false">I124</f>
        <v>15.414138</v>
      </c>
      <c r="AG56" s="38" t="n">
        <f aca="false">J124</f>
        <v>12.836</v>
      </c>
      <c r="AH56" s="38" t="n">
        <f aca="false">K124</f>
        <v>18.36</v>
      </c>
    </row>
    <row r="57" customFormat="false" ht="15" hidden="false" customHeight="false" outlineLevel="0" collapsed="false">
      <c r="A57" s="0" t="s">
        <v>14</v>
      </c>
      <c r="B57" s="3" t="n">
        <f aca="false">B49</f>
        <v>15936</v>
      </c>
      <c r="C57" s="0" t="n">
        <v>15912</v>
      </c>
      <c r="D57" s="0" t="n">
        <v>0.188</v>
      </c>
      <c r="E57" s="0" t="n">
        <v>9.927</v>
      </c>
      <c r="F57" s="0" t="n">
        <v>14.364</v>
      </c>
      <c r="G57" s="0" t="n">
        <v>12.791</v>
      </c>
      <c r="H57" s="0" t="n">
        <v>16.093</v>
      </c>
      <c r="I57" s="0" t="n">
        <v>16.093</v>
      </c>
      <c r="J57" s="0" t="n">
        <v>24</v>
      </c>
      <c r="M57" s="7" t="s">
        <v>33</v>
      </c>
      <c r="N57" s="8" t="s">
        <v>11</v>
      </c>
      <c r="O57" s="36" t="str">
        <f aca="false">CONCATENATE(ROUND(Z57,1)," ")</f>
        <v>3.5 </v>
      </c>
      <c r="P57" s="37" t="str">
        <f aca="false">CONCATENATE("[",ROUND(AA57,1),"  ; ", ROUND(AB57,1)," ]")</f>
        <v>[2  ; 4 ]</v>
      </c>
      <c r="Q57" s="36" t="str">
        <f aca="false">CONCATENATE(ROUND(AC57,1)," ")</f>
        <v>5.6 </v>
      </c>
      <c r="R57" s="37" t="str">
        <f aca="false">CONCATENATE("[",ROUND(AD57,1),"  ; ", ROUND(AE57,1)," ]")</f>
        <v>[5.1  ; 6 ]</v>
      </c>
      <c r="S57" s="36" t="str">
        <f aca="false">CONCATENATE(ROUND(AF57,1)," ")</f>
        <v>7.7 </v>
      </c>
      <c r="T57" s="37" t="str">
        <f aca="false">CONCATENATE("[",ROUND(AG57,1),"  ; ", ROUND(AH57,1)," ]")</f>
        <v>[7  ; 8 ]</v>
      </c>
      <c r="X57" s="7" t="s">
        <v>33</v>
      </c>
      <c r="Y57" s="8" t="s">
        <v>11</v>
      </c>
      <c r="Z57" s="38" t="n">
        <f aca="false">C125</f>
        <v>3.5376</v>
      </c>
      <c r="AA57" s="38" t="n">
        <f aca="false">D125</f>
        <v>2</v>
      </c>
      <c r="AB57" s="38" t="n">
        <f aca="false">E125</f>
        <v>4</v>
      </c>
      <c r="AC57" s="38" t="n">
        <f aca="false">F125</f>
        <v>5.5511207856368</v>
      </c>
      <c r="AD57" s="38" t="n">
        <f aca="false">G125</f>
        <v>5.06666666666667</v>
      </c>
      <c r="AE57" s="38" t="n">
        <f aca="false">H125</f>
        <v>6.04166666666667</v>
      </c>
      <c r="AF57" s="38" t="n">
        <f aca="false">I125</f>
        <v>7.7101</v>
      </c>
      <c r="AG57" s="38" t="n">
        <f aca="false">J125</f>
        <v>7</v>
      </c>
      <c r="AH57" s="38" t="n">
        <f aca="false">K125</f>
        <v>8</v>
      </c>
    </row>
    <row r="58" customFormat="false" ht="15" hidden="false" customHeight="false" outlineLevel="0" collapsed="false">
      <c r="M58" s="7"/>
      <c r="N58" s="11" t="s">
        <v>14</v>
      </c>
      <c r="O58" s="36" t="str">
        <f aca="false">CONCATENATE(ROUND(Z58,1)," ")</f>
        <v>0.8 </v>
      </c>
      <c r="P58" s="37" t="str">
        <f aca="false">CONCATENATE("[",ROUND(AA58,1),"  ; ", ROUND(AB58,1)," ]")</f>
        <v>[0  ; 1 ]</v>
      </c>
      <c r="Q58" s="36" t="str">
        <f aca="false">CONCATENATE(ROUND(AC58,1)," ")</f>
        <v>3.1 </v>
      </c>
      <c r="R58" s="37" t="str">
        <f aca="false">CONCATENATE("[",ROUND(AD58,1),"  ; ", ROUND(AE58,1)," ]")</f>
        <v>[2.5  ; 3.8 ]</v>
      </c>
      <c r="S58" s="36" t="str">
        <f aca="false">CONCATENATE(ROUND(AF58,1)," ")</f>
        <v>6.2 </v>
      </c>
      <c r="T58" s="37" t="str">
        <f aca="false">CONCATENATE("[",ROUND(AG58,1),"  ; ", ROUND(AH58,1)," ]")</f>
        <v>[5  ; 7.4 ]</v>
      </c>
      <c r="X58" s="7"/>
      <c r="Y58" s="11" t="s">
        <v>14</v>
      </c>
      <c r="Z58" s="38" t="n">
        <f aca="false">C126</f>
        <v>0.8384</v>
      </c>
      <c r="AA58" s="38" t="n">
        <f aca="false">D126</f>
        <v>0</v>
      </c>
      <c r="AB58" s="38" t="n">
        <f aca="false">E126</f>
        <v>1</v>
      </c>
      <c r="AC58" s="38" t="n">
        <f aca="false">F126</f>
        <v>3.12655561727548</v>
      </c>
      <c r="AD58" s="38" t="n">
        <f aca="false">G126</f>
        <v>2.48</v>
      </c>
      <c r="AE58" s="38" t="n">
        <f aca="false">H126</f>
        <v>3.75</v>
      </c>
      <c r="AF58" s="38" t="n">
        <f aca="false">I126</f>
        <v>6.1563</v>
      </c>
      <c r="AG58" s="38" t="n">
        <f aca="false">J126</f>
        <v>5</v>
      </c>
      <c r="AH58" s="38" t="n">
        <f aca="false">K126</f>
        <v>7.4</v>
      </c>
    </row>
    <row r="59" customFormat="false" ht="14.5" hidden="false" customHeight="false" outlineLevel="0" collapsed="false">
      <c r="C59" s="0" t="s">
        <v>61</v>
      </c>
    </row>
    <row r="60" customFormat="false" ht="14.5" hidden="false" customHeight="false" outlineLevel="0" collapsed="false"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</row>
    <row r="61" customFormat="false" ht="14.5" hidden="false" customHeight="false" outlineLevel="0" collapsed="false">
      <c r="A61" s="0" t="s">
        <v>11</v>
      </c>
      <c r="B61" s="3" t="n">
        <f aca="false">B53</f>
        <v>1746</v>
      </c>
      <c r="C61" s="0" t="n">
        <v>1577</v>
      </c>
      <c r="D61" s="1" t="n">
        <v>0</v>
      </c>
      <c r="E61" s="1" t="n">
        <v>44</v>
      </c>
      <c r="F61" s="1" t="n">
        <v>66</v>
      </c>
      <c r="G61" s="1" t="n">
        <v>59.32</v>
      </c>
      <c r="H61" s="1" t="n">
        <v>78</v>
      </c>
      <c r="I61" s="1" t="n">
        <v>100</v>
      </c>
      <c r="J61" s="1" t="n">
        <v>169</v>
      </c>
    </row>
    <row r="63" customFormat="false" ht="14.5" hidden="false" customHeight="false" outlineLevel="0" collapsed="false">
      <c r="C63" s="0" t="s">
        <v>74</v>
      </c>
    </row>
    <row r="64" customFormat="false" ht="14.5" hidden="false" customHeight="false" outlineLevel="0" collapsed="false">
      <c r="B64" s="0" t="s">
        <v>2</v>
      </c>
      <c r="C64" s="0" t="s">
        <v>3</v>
      </c>
      <c r="D64" s="0" t="s">
        <v>4</v>
      </c>
      <c r="E64" s="0" t="s">
        <v>5</v>
      </c>
      <c r="F64" s="0" t="s">
        <v>6</v>
      </c>
      <c r="G64" s="0" t="s">
        <v>7</v>
      </c>
      <c r="H64" s="0" t="s">
        <v>8</v>
      </c>
      <c r="I64" s="0" t="s">
        <v>9</v>
      </c>
      <c r="J64" s="0" t="s">
        <v>10</v>
      </c>
    </row>
    <row r="65" customFormat="false" ht="14.5" hidden="false" customHeight="false" outlineLevel="0" collapsed="false">
      <c r="A65" s="0" t="s">
        <v>14</v>
      </c>
      <c r="B65" s="3" t="n">
        <f aca="false">B57</f>
        <v>15936</v>
      </c>
      <c r="C65" s="0" t="n">
        <v>14944</v>
      </c>
      <c r="D65" s="0" t="n">
        <v>0</v>
      </c>
      <c r="E65" s="0" t="n">
        <v>48</v>
      </c>
      <c r="F65" s="0" t="n">
        <v>74</v>
      </c>
      <c r="G65" s="0" t="n">
        <v>65.2</v>
      </c>
      <c r="H65" s="0" t="n">
        <v>88</v>
      </c>
      <c r="I65" s="0" t="n">
        <v>100</v>
      </c>
      <c r="J65" s="0" t="n">
        <v>992</v>
      </c>
    </row>
    <row r="67" customFormat="false" ht="14.5" hidden="false" customHeight="false" outlineLevel="0" collapsed="false">
      <c r="C67" s="0" t="s">
        <v>75</v>
      </c>
    </row>
    <row r="68" customFormat="false" ht="14.5" hidden="false" customHeight="false" outlineLevel="0" collapsed="false">
      <c r="B68" s="0" t="s">
        <v>2</v>
      </c>
      <c r="C68" s="0" t="s">
        <v>3</v>
      </c>
      <c r="D68" s="0" t="s">
        <v>4</v>
      </c>
      <c r="E68" s="0" t="s">
        <v>5</v>
      </c>
      <c r="F68" s="0" t="s">
        <v>6</v>
      </c>
      <c r="G68" s="0" t="s">
        <v>7</v>
      </c>
      <c r="H68" s="0" t="s">
        <v>8</v>
      </c>
      <c r="I68" s="0" t="s">
        <v>9</v>
      </c>
      <c r="J68" s="0" t="s">
        <v>10</v>
      </c>
    </row>
    <row r="69" customFormat="false" ht="14.5" hidden="false" customHeight="false" outlineLevel="0" collapsed="false">
      <c r="A69" s="0" t="s">
        <v>11</v>
      </c>
      <c r="B69" s="3" t="n">
        <f aca="false">B61</f>
        <v>1746</v>
      </c>
      <c r="C69" s="0" t="n">
        <v>1205</v>
      </c>
      <c r="D69" s="0" t="n">
        <v>0.5</v>
      </c>
      <c r="E69" s="0" t="n">
        <v>4.45</v>
      </c>
      <c r="F69" s="0" t="n">
        <v>6.19</v>
      </c>
      <c r="G69" s="0" t="n">
        <v>6.806</v>
      </c>
      <c r="H69" s="0" t="n">
        <v>8.71</v>
      </c>
      <c r="I69" s="0" t="n">
        <v>27.58</v>
      </c>
      <c r="J69" s="0" t="n">
        <v>541</v>
      </c>
    </row>
    <row r="71" customFormat="false" ht="14.5" hidden="false" customHeight="false" outlineLevel="0" collapsed="false">
      <c r="C71" s="0" t="s">
        <v>76</v>
      </c>
    </row>
    <row r="72" customFormat="false" ht="14.5" hidden="false" customHeight="false" outlineLevel="0" collapsed="false">
      <c r="B72" s="0" t="s">
        <v>2</v>
      </c>
      <c r="C72" s="0" t="s">
        <v>3</v>
      </c>
      <c r="D72" s="0" t="s">
        <v>4</v>
      </c>
      <c r="E72" s="0" t="s">
        <v>5</v>
      </c>
      <c r="F72" s="0" t="s">
        <v>6</v>
      </c>
      <c r="G72" s="0" t="s">
        <v>7</v>
      </c>
      <c r="H72" s="0" t="s">
        <v>8</v>
      </c>
      <c r="I72" s="0" t="s">
        <v>9</v>
      </c>
      <c r="J72" s="0" t="s">
        <v>10</v>
      </c>
    </row>
    <row r="73" customFormat="false" ht="14.5" hidden="false" customHeight="false" outlineLevel="0" collapsed="false">
      <c r="A73" s="0" t="s">
        <v>14</v>
      </c>
      <c r="B73" s="3" t="n">
        <f aca="false">B65</f>
        <v>15936</v>
      </c>
      <c r="C73" s="0" t="n">
        <v>14149</v>
      </c>
      <c r="D73" s="0" t="n">
        <v>0.18</v>
      </c>
      <c r="E73" s="0" t="n">
        <v>5.08</v>
      </c>
      <c r="F73" s="0" t="n">
        <v>8.18</v>
      </c>
      <c r="G73" s="0" t="n">
        <v>8.943</v>
      </c>
      <c r="H73" s="0" t="n">
        <v>12.37</v>
      </c>
      <c r="I73" s="0" t="n">
        <v>28.82</v>
      </c>
      <c r="J73" s="0" t="n">
        <v>1787</v>
      </c>
    </row>
    <row r="75" customFormat="false" ht="14.5" hidden="false" customHeight="false" outlineLevel="0" collapsed="false">
      <c r="C75" s="0" t="s">
        <v>77</v>
      </c>
    </row>
    <row r="76" customFormat="false" ht="14.5" hidden="false" customHeight="false" outlineLevel="0" collapsed="false">
      <c r="B76" s="0" t="s">
        <v>2</v>
      </c>
      <c r="C76" s="0" t="s">
        <v>3</v>
      </c>
      <c r="D76" s="0" t="s">
        <v>4</v>
      </c>
      <c r="E76" s="0" t="s">
        <v>5</v>
      </c>
      <c r="F76" s="0" t="s">
        <v>6</v>
      </c>
      <c r="G76" s="0" t="s">
        <v>7</v>
      </c>
      <c r="H76" s="0" t="s">
        <v>8</v>
      </c>
      <c r="I76" s="0" t="s">
        <v>9</v>
      </c>
      <c r="J76" s="0" t="s">
        <v>10</v>
      </c>
    </row>
    <row r="77" customFormat="false" ht="14.5" hidden="false" customHeight="false" outlineLevel="0" collapsed="false">
      <c r="A77" s="0" t="s">
        <v>11</v>
      </c>
      <c r="B77" s="3" t="n">
        <f aca="false">B69</f>
        <v>1746</v>
      </c>
      <c r="C77" s="0" t="n">
        <v>1673</v>
      </c>
      <c r="D77" s="0" t="n">
        <v>0</v>
      </c>
      <c r="E77" s="0" t="n">
        <v>5</v>
      </c>
      <c r="F77" s="0" t="n">
        <v>6</v>
      </c>
      <c r="G77" s="0" t="n">
        <v>5.55</v>
      </c>
      <c r="H77" s="0" t="n">
        <v>7</v>
      </c>
      <c r="I77" s="0" t="n">
        <v>9</v>
      </c>
      <c r="J77" s="0" t="n">
        <v>73</v>
      </c>
    </row>
    <row r="79" customFormat="false" ht="14.5" hidden="false" customHeight="false" outlineLevel="0" collapsed="false">
      <c r="C79" s="0" t="s">
        <v>78</v>
      </c>
    </row>
    <row r="80" customFormat="false" ht="14.5" hidden="false" customHeight="false" outlineLevel="0" collapsed="false"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0" t="s">
        <v>7</v>
      </c>
      <c r="H80" s="0" t="s">
        <v>8</v>
      </c>
      <c r="I80" s="0" t="s">
        <v>9</v>
      </c>
      <c r="J80" s="0" t="s">
        <v>10</v>
      </c>
    </row>
    <row r="81" customFormat="false" ht="14.5" hidden="false" customHeight="false" outlineLevel="0" collapsed="false">
      <c r="A81" s="0" t="s">
        <v>14</v>
      </c>
      <c r="B81" s="3" t="n">
        <f aca="false">B73</f>
        <v>15936</v>
      </c>
      <c r="C81" s="0" t="n">
        <v>15598</v>
      </c>
      <c r="D81" s="0" t="n">
        <v>0</v>
      </c>
      <c r="E81" s="0" t="n">
        <v>1</v>
      </c>
      <c r="F81" s="0" t="n">
        <v>3</v>
      </c>
      <c r="G81" s="0" t="n">
        <v>3.129</v>
      </c>
      <c r="H81" s="0" t="n">
        <v>5</v>
      </c>
      <c r="I81" s="0" t="n">
        <v>9</v>
      </c>
      <c r="J81" s="0" t="n">
        <v>338</v>
      </c>
    </row>
    <row r="85" customFormat="false" ht="14.5" hidden="false" customHeight="false" outlineLevel="0" collapsed="false">
      <c r="A85" s="1" t="s">
        <v>79</v>
      </c>
    </row>
    <row r="86" customFormat="false" ht="14.5" hidden="false" customHeight="false" outlineLevel="0" collapsed="false">
      <c r="A86" s="1" t="s">
        <v>96</v>
      </c>
    </row>
    <row r="87" customFormat="false" ht="14.5" hidden="false" customHeight="false" outlineLevel="0" collapsed="false">
      <c r="A87" s="1" t="s">
        <v>97</v>
      </c>
    </row>
    <row r="88" customFormat="false" ht="14.5" hidden="false" customHeight="false" outlineLevel="0" collapsed="false">
      <c r="A88" s="1" t="s">
        <v>98</v>
      </c>
    </row>
    <row r="89" customFormat="false" ht="14.5" hidden="false" customHeight="false" outlineLevel="0" collapsed="false">
      <c r="A89" s="1" t="s">
        <v>99</v>
      </c>
    </row>
    <row r="90" customFormat="false" ht="16.5" hidden="false" customHeight="false" outlineLevel="0" collapsed="false">
      <c r="A90" s="1" t="s">
        <v>100</v>
      </c>
    </row>
    <row r="91" customFormat="false" ht="14.5" hidden="false" customHeight="false" outlineLevel="0" collapsed="false">
      <c r="A91" s="1" t="s">
        <v>98</v>
      </c>
    </row>
    <row r="92" customFormat="false" ht="16.5" hidden="false" customHeight="false" outlineLevel="0" collapsed="false">
      <c r="A92" s="1" t="s">
        <v>101</v>
      </c>
    </row>
    <row r="93" customFormat="false" ht="14.5" hidden="false" customHeight="false" outlineLevel="0" collapsed="false">
      <c r="A93" s="1" t="s">
        <v>102</v>
      </c>
    </row>
    <row r="94" customFormat="false" ht="16.5" hidden="false" customHeight="false" outlineLevel="0" collapsed="false">
      <c r="A94" s="1" t="s">
        <v>103</v>
      </c>
    </row>
    <row r="95" customFormat="false" ht="16.5" hidden="false" customHeight="false" outlineLevel="0" collapsed="false">
      <c r="A95" s="1" t="s">
        <v>104</v>
      </c>
    </row>
    <row r="96" customFormat="false" ht="14.5" hidden="false" customHeight="false" outlineLevel="0" collapsed="false">
      <c r="A96" s="1" t="s">
        <v>105</v>
      </c>
    </row>
    <row r="97" customFormat="false" ht="16.5" hidden="false" customHeight="false" outlineLevel="0" collapsed="false">
      <c r="A97" s="1" t="s">
        <v>106</v>
      </c>
    </row>
    <row r="98" customFormat="false" ht="14.5" hidden="false" customHeight="false" outlineLevel="0" collapsed="false">
      <c r="A98" s="1" t="s">
        <v>107</v>
      </c>
    </row>
    <row r="99" customFormat="false" ht="16.5" hidden="false" customHeight="false" outlineLevel="0" collapsed="false">
      <c r="A99" s="1" t="s">
        <v>108</v>
      </c>
    </row>
    <row r="100" customFormat="false" ht="14.5" hidden="false" customHeight="false" outlineLevel="0" collapsed="false">
      <c r="A100" s="1"/>
    </row>
    <row r="101" customFormat="false" ht="14.5" hidden="false" customHeight="false" outlineLevel="0" collapsed="false">
      <c r="A101" s="1" t="s">
        <v>109</v>
      </c>
      <c r="B101" s="0" t="n">
        <v>23.5470964</v>
      </c>
      <c r="C101" s="0" t="n">
        <v>21.942</v>
      </c>
      <c r="D101" s="0" t="n">
        <v>24.9926</v>
      </c>
      <c r="E101" s="0" t="n">
        <v>16.58314</v>
      </c>
      <c r="F101" s="0" t="n">
        <v>14.4768</v>
      </c>
      <c r="G101" s="0" t="n">
        <v>18.7256</v>
      </c>
      <c r="H101" s="0" t="n">
        <v>16.734662</v>
      </c>
      <c r="I101" s="0" t="n">
        <v>14.224</v>
      </c>
      <c r="J101" s="0" t="n">
        <v>19.734</v>
      </c>
      <c r="K101" s="0" t="n">
        <v>7.224768</v>
      </c>
      <c r="L101" s="0" t="n">
        <v>4.652</v>
      </c>
      <c r="M101" s="0" t="n">
        <v>9.537</v>
      </c>
      <c r="N101" s="0" t="n">
        <v>29.70953</v>
      </c>
      <c r="O101" s="0" t="n">
        <v>27.681</v>
      </c>
      <c r="P101" s="0" t="n">
        <v>31.627</v>
      </c>
      <c r="Q101" s="0" t="n">
        <v>27.029972</v>
      </c>
      <c r="R101" s="0" t="n">
        <v>24.147</v>
      </c>
      <c r="S101" s="0" t="n">
        <v>30.028</v>
      </c>
    </row>
    <row r="102" customFormat="false" ht="14.5" hidden="false" customHeight="false" outlineLevel="0" collapsed="false">
      <c r="A102" s="0" t="s">
        <v>110</v>
      </c>
      <c r="B102" s="0" t="n">
        <v>69.0128</v>
      </c>
      <c r="C102" s="0" t="n">
        <v>66.32</v>
      </c>
      <c r="D102" s="0" t="n">
        <v>71.76</v>
      </c>
      <c r="E102" s="0" t="n">
        <v>74.23808</v>
      </c>
      <c r="F102" s="0" t="n">
        <v>70.56</v>
      </c>
      <c r="G102" s="0" t="n">
        <v>77.56</v>
      </c>
      <c r="H102" s="0" t="n">
        <v>56.5038</v>
      </c>
      <c r="I102" s="0" t="n">
        <v>52</v>
      </c>
      <c r="J102" s="0" t="n">
        <v>61</v>
      </c>
      <c r="K102" s="0" t="n">
        <v>58.1577</v>
      </c>
      <c r="L102" s="0" t="n">
        <v>53</v>
      </c>
      <c r="M102" s="0" t="n">
        <v>64</v>
      </c>
      <c r="N102" s="0" t="n">
        <v>81.6755</v>
      </c>
      <c r="O102" s="0" t="n">
        <v>77.1</v>
      </c>
      <c r="P102" s="0" t="n">
        <v>86</v>
      </c>
      <c r="Q102" s="0" t="n">
        <v>88.3407</v>
      </c>
      <c r="R102" s="0" t="n">
        <v>85</v>
      </c>
      <c r="S102" s="0" t="n">
        <v>92</v>
      </c>
    </row>
    <row r="103" customFormat="false" ht="14.5" hidden="false" customHeight="false" outlineLevel="0" collapsed="false">
      <c r="A103" s="0" t="s">
        <v>111</v>
      </c>
      <c r="B103" s="0" t="n">
        <v>11.6845382</v>
      </c>
      <c r="C103" s="0" t="n">
        <v>10.5558</v>
      </c>
      <c r="D103" s="0" t="n">
        <v>12.7662</v>
      </c>
      <c r="E103" s="0" t="n">
        <v>6.929635</v>
      </c>
      <c r="F103" s="0" t="n">
        <v>5.3444</v>
      </c>
      <c r="G103" s="0" t="n">
        <v>8.3854</v>
      </c>
      <c r="H103" s="0" t="n">
        <v>6.665394</v>
      </c>
      <c r="I103" s="0" t="n">
        <v>4.115</v>
      </c>
      <c r="J103" s="0" t="n">
        <v>8.798</v>
      </c>
      <c r="K103" s="0" t="n">
        <v>-0.0569949999999998</v>
      </c>
      <c r="L103" s="0" t="n">
        <v>-2.714</v>
      </c>
      <c r="M103" s="0" t="n">
        <v>2.59</v>
      </c>
      <c r="N103" s="0" t="n">
        <v>16.107203</v>
      </c>
      <c r="O103" s="0" t="n">
        <v>15.18</v>
      </c>
      <c r="P103" s="0" t="n">
        <v>17.215</v>
      </c>
      <c r="Q103" s="0" t="n">
        <v>13.795808</v>
      </c>
      <c r="R103" s="0" t="n">
        <v>12.03</v>
      </c>
      <c r="S103" s="0" t="n">
        <v>15.763</v>
      </c>
    </row>
    <row r="105" customFormat="false" ht="15" hidden="false" customHeight="false" outlineLevel="0" collapsed="false">
      <c r="C105" s="0" t="s">
        <v>112</v>
      </c>
    </row>
    <row r="106" customFormat="false" ht="15" hidden="false" customHeight="false" outlineLevel="0" collapsed="false">
      <c r="A106" s="20" t="s">
        <v>17</v>
      </c>
      <c r="B106" s="21" t="s">
        <v>18</v>
      </c>
      <c r="C106" s="0" t="s">
        <v>34</v>
      </c>
      <c r="D106" s="0" t="s">
        <v>35</v>
      </c>
      <c r="E106" s="0" t="s">
        <v>36</v>
      </c>
      <c r="F106" s="0" t="s">
        <v>37</v>
      </c>
      <c r="G106" s="0" t="s">
        <v>38</v>
      </c>
      <c r="H106" s="0" t="s">
        <v>39</v>
      </c>
      <c r="I106" s="0" t="s">
        <v>40</v>
      </c>
      <c r="J106" s="0" t="s">
        <v>41</v>
      </c>
      <c r="K106" s="0" t="s">
        <v>42</v>
      </c>
    </row>
    <row r="107" customFormat="false" ht="14.5" hidden="false" customHeight="false" outlineLevel="0" collapsed="false">
      <c r="A107" s="25" t="s">
        <v>20</v>
      </c>
      <c r="B107" s="26" t="s">
        <v>11</v>
      </c>
      <c r="C107" s="0" t="n">
        <v>12.226194</v>
      </c>
      <c r="D107" s="0" t="n">
        <v>9.687</v>
      </c>
      <c r="E107" s="0" t="n">
        <v>15.078</v>
      </c>
      <c r="F107" s="0" t="n">
        <v>18.2043486</v>
      </c>
      <c r="G107" s="0" t="n">
        <v>16.8822</v>
      </c>
      <c r="H107" s="0" t="n">
        <v>19.384</v>
      </c>
      <c r="I107" s="0" t="n">
        <v>23.419375</v>
      </c>
      <c r="J107" s="0" t="n">
        <v>21.954</v>
      </c>
      <c r="K107" s="0" t="n">
        <v>25.091</v>
      </c>
    </row>
    <row r="108" customFormat="false" ht="15" hidden="false" customHeight="false" outlineLevel="0" collapsed="false">
      <c r="A108" s="25"/>
      <c r="B108" s="30" t="s">
        <v>14</v>
      </c>
      <c r="C108" s="0" t="n">
        <v>3.469002</v>
      </c>
      <c r="D108" s="0" t="n">
        <v>0.8395</v>
      </c>
      <c r="E108" s="0" t="n">
        <v>5.951</v>
      </c>
      <c r="F108" s="0" t="n">
        <v>11.7106137</v>
      </c>
      <c r="G108" s="0" t="n">
        <v>9.816</v>
      </c>
      <c r="H108" s="0" t="n">
        <v>13.6195</v>
      </c>
      <c r="I108" s="0" t="n">
        <v>20.6316225</v>
      </c>
      <c r="J108" s="0" t="n">
        <v>17.722</v>
      </c>
      <c r="K108" s="0" t="n">
        <v>23.4185</v>
      </c>
    </row>
    <row r="109" customFormat="false" ht="14.5" hidden="false" customHeight="false" outlineLevel="0" collapsed="false">
      <c r="A109" s="7" t="s">
        <v>21</v>
      </c>
      <c r="B109" s="8" t="s">
        <v>11</v>
      </c>
      <c r="C109" s="0" t="n">
        <v>16.64261</v>
      </c>
      <c r="D109" s="0" t="n">
        <v>14.079</v>
      </c>
      <c r="E109" s="0" t="n">
        <v>19.824</v>
      </c>
      <c r="F109" s="0" t="n">
        <v>23.5122492</v>
      </c>
      <c r="G109" s="0" t="n">
        <v>22.0764</v>
      </c>
      <c r="H109" s="0" t="n">
        <v>24.829</v>
      </c>
      <c r="I109" s="0" t="n">
        <v>29.643345</v>
      </c>
      <c r="J109" s="0" t="n">
        <v>27.689</v>
      </c>
      <c r="K109" s="0" t="n">
        <v>31.632</v>
      </c>
    </row>
    <row r="110" customFormat="false" ht="15" hidden="false" customHeight="false" outlineLevel="0" collapsed="false">
      <c r="A110" s="7"/>
      <c r="B110" s="11" t="s">
        <v>14</v>
      </c>
      <c r="C110" s="0" t="n">
        <v>6.923995</v>
      </c>
      <c r="D110" s="0" t="n">
        <v>4.201</v>
      </c>
      <c r="E110" s="0" t="n">
        <v>9.633</v>
      </c>
      <c r="F110" s="0" t="n">
        <v>16.3629499387755</v>
      </c>
      <c r="G110" s="0" t="n">
        <v>14.0218</v>
      </c>
      <c r="H110" s="0" t="n">
        <v>18.5722</v>
      </c>
      <c r="I110" s="0" t="n">
        <v>27.052101</v>
      </c>
      <c r="J110" s="0" t="n">
        <v>23.472</v>
      </c>
      <c r="K110" s="0" t="n">
        <v>30.599</v>
      </c>
    </row>
    <row r="111" customFormat="false" ht="14.5" hidden="false" customHeight="false" outlineLevel="0" collapsed="false">
      <c r="A111" s="7" t="s">
        <v>23</v>
      </c>
      <c r="B111" s="8" t="s">
        <v>11</v>
      </c>
      <c r="C111" s="0" t="n">
        <v>56.5193</v>
      </c>
      <c r="D111" s="0" t="n">
        <v>52</v>
      </c>
      <c r="E111" s="0" t="n">
        <v>61</v>
      </c>
      <c r="F111" s="0" t="n">
        <v>68.9574</v>
      </c>
      <c r="G111" s="0" t="n">
        <v>66.12</v>
      </c>
      <c r="H111" s="0" t="n">
        <v>71.64</v>
      </c>
      <c r="I111" s="0" t="n">
        <v>81.5957</v>
      </c>
      <c r="J111" s="0" t="n">
        <v>77</v>
      </c>
      <c r="K111" s="0" t="n">
        <v>86.1</v>
      </c>
    </row>
    <row r="112" customFormat="false" ht="15" hidden="false" customHeight="false" outlineLevel="0" collapsed="false">
      <c r="A112" s="7"/>
      <c r="B112" s="11" t="s">
        <v>14</v>
      </c>
      <c r="C112" s="0" t="n">
        <v>57.0692</v>
      </c>
      <c r="D112" s="0" t="n">
        <v>49.8</v>
      </c>
      <c r="E112" s="0" t="n">
        <v>64</v>
      </c>
      <c r="F112" s="0" t="n">
        <v>74.7296303911565</v>
      </c>
      <c r="G112" s="0" t="n">
        <v>70.734693877551</v>
      </c>
      <c r="H112" s="0" t="n">
        <v>78.3</v>
      </c>
      <c r="I112" s="0" t="n">
        <v>89.9952</v>
      </c>
      <c r="J112" s="0" t="n">
        <v>86</v>
      </c>
      <c r="K112" s="0" t="n">
        <v>94.1</v>
      </c>
    </row>
    <row r="113" customFormat="false" ht="14.5" hidden="false" customHeight="false" outlineLevel="0" collapsed="false">
      <c r="A113" s="7" t="s">
        <v>24</v>
      </c>
      <c r="B113" s="8" t="s">
        <v>11</v>
      </c>
      <c r="C113" s="0" t="n">
        <v>6.712183</v>
      </c>
      <c r="D113" s="0" t="n">
        <v>3.9</v>
      </c>
      <c r="E113" s="0" t="n">
        <v>8.99</v>
      </c>
      <c r="F113" s="0" t="n">
        <v>11.6845778</v>
      </c>
      <c r="G113" s="0" t="n">
        <v>10.5726</v>
      </c>
      <c r="H113" s="0" t="n">
        <v>12.7012</v>
      </c>
      <c r="I113" s="0" t="n">
        <v>16.071785</v>
      </c>
      <c r="J113" s="0" t="n">
        <v>15.065</v>
      </c>
      <c r="K113" s="0" t="n">
        <v>17.165</v>
      </c>
    </row>
    <row r="114" customFormat="false" ht="15" hidden="false" customHeight="false" outlineLevel="0" collapsed="false">
      <c r="A114" s="7"/>
      <c r="B114" s="11" t="s">
        <v>14</v>
      </c>
      <c r="C114" s="0" t="n">
        <v>-1.35157</v>
      </c>
      <c r="D114" s="0" t="n">
        <v>-4.422</v>
      </c>
      <c r="E114" s="0" t="n">
        <v>1.486</v>
      </c>
      <c r="F114" s="0" t="n">
        <v>6.49769719217687</v>
      </c>
      <c r="G114" s="0" t="n">
        <v>4.7594</v>
      </c>
      <c r="H114" s="0" t="n">
        <v>8.16</v>
      </c>
      <c r="I114" s="0" t="n">
        <v>14.022183</v>
      </c>
      <c r="J114" s="0" t="n">
        <v>11.634</v>
      </c>
      <c r="K114" s="0" t="n">
        <v>15.96</v>
      </c>
    </row>
    <row r="115" customFormat="false" ht="14.5" hidden="false" customHeight="false" outlineLevel="0" collapsed="false">
      <c r="A115" s="7" t="s">
        <v>26</v>
      </c>
      <c r="B115" s="8" t="s">
        <v>11</v>
      </c>
      <c r="C115" s="0" t="n">
        <v>1009.45455</v>
      </c>
      <c r="D115" s="0" t="n">
        <v>1004.68</v>
      </c>
      <c r="E115" s="0" t="n">
        <v>1013.24</v>
      </c>
      <c r="F115" s="0" t="n">
        <v>1016.89997750417</v>
      </c>
      <c r="G115" s="0" t="n">
        <v>1014.64838709677</v>
      </c>
      <c r="H115" s="0" t="n">
        <v>1019.06388888889</v>
      </c>
      <c r="I115" s="0" t="n">
        <v>1023.48465</v>
      </c>
      <c r="J115" s="0" t="n">
        <v>1021.22</v>
      </c>
      <c r="K115" s="0" t="n">
        <v>1026.94</v>
      </c>
    </row>
    <row r="116" customFormat="false" ht="15" hidden="false" customHeight="false" outlineLevel="0" collapsed="false">
      <c r="A116" s="7"/>
      <c r="B116" s="11" t="s">
        <v>14</v>
      </c>
      <c r="C116" s="0" t="n">
        <v>1006.78873</v>
      </c>
      <c r="D116" s="0" t="n">
        <v>1000.5</v>
      </c>
      <c r="E116" s="0" t="n">
        <v>1011.95</v>
      </c>
      <c r="F116" s="0" t="n">
        <v>1017.67950966148</v>
      </c>
      <c r="G116" s="0" t="n">
        <v>1014.97111111111</v>
      </c>
      <c r="H116" s="0" t="n">
        <v>1020.16904761905</v>
      </c>
      <c r="I116" s="0" t="n">
        <v>1027.85636</v>
      </c>
      <c r="J116" s="0" t="n">
        <v>1023.86</v>
      </c>
      <c r="K116" s="0" t="n">
        <v>1033.04</v>
      </c>
    </row>
    <row r="117" customFormat="false" ht="14.5" hidden="false" customHeight="false" outlineLevel="0" collapsed="false">
      <c r="A117" s="7" t="s">
        <v>27</v>
      </c>
      <c r="B117" s="8" t="s">
        <v>11</v>
      </c>
      <c r="C117" s="0" t="n">
        <v>1.468449</v>
      </c>
      <c r="D117" s="0" t="n">
        <v>1.085</v>
      </c>
      <c r="E117" s="0" t="n">
        <v>1.823</v>
      </c>
      <c r="F117" s="0" t="n">
        <v>2.6892078</v>
      </c>
      <c r="G117" s="0" t="n">
        <v>2.4108</v>
      </c>
      <c r="H117" s="0" t="n">
        <v>3.0022</v>
      </c>
      <c r="I117" s="0" t="n">
        <v>3.97817</v>
      </c>
      <c r="J117" s="0" t="n">
        <v>3.419</v>
      </c>
      <c r="K117" s="0" t="n">
        <v>4.58</v>
      </c>
    </row>
    <row r="118" customFormat="false" ht="15" hidden="false" customHeight="false" outlineLevel="0" collapsed="false">
      <c r="A118" s="7"/>
      <c r="B118" s="11" t="s">
        <v>14</v>
      </c>
      <c r="C118" s="0" t="n">
        <v>1.330855</v>
      </c>
      <c r="D118" s="0" t="n">
        <v>0.966</v>
      </c>
      <c r="E118" s="0" t="n">
        <v>1.706</v>
      </c>
      <c r="F118" s="0" t="n">
        <v>3.23448221020408</v>
      </c>
      <c r="G118" s="0" t="n">
        <v>2.737</v>
      </c>
      <c r="H118" s="0" t="n">
        <v>3.7546</v>
      </c>
      <c r="I118" s="0" t="n">
        <v>5.73274</v>
      </c>
      <c r="J118" s="0" t="n">
        <v>4.409</v>
      </c>
      <c r="K118" s="0" t="n">
        <v>7.377</v>
      </c>
    </row>
    <row r="119" customFormat="false" ht="14.5" hidden="false" customHeight="false" outlineLevel="0" collapsed="false">
      <c r="A119" s="7" t="s">
        <v>29</v>
      </c>
      <c r="B119" s="8" t="s">
        <v>11</v>
      </c>
      <c r="C119" s="0" t="n">
        <v>8.4780699</v>
      </c>
      <c r="D119" s="0" t="n">
        <v>5.936</v>
      </c>
      <c r="E119" s="0" t="n">
        <v>9.7721</v>
      </c>
      <c r="F119" s="0" t="n">
        <v>11.6995391518367</v>
      </c>
      <c r="G119" s="0" t="n">
        <v>10.68088</v>
      </c>
      <c r="H119" s="0" t="n">
        <v>12.63018</v>
      </c>
      <c r="I119" s="0" t="n">
        <v>16.0927885</v>
      </c>
      <c r="J119" s="0" t="n">
        <v>16.093</v>
      </c>
      <c r="K119" s="0" t="n">
        <v>16.093</v>
      </c>
    </row>
    <row r="120" customFormat="false" ht="15" hidden="false" customHeight="false" outlineLevel="0" collapsed="false">
      <c r="A120" s="7"/>
      <c r="B120" s="11" t="s">
        <v>14</v>
      </c>
      <c r="C120" s="0" t="n">
        <v>8.9659225</v>
      </c>
      <c r="D120" s="0" t="n">
        <v>7.276</v>
      </c>
      <c r="E120" s="0" t="n">
        <v>9.9216</v>
      </c>
      <c r="F120" s="0" t="n">
        <v>12.9837216097186</v>
      </c>
      <c r="G120" s="0" t="n">
        <v>12.0075555555556</v>
      </c>
      <c r="H120" s="0" t="n">
        <v>13.8660208333333</v>
      </c>
      <c r="I120" s="0" t="n">
        <v>16.0929945</v>
      </c>
      <c r="J120" s="0" t="n">
        <v>16.093</v>
      </c>
      <c r="K120" s="0" t="n">
        <v>16.093</v>
      </c>
    </row>
    <row r="121" customFormat="false" ht="14.5" hidden="false" customHeight="false" outlineLevel="0" collapsed="false">
      <c r="A121" s="7" t="s">
        <v>30</v>
      </c>
      <c r="B121" s="8" t="s">
        <v>11</v>
      </c>
      <c r="C121" s="0" t="n">
        <v>22.0382</v>
      </c>
      <c r="D121" s="0" t="n">
        <v>8.4</v>
      </c>
      <c r="E121" s="0" t="n">
        <v>40.2</v>
      </c>
      <c r="F121" s="0" t="n">
        <v>59.4140365255929</v>
      </c>
      <c r="G121" s="0" t="n">
        <v>51.8913043478261</v>
      </c>
      <c r="H121" s="0" t="n">
        <v>66.0869565217391</v>
      </c>
      <c r="I121" s="0" t="n">
        <v>85.0414</v>
      </c>
      <c r="J121" s="0" t="n">
        <v>79</v>
      </c>
      <c r="K121" s="0" t="n">
        <v>91.8</v>
      </c>
    </row>
    <row r="122" customFormat="false" ht="15" hidden="false" customHeight="false" outlineLevel="0" collapsed="false">
      <c r="A122" s="7"/>
      <c r="B122" s="11" t="s">
        <v>14</v>
      </c>
      <c r="C122" s="0" t="n">
        <v>17.4684</v>
      </c>
      <c r="D122" s="0" t="n">
        <v>2.3</v>
      </c>
      <c r="E122" s="0" t="n">
        <v>39</v>
      </c>
      <c r="F122" s="0" t="n">
        <v>64.3303933212459</v>
      </c>
      <c r="G122" s="0" t="n">
        <v>55.5681818181818</v>
      </c>
      <c r="H122" s="0" t="n">
        <v>73.6511627906977</v>
      </c>
      <c r="I122" s="0" t="n">
        <v>95.7325</v>
      </c>
      <c r="J122" s="0" t="n">
        <v>91</v>
      </c>
      <c r="K122" s="0" t="n">
        <v>99</v>
      </c>
    </row>
    <row r="123" customFormat="false" ht="14.5" hidden="false" customHeight="false" outlineLevel="0" collapsed="false">
      <c r="A123" s="7" t="s">
        <v>32</v>
      </c>
      <c r="B123" s="8" t="s">
        <v>11</v>
      </c>
      <c r="C123" s="0" t="n">
        <v>3.458993</v>
      </c>
      <c r="D123" s="0" t="n">
        <v>2.71</v>
      </c>
      <c r="E123" s="0" t="n">
        <v>4.406</v>
      </c>
      <c r="F123" s="0" t="n">
        <v>6.79371642872773</v>
      </c>
      <c r="G123" s="0" t="n">
        <v>5.804375</v>
      </c>
      <c r="H123" s="0" t="n">
        <v>7.933</v>
      </c>
      <c r="I123" s="0" t="n">
        <v>10.903777</v>
      </c>
      <c r="J123" s="0" t="n">
        <v>8.808</v>
      </c>
      <c r="K123" s="0" t="n">
        <v>13.68</v>
      </c>
    </row>
    <row r="124" customFormat="false" ht="15" hidden="false" customHeight="false" outlineLevel="0" collapsed="false">
      <c r="A124" s="7"/>
      <c r="B124" s="11" t="s">
        <v>14</v>
      </c>
      <c r="C124" s="0" t="n">
        <v>3.400086</v>
      </c>
      <c r="D124" s="0" t="n">
        <v>2.445</v>
      </c>
      <c r="E124" s="0" t="n">
        <v>4.662</v>
      </c>
      <c r="F124" s="0" t="n">
        <v>8.92243693545807</v>
      </c>
      <c r="G124" s="0" t="n">
        <v>7.47756097560976</v>
      </c>
      <c r="H124" s="0" t="n">
        <v>10.4247826086957</v>
      </c>
      <c r="I124" s="0" t="n">
        <v>15.414138</v>
      </c>
      <c r="J124" s="0" t="n">
        <v>12.836</v>
      </c>
      <c r="K124" s="0" t="n">
        <v>18.36</v>
      </c>
    </row>
    <row r="125" customFormat="false" ht="14.5" hidden="false" customHeight="false" outlineLevel="0" collapsed="false">
      <c r="A125" s="7" t="s">
        <v>33</v>
      </c>
      <c r="B125" s="8" t="s">
        <v>11</v>
      </c>
      <c r="C125" s="0" t="n">
        <v>3.5376</v>
      </c>
      <c r="D125" s="0" t="n">
        <v>2</v>
      </c>
      <c r="E125" s="0" t="n">
        <v>4</v>
      </c>
      <c r="F125" s="0" t="n">
        <v>5.5511207856368</v>
      </c>
      <c r="G125" s="0" t="n">
        <v>5.06666666666667</v>
      </c>
      <c r="H125" s="0" t="n">
        <v>6.04166666666667</v>
      </c>
      <c r="I125" s="0" t="n">
        <v>7.7101</v>
      </c>
      <c r="J125" s="0" t="n">
        <v>7</v>
      </c>
      <c r="K125" s="0" t="n">
        <v>8</v>
      </c>
    </row>
    <row r="126" customFormat="false" ht="15" hidden="false" customHeight="false" outlineLevel="0" collapsed="false">
      <c r="A126" s="7"/>
      <c r="B126" s="11" t="s">
        <v>14</v>
      </c>
      <c r="C126" s="0" t="n">
        <v>0.8384</v>
      </c>
      <c r="D126" s="0" t="n">
        <v>0</v>
      </c>
      <c r="E126" s="0" t="n">
        <v>1</v>
      </c>
      <c r="F126" s="0" t="n">
        <v>3.12655561727548</v>
      </c>
      <c r="G126" s="0" t="n">
        <v>2.48</v>
      </c>
      <c r="H126" s="0" t="n">
        <v>3.75</v>
      </c>
      <c r="I126" s="0" t="n">
        <v>6.1563</v>
      </c>
      <c r="J126" s="0" t="n">
        <v>5</v>
      </c>
      <c r="K126" s="0" t="n">
        <v>7.4</v>
      </c>
    </row>
  </sheetData>
  <mergeCells count="40"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9:M40"/>
    <mergeCell ref="X39:X40"/>
    <mergeCell ref="M41:M42"/>
    <mergeCell ref="X41:X42"/>
    <mergeCell ref="M43:M44"/>
    <mergeCell ref="X43:X44"/>
    <mergeCell ref="M45:M46"/>
    <mergeCell ref="X45:X46"/>
    <mergeCell ref="M47:M48"/>
    <mergeCell ref="X47:X48"/>
    <mergeCell ref="M49:M50"/>
    <mergeCell ref="X49:X50"/>
    <mergeCell ref="M51:M52"/>
    <mergeCell ref="X51:X52"/>
    <mergeCell ref="M53:M54"/>
    <mergeCell ref="X53:X54"/>
    <mergeCell ref="M55:M56"/>
    <mergeCell ref="X55:X56"/>
    <mergeCell ref="M57:M58"/>
    <mergeCell ref="X57:X58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6"/>
  <sheetViews>
    <sheetView showFormulas="false" showGridLines="true" showRowColHeaders="true" showZeros="true" rightToLeft="false" tabSelected="false" showOutlineSymbols="true" defaultGridColor="true" view="normal" topLeftCell="L31" colorId="64" zoomScale="100" zoomScaleNormal="100" zoomScalePageLayoutView="100" workbookViewId="0">
      <selection pane="topLeft" activeCell="M60" activeCellId="0" sqref="M60"/>
    </sheetView>
  </sheetViews>
  <sheetFormatPr defaultRowHeight="14.5" zeroHeight="false" outlineLevelRow="0" outlineLevelCol="0"/>
  <cols>
    <col collapsed="false" customWidth="true" hidden="false" outlineLevel="0" max="15" min="1" style="0" width="10.53"/>
    <col collapsed="false" customWidth="true" hidden="false" outlineLevel="0" max="16" min="16" style="0" width="22.72"/>
    <col collapsed="false" customWidth="true" hidden="false" outlineLevel="0" max="17" min="17" style="0" width="10.53"/>
    <col collapsed="false" customWidth="true" hidden="false" outlineLevel="0" max="18" min="18" style="0" width="23.45"/>
    <col collapsed="false" customWidth="true" hidden="false" outlineLevel="0" max="19" min="19" style="0" width="10.53"/>
    <col collapsed="false" customWidth="true" hidden="false" outlineLevel="0" max="20" min="20" style="0" width="25.27"/>
    <col collapsed="false" customWidth="true" hidden="false" outlineLevel="0" max="1025" min="21" style="0" width="10.53"/>
  </cols>
  <sheetData>
    <row r="1" customFormat="false" ht="14.5" hidden="false" customHeight="false" outlineLevel="0" collapsed="false">
      <c r="A1" s="0" t="s">
        <v>113</v>
      </c>
    </row>
    <row r="3" customFormat="false" ht="14.5" hidden="false" customHeight="false" outlineLevel="0" collapsed="false">
      <c r="B3" s="0" t="s">
        <v>1</v>
      </c>
    </row>
    <row r="4" customFormat="false" ht="14.5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</row>
    <row r="5" customFormat="false" ht="14.5" hidden="false" customHeight="false" outlineLevel="0" collapsed="false">
      <c r="A5" s="0" t="s">
        <v>11</v>
      </c>
      <c r="B5" s="2" t="n">
        <v>2761</v>
      </c>
      <c r="C5" s="2" t="n">
        <v>2750</v>
      </c>
      <c r="D5" s="0" t="n">
        <v>-0.84</v>
      </c>
      <c r="E5" s="0" t="n">
        <v>14.56</v>
      </c>
      <c r="F5" s="0" t="n">
        <v>17.9</v>
      </c>
      <c r="G5" s="0" t="n">
        <v>17.48</v>
      </c>
      <c r="H5" s="0" t="n">
        <v>20.97</v>
      </c>
      <c r="I5" s="0" t="n">
        <v>29.26</v>
      </c>
      <c r="J5" s="0" t="n">
        <v>11</v>
      </c>
    </row>
    <row r="7" customFormat="false" ht="14.5" hidden="false" customHeight="false" outlineLevel="0" collapsed="false">
      <c r="B7" s="1" t="s">
        <v>12</v>
      </c>
    </row>
    <row r="8" customFormat="false" ht="14.5" hidden="false" customHeight="false" outlineLevel="0" collapsed="false">
      <c r="B8" s="0" t="s">
        <v>2</v>
      </c>
      <c r="C8" s="0" t="s">
        <v>3</v>
      </c>
      <c r="D8" s="0" t="s">
        <v>4</v>
      </c>
      <c r="E8" s="0" t="s">
        <v>5</v>
      </c>
      <c r="F8" s="0" t="s">
        <v>6</v>
      </c>
      <c r="G8" s="0" t="s">
        <v>7</v>
      </c>
      <c r="H8" s="0" t="s">
        <v>8</v>
      </c>
      <c r="I8" s="0" t="s">
        <v>9</v>
      </c>
      <c r="J8" s="0" t="s">
        <v>10</v>
      </c>
    </row>
    <row r="9" customFormat="false" ht="14.5" hidden="false" customHeight="false" outlineLevel="0" collapsed="false">
      <c r="A9" s="0" t="s">
        <v>14</v>
      </c>
      <c r="B9" s="2" t="n">
        <v>43095</v>
      </c>
      <c r="C9" s="2" t="n">
        <v>43095</v>
      </c>
      <c r="D9" s="0" t="n">
        <v>-10.34</v>
      </c>
      <c r="E9" s="0" t="n">
        <v>4.97</v>
      </c>
      <c r="F9" s="0" t="n">
        <v>10.48</v>
      </c>
      <c r="G9" s="0" t="n">
        <v>10.94</v>
      </c>
      <c r="H9" s="0" t="n">
        <v>16.52</v>
      </c>
      <c r="I9" s="0" t="n">
        <v>31.3</v>
      </c>
    </row>
    <row r="11" customFormat="false" ht="14.5" hidden="false" customHeight="false" outlineLevel="0" collapsed="false">
      <c r="C11" s="0" t="s">
        <v>15</v>
      </c>
    </row>
    <row r="12" customFormat="false" ht="14.5" hidden="false" customHeight="false" outlineLevel="0" collapsed="false">
      <c r="B12" s="0" t="s">
        <v>2</v>
      </c>
      <c r="C12" s="0" t="s">
        <v>3</v>
      </c>
      <c r="D12" s="0" t="s">
        <v>4</v>
      </c>
      <c r="E12" s="0" t="s">
        <v>5</v>
      </c>
      <c r="F12" s="0" t="s">
        <v>6</v>
      </c>
      <c r="G12" s="0" t="s">
        <v>7</v>
      </c>
      <c r="H12" s="0" t="s">
        <v>8</v>
      </c>
      <c r="I12" s="0" t="s">
        <v>9</v>
      </c>
      <c r="J12" s="0" t="s">
        <v>10</v>
      </c>
    </row>
    <row r="13" customFormat="false" ht="14.5" hidden="false" customHeight="false" outlineLevel="0" collapsed="false">
      <c r="A13" s="0" t="s">
        <v>11</v>
      </c>
      <c r="B13" s="3" t="n">
        <v>2761</v>
      </c>
      <c r="C13" s="3" t="n">
        <v>2761</v>
      </c>
      <c r="D13" s="0" t="n">
        <v>0.11</v>
      </c>
      <c r="E13" s="0" t="n">
        <v>20.18</v>
      </c>
      <c r="F13" s="0" t="n">
        <v>23.94</v>
      </c>
      <c r="G13" s="0" t="n">
        <v>23.29</v>
      </c>
      <c r="H13" s="0" t="n">
        <v>27.16</v>
      </c>
      <c r="I13" s="0" t="n">
        <v>37.31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16</v>
      </c>
      <c r="M15" s="4" t="s">
        <v>17</v>
      </c>
      <c r="N15" s="5" t="s">
        <v>18</v>
      </c>
      <c r="O15" s="5" t="s">
        <v>2</v>
      </c>
      <c r="P15" s="5" t="s">
        <v>3</v>
      </c>
      <c r="Q15" s="5" t="s">
        <v>4</v>
      </c>
      <c r="R15" s="5" t="s">
        <v>5</v>
      </c>
      <c r="S15" s="5" t="s">
        <v>6</v>
      </c>
      <c r="T15" s="5" t="s">
        <v>7</v>
      </c>
      <c r="U15" s="5" t="s">
        <v>8</v>
      </c>
      <c r="V15" s="5" t="s">
        <v>9</v>
      </c>
      <c r="W15" s="6" t="s">
        <v>10</v>
      </c>
    </row>
    <row r="16" customFormat="false" ht="14.5" hidden="false" customHeight="false" outlineLevel="0" collapsed="false"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  <c r="I16" s="0" t="s">
        <v>9</v>
      </c>
      <c r="J16" s="0" t="s">
        <v>10</v>
      </c>
      <c r="M16" s="7" t="s">
        <v>20</v>
      </c>
      <c r="N16" s="8" t="s">
        <v>11</v>
      </c>
      <c r="O16" s="8" t="n">
        <f aca="false">B5</f>
        <v>2761</v>
      </c>
      <c r="P16" s="8" t="n">
        <f aca="false">C5</f>
        <v>2750</v>
      </c>
      <c r="Q16" s="8" t="n">
        <f aca="false">D5</f>
        <v>-0.84</v>
      </c>
      <c r="R16" s="8" t="n">
        <f aca="false">E5</f>
        <v>14.56</v>
      </c>
      <c r="S16" s="8" t="n">
        <f aca="false">F5</f>
        <v>17.9</v>
      </c>
      <c r="T16" s="8" t="n">
        <f aca="false">G5</f>
        <v>17.48</v>
      </c>
      <c r="U16" s="8" t="n">
        <f aca="false">H5</f>
        <v>20.97</v>
      </c>
      <c r="V16" s="8" t="n">
        <f aca="false">I5</f>
        <v>29.26</v>
      </c>
      <c r="W16" s="8" t="n">
        <f aca="false">J5</f>
        <v>11</v>
      </c>
    </row>
    <row r="17" customFormat="false" ht="15" hidden="false" customHeight="false" outlineLevel="0" collapsed="false">
      <c r="A17" s="0" t="s">
        <v>14</v>
      </c>
      <c r="B17" s="2" t="n">
        <v>43095</v>
      </c>
      <c r="C17" s="2" t="n">
        <v>43085</v>
      </c>
      <c r="D17" s="0" t="n">
        <v>-6.91</v>
      </c>
      <c r="E17" s="0" t="n">
        <v>8.16</v>
      </c>
      <c r="F17" s="0" t="n">
        <v>14.75</v>
      </c>
      <c r="G17" s="0" t="n">
        <v>15.51</v>
      </c>
      <c r="H17" s="0" t="n">
        <v>22.41</v>
      </c>
      <c r="I17" s="0" t="n">
        <v>39.34</v>
      </c>
      <c r="J17" s="0" t="n">
        <v>10</v>
      </c>
      <c r="M17" s="7"/>
      <c r="N17" s="11" t="s">
        <v>14</v>
      </c>
      <c r="O17" s="11" t="n">
        <f aca="false">B9</f>
        <v>43095</v>
      </c>
      <c r="P17" s="11" t="n">
        <f aca="false">C9</f>
        <v>43095</v>
      </c>
      <c r="Q17" s="11" t="n">
        <f aca="false">D9</f>
        <v>-10.34</v>
      </c>
      <c r="R17" s="11" t="n">
        <f aca="false">E9</f>
        <v>4.97</v>
      </c>
      <c r="S17" s="11" t="n">
        <f aca="false">F9</f>
        <v>10.48</v>
      </c>
      <c r="T17" s="11" t="n">
        <f aca="false">G9</f>
        <v>10.94</v>
      </c>
      <c r="U17" s="11" t="n">
        <f aca="false">H9</f>
        <v>16.52</v>
      </c>
      <c r="V17" s="11" t="n">
        <f aca="false">I9</f>
        <v>31.3</v>
      </c>
      <c r="W17" s="11" t="n">
        <f aca="false">J9</f>
        <v>0</v>
      </c>
    </row>
    <row r="18" customFormat="false" ht="14.5" hidden="false" customHeight="false" outlineLevel="0" collapsed="false">
      <c r="M18" s="7" t="s">
        <v>21</v>
      </c>
      <c r="N18" s="8" t="s">
        <v>11</v>
      </c>
      <c r="O18" s="8" t="n">
        <f aca="false">B13</f>
        <v>2761</v>
      </c>
      <c r="P18" s="8" t="n">
        <f aca="false">C13</f>
        <v>2761</v>
      </c>
      <c r="Q18" s="8" t="n">
        <f aca="false">D13</f>
        <v>0.11</v>
      </c>
      <c r="R18" s="8" t="n">
        <f aca="false">E13</f>
        <v>20.18</v>
      </c>
      <c r="S18" s="8" t="n">
        <f aca="false">F13</f>
        <v>23.94</v>
      </c>
      <c r="T18" s="8" t="n">
        <f aca="false">G13</f>
        <v>23.29</v>
      </c>
      <c r="U18" s="8" t="n">
        <f aca="false">H13</f>
        <v>27.16</v>
      </c>
      <c r="V18" s="8" t="n">
        <f aca="false">I13</f>
        <v>37.31</v>
      </c>
      <c r="W18" s="8" t="n">
        <f aca="false">J13</f>
        <v>0</v>
      </c>
    </row>
    <row r="19" customFormat="false" ht="15" hidden="false" customHeight="false" outlineLevel="0" collapsed="false">
      <c r="C19" s="0" t="s">
        <v>22</v>
      </c>
      <c r="M19" s="7"/>
      <c r="N19" s="11" t="s">
        <v>14</v>
      </c>
      <c r="O19" s="11" t="n">
        <f aca="false">B17</f>
        <v>43095</v>
      </c>
      <c r="P19" s="11" t="n">
        <f aca="false">C17</f>
        <v>43085</v>
      </c>
      <c r="Q19" s="11" t="n">
        <f aca="false">D17</f>
        <v>-6.91</v>
      </c>
      <c r="R19" s="11" t="n">
        <f aca="false">E17</f>
        <v>8.16</v>
      </c>
      <c r="S19" s="11" t="n">
        <f aca="false">F17</f>
        <v>14.75</v>
      </c>
      <c r="T19" s="11" t="n">
        <f aca="false">G17</f>
        <v>15.51</v>
      </c>
      <c r="U19" s="11" t="n">
        <f aca="false">H17</f>
        <v>22.41</v>
      </c>
      <c r="V19" s="11" t="n">
        <f aca="false">I17</f>
        <v>39.34</v>
      </c>
      <c r="W19" s="11" t="n">
        <f aca="false">J17</f>
        <v>10</v>
      </c>
    </row>
    <row r="20" customFormat="false" ht="14.5" hidden="false" customHeight="false" outlineLevel="0" collapsed="false">
      <c r="B20" s="0" t="s">
        <v>2</v>
      </c>
      <c r="C20" s="0" t="s">
        <v>3</v>
      </c>
      <c r="D20" s="0" t="s">
        <v>4</v>
      </c>
      <c r="E20" s="0" t="s">
        <v>5</v>
      </c>
      <c r="F20" s="0" t="s">
        <v>6</v>
      </c>
      <c r="G20" s="0" t="s">
        <v>7</v>
      </c>
      <c r="H20" s="0" t="s">
        <v>8</v>
      </c>
      <c r="I20" s="0" t="s">
        <v>9</v>
      </c>
      <c r="J20" s="0" t="s">
        <v>10</v>
      </c>
      <c r="M20" s="7" t="s">
        <v>23</v>
      </c>
      <c r="N20" s="8" t="s">
        <v>11</v>
      </c>
      <c r="O20" s="8" t="n">
        <f aca="false">B21</f>
        <v>2761</v>
      </c>
      <c r="P20" s="8" t="n">
        <f aca="false">C21</f>
        <v>2761</v>
      </c>
      <c r="Q20" s="8" t="n">
        <f aca="false">D21</f>
        <v>32</v>
      </c>
      <c r="R20" s="8" t="n">
        <f aca="false">E21</f>
        <v>64</v>
      </c>
      <c r="S20" s="8" t="n">
        <f aca="false">F21</f>
        <v>71</v>
      </c>
      <c r="T20" s="8" t="n">
        <f aca="false">G21</f>
        <v>70.61</v>
      </c>
      <c r="U20" s="8" t="n">
        <f aca="false">H21</f>
        <v>78</v>
      </c>
      <c r="V20" s="8" t="n">
        <f aca="false">I21</f>
        <v>100</v>
      </c>
      <c r="W20" s="8" t="n">
        <f aca="false">J21</f>
        <v>0</v>
      </c>
    </row>
    <row r="21" customFormat="false" ht="15" hidden="false" customHeight="false" outlineLevel="0" collapsed="false">
      <c r="A21" s="0" t="s">
        <v>11</v>
      </c>
      <c r="B21" s="3" t="n">
        <v>2761</v>
      </c>
      <c r="C21" s="3" t="n">
        <v>2761</v>
      </c>
      <c r="D21" s="0" t="n">
        <v>32</v>
      </c>
      <c r="E21" s="0" t="n">
        <v>64</v>
      </c>
      <c r="F21" s="0" t="n">
        <v>71</v>
      </c>
      <c r="G21" s="0" t="n">
        <v>70.61</v>
      </c>
      <c r="H21" s="0" t="n">
        <v>78</v>
      </c>
      <c r="I21" s="0" t="n">
        <v>100</v>
      </c>
      <c r="M21" s="7"/>
      <c r="N21" s="11" t="s">
        <v>14</v>
      </c>
      <c r="O21" s="11" t="n">
        <f aca="false">B25</f>
        <v>43095</v>
      </c>
      <c r="P21" s="11" t="n">
        <f aca="false">C25</f>
        <v>43080</v>
      </c>
      <c r="Q21" s="11" t="n">
        <f aca="false">D25</f>
        <v>27</v>
      </c>
      <c r="R21" s="11" t="n">
        <f aca="false">E25</f>
        <v>66</v>
      </c>
      <c r="S21" s="11" t="n">
        <f aca="false">F25</f>
        <v>76</v>
      </c>
      <c r="T21" s="11" t="n">
        <f aca="false">G25</f>
        <v>74.78</v>
      </c>
      <c r="U21" s="11" t="n">
        <f aca="false">H25</f>
        <v>84</v>
      </c>
      <c r="V21" s="11" t="n">
        <f aca="false">I25</f>
        <v>100</v>
      </c>
      <c r="W21" s="11" t="n">
        <f aca="false">J25</f>
        <v>15</v>
      </c>
    </row>
    <row r="22" customFormat="false" ht="14.5" hidden="false" customHeight="false" outlineLevel="0" collapsed="false">
      <c r="M22" s="7" t="s">
        <v>24</v>
      </c>
      <c r="N22" s="8" t="s">
        <v>11</v>
      </c>
      <c r="O22" s="8" t="n">
        <f aca="false">B29</f>
        <v>2761</v>
      </c>
      <c r="P22" s="8" t="n">
        <f aca="false">C29</f>
        <v>2761</v>
      </c>
      <c r="Q22" s="8" t="n">
        <f aca="false">D29</f>
        <v>-11.03</v>
      </c>
      <c r="R22" s="8" t="n">
        <f aca="false">E29</f>
        <v>8.93</v>
      </c>
      <c r="S22" s="8" t="n">
        <f aca="false">F29</f>
        <v>12.01</v>
      </c>
      <c r="T22" s="8" t="n">
        <f aca="false">G29</f>
        <v>11.34</v>
      </c>
      <c r="U22" s="8" t="n">
        <f aca="false">H29</f>
        <v>14.64</v>
      </c>
      <c r="V22" s="8" t="n">
        <f aca="false">I29</f>
        <v>20.27</v>
      </c>
      <c r="W22" s="8" t="n">
        <f aca="false">J29</f>
        <v>0</v>
      </c>
    </row>
    <row r="23" customFormat="false" ht="15" hidden="false" customHeight="false" outlineLevel="0" collapsed="false">
      <c r="C23" s="0" t="s">
        <v>25</v>
      </c>
      <c r="M23" s="7"/>
      <c r="N23" s="11" t="s">
        <v>14</v>
      </c>
      <c r="O23" s="11" t="n">
        <f aca="false">B33</f>
        <v>43095</v>
      </c>
      <c r="P23" s="11" t="n">
        <f aca="false">C33</f>
        <v>43080</v>
      </c>
      <c r="Q23" s="11" t="n">
        <f aca="false">D33</f>
        <v>-17.91</v>
      </c>
      <c r="R23" s="11" t="n">
        <f aca="false">E33</f>
        <v>1.35</v>
      </c>
      <c r="S23" s="11" t="n">
        <f aca="false">F33</f>
        <v>5.99</v>
      </c>
      <c r="T23" s="11" t="n">
        <f aca="false">G33</f>
        <v>5.838</v>
      </c>
      <c r="U23" s="11" t="n">
        <f aca="false">H33</f>
        <v>10.61</v>
      </c>
      <c r="V23" s="11" t="n">
        <f aca="false">I33</f>
        <v>21.56</v>
      </c>
      <c r="W23" s="11" t="n">
        <f aca="false">J33</f>
        <v>15</v>
      </c>
    </row>
    <row r="24" customFormat="false" ht="14.5" hidden="false" customHeight="false" outlineLevel="0" collapsed="false">
      <c r="B24" s="0" t="s">
        <v>2</v>
      </c>
      <c r="C24" s="0" t="s">
        <v>3</v>
      </c>
      <c r="D24" s="0" t="s">
        <v>4</v>
      </c>
      <c r="E24" s="0" t="s">
        <v>5</v>
      </c>
      <c r="F24" s="0" t="s">
        <v>6</v>
      </c>
      <c r="G24" s="0" t="s">
        <v>7</v>
      </c>
      <c r="H24" s="0" t="s">
        <v>8</v>
      </c>
      <c r="I24" s="0" t="s">
        <v>9</v>
      </c>
      <c r="J24" s="0" t="s">
        <v>10</v>
      </c>
      <c r="M24" s="7" t="s">
        <v>26</v>
      </c>
      <c r="N24" s="8" t="s">
        <v>11</v>
      </c>
      <c r="O24" s="8" t="n">
        <f aca="false">B37</f>
        <v>2761</v>
      </c>
      <c r="P24" s="8" t="n">
        <f aca="false">C37</f>
        <v>1694</v>
      </c>
      <c r="Q24" s="8" t="n">
        <f aca="false">D37</f>
        <v>993.5</v>
      </c>
      <c r="R24" s="8" t="n">
        <f aca="false">E37</f>
        <v>1013.1</v>
      </c>
      <c r="S24" s="8" t="n">
        <f aca="false">F37</f>
        <v>1016.9</v>
      </c>
      <c r="T24" s="8" t="n">
        <f aca="false">G37</f>
        <v>1016.7</v>
      </c>
      <c r="U24" s="8" t="n">
        <f aca="false">H37</f>
        <v>1020.7</v>
      </c>
      <c r="V24" s="8" t="n">
        <f aca="false">I37</f>
        <v>1045.2</v>
      </c>
      <c r="W24" s="8" t="n">
        <f aca="false">J37</f>
        <v>1067</v>
      </c>
    </row>
    <row r="25" customFormat="false" ht="15" hidden="false" customHeight="false" outlineLevel="0" collapsed="false">
      <c r="A25" s="0" t="s">
        <v>14</v>
      </c>
      <c r="B25" s="2" t="n">
        <v>43095</v>
      </c>
      <c r="C25" s="2" t="n">
        <v>43080</v>
      </c>
      <c r="D25" s="0" t="n">
        <v>27</v>
      </c>
      <c r="E25" s="0" t="n">
        <v>66</v>
      </c>
      <c r="F25" s="0" t="n">
        <v>76</v>
      </c>
      <c r="G25" s="0" t="n">
        <v>74.78</v>
      </c>
      <c r="H25" s="0" t="n">
        <v>84</v>
      </c>
      <c r="I25" s="0" t="n">
        <v>100</v>
      </c>
      <c r="J25" s="0" t="n">
        <v>15</v>
      </c>
      <c r="M25" s="7"/>
      <c r="N25" s="11" t="s">
        <v>14</v>
      </c>
      <c r="O25" s="11" t="n">
        <f aca="false">B41</f>
        <v>43095</v>
      </c>
      <c r="P25" s="11" t="n">
        <f aca="false">C41</f>
        <v>37835</v>
      </c>
      <c r="Q25" s="11" t="n">
        <f aca="false">D41</f>
        <v>979.5</v>
      </c>
      <c r="R25" s="11" t="n">
        <f aca="false">E41</f>
        <v>1012.5</v>
      </c>
      <c r="S25" s="11" t="n">
        <f aca="false">F41</f>
        <v>1017.9</v>
      </c>
      <c r="T25" s="11" t="n">
        <f aca="false">G41</f>
        <v>1017.5</v>
      </c>
      <c r="U25" s="11" t="n">
        <f aca="false">H41</f>
        <v>1022.9</v>
      </c>
      <c r="V25" s="11" t="n">
        <f aca="false">I41</f>
        <v>1045.4</v>
      </c>
      <c r="W25" s="11" t="n">
        <f aca="false">J41</f>
        <v>5260</v>
      </c>
    </row>
    <row r="26" customFormat="false" ht="14.5" hidden="false" customHeight="false" outlineLevel="0" collapsed="false">
      <c r="M26" s="7" t="s">
        <v>27</v>
      </c>
      <c r="N26" s="8" t="s">
        <v>11</v>
      </c>
      <c r="O26" s="8" t="n">
        <f aca="false">B45</f>
        <v>2761</v>
      </c>
      <c r="P26" s="8" t="n">
        <f aca="false">C45</f>
        <v>2759</v>
      </c>
      <c r="Q26" s="8" t="n">
        <f aca="false">D45</f>
        <v>0.17</v>
      </c>
      <c r="R26" s="8" t="n">
        <f aca="false">E45</f>
        <v>1.8</v>
      </c>
      <c r="S26" s="8" t="n">
        <f aca="false">F45</f>
        <v>2.32</v>
      </c>
      <c r="T26" s="8" t="n">
        <f aca="false">G45</f>
        <v>2.499</v>
      </c>
      <c r="U26" s="8" t="n">
        <f aca="false">H45</f>
        <v>2.99</v>
      </c>
      <c r="V26" s="8" t="n">
        <f aca="false">I45</f>
        <v>10.01</v>
      </c>
      <c r="W26" s="8" t="n">
        <f aca="false">J45</f>
        <v>2</v>
      </c>
    </row>
    <row r="27" customFormat="false" ht="15" hidden="false" customHeight="false" outlineLevel="0" collapsed="false">
      <c r="C27" s="0" t="s">
        <v>28</v>
      </c>
      <c r="M27" s="7"/>
      <c r="N27" s="11" t="s">
        <v>14</v>
      </c>
      <c r="O27" s="11" t="n">
        <f aca="false">B49</f>
        <v>43095</v>
      </c>
      <c r="P27" s="11" t="n">
        <f aca="false">C49</f>
        <v>43054</v>
      </c>
      <c r="Q27" s="11" t="n">
        <f aca="false">D49</f>
        <v>0</v>
      </c>
      <c r="R27" s="11" t="n">
        <f aca="false">E49</f>
        <v>1.74</v>
      </c>
      <c r="S27" s="11" t="n">
        <f aca="false">F49</f>
        <v>2.57</v>
      </c>
      <c r="T27" s="11" t="n">
        <f aca="false">G49</f>
        <v>3.012</v>
      </c>
      <c r="U27" s="11" t="n">
        <f aca="false">H49</f>
        <v>3.82</v>
      </c>
      <c r="V27" s="11" t="n">
        <f aca="false">I49</f>
        <v>16.47</v>
      </c>
      <c r="W27" s="11" t="n">
        <f aca="false">J49</f>
        <v>41</v>
      </c>
    </row>
    <row r="28" customFormat="false" ht="14.5" hidden="false" customHeight="false" outlineLevel="0" collapsed="false">
      <c r="B28" s="0" t="s">
        <v>2</v>
      </c>
      <c r="C28" s="0" t="s">
        <v>3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9</v>
      </c>
      <c r="J28" s="0" t="s">
        <v>10</v>
      </c>
      <c r="M28" s="7" t="s">
        <v>29</v>
      </c>
      <c r="N28" s="8" t="s">
        <v>11</v>
      </c>
      <c r="O28" s="8" t="n">
        <f aca="false">B53</f>
        <v>2761</v>
      </c>
      <c r="P28" s="8" t="n">
        <f aca="false">C53</f>
        <v>2733</v>
      </c>
      <c r="Q28" s="8" t="n">
        <f aca="false">D53</f>
        <v>2.703</v>
      </c>
      <c r="R28" s="8" t="n">
        <f aca="false">E53</f>
        <v>9.935</v>
      </c>
      <c r="S28" s="8" t="n">
        <f aca="false">F53</f>
        <v>10.003</v>
      </c>
      <c r="T28" s="8" t="n">
        <f aca="false">G53</f>
        <v>11.657</v>
      </c>
      <c r="U28" s="8" t="n">
        <f aca="false">H53</f>
        <v>15.756</v>
      </c>
      <c r="V28" s="8" t="n">
        <f aca="false">I53</f>
        <v>16.093</v>
      </c>
      <c r="W28" s="8" t="n">
        <f aca="false">J53</f>
        <v>28</v>
      </c>
    </row>
    <row r="29" customFormat="false" ht="15" hidden="false" customHeight="false" outlineLevel="0" collapsed="false">
      <c r="A29" s="0" t="s">
        <v>11</v>
      </c>
      <c r="B29" s="3" t="n">
        <v>2761</v>
      </c>
      <c r="C29" s="3" t="n">
        <v>2761</v>
      </c>
      <c r="D29" s="0" t="n">
        <v>-11.03</v>
      </c>
      <c r="E29" s="0" t="n">
        <v>8.93</v>
      </c>
      <c r="F29" s="0" t="n">
        <v>12.01</v>
      </c>
      <c r="G29" s="0" t="n">
        <v>11.34</v>
      </c>
      <c r="H29" s="0" t="n">
        <v>14.64</v>
      </c>
      <c r="I29" s="0" t="n">
        <v>20.27</v>
      </c>
      <c r="M29" s="7"/>
      <c r="N29" s="11" t="s">
        <v>14</v>
      </c>
      <c r="O29" s="11" t="n">
        <f aca="false">B57</f>
        <v>43095</v>
      </c>
      <c r="P29" s="11" t="n">
        <f aca="false">C57</f>
        <v>41677</v>
      </c>
      <c r="Q29" s="11" t="n">
        <f aca="false">D57</f>
        <v>0.185</v>
      </c>
      <c r="R29" s="11" t="n">
        <f aca="false">E57</f>
        <v>9.941</v>
      </c>
      <c r="S29" s="11" t="n">
        <f aca="false">F57</f>
        <v>13.568</v>
      </c>
      <c r="T29" s="11" t="n">
        <f aca="false">G57</f>
        <v>12.659</v>
      </c>
      <c r="U29" s="11" t="n">
        <f aca="false">H57</f>
        <v>16.093</v>
      </c>
      <c r="V29" s="11" t="n">
        <f aca="false">I57</f>
        <v>16.093</v>
      </c>
      <c r="W29" s="11" t="n">
        <f aca="false">J57</f>
        <v>1418</v>
      </c>
    </row>
    <row r="30" customFormat="false" ht="14.5" hidden="false" customHeight="false" outlineLevel="0" collapsed="false">
      <c r="M30" s="7" t="s">
        <v>30</v>
      </c>
      <c r="N30" s="8" t="s">
        <v>11</v>
      </c>
      <c r="O30" s="8" t="n">
        <f aca="false">B61</f>
        <v>2761</v>
      </c>
      <c r="P30" s="8" t="n">
        <f aca="false">C61</f>
        <v>2169</v>
      </c>
      <c r="Q30" s="8" t="n">
        <f aca="false">D61</f>
        <v>0</v>
      </c>
      <c r="R30" s="8" t="n">
        <f aca="false">E61</f>
        <v>41</v>
      </c>
      <c r="S30" s="8" t="n">
        <f aca="false">F61</f>
        <v>65</v>
      </c>
      <c r="T30" s="8" t="n">
        <f aca="false">G61</f>
        <v>59.43</v>
      </c>
      <c r="U30" s="8" t="n">
        <f aca="false">H61</f>
        <v>81</v>
      </c>
      <c r="V30" s="8" t="n">
        <f aca="false">I61</f>
        <v>100</v>
      </c>
      <c r="W30" s="8" t="n">
        <f aca="false">J61</f>
        <v>592</v>
      </c>
    </row>
    <row r="31" customFormat="false" ht="15" hidden="false" customHeight="false" outlineLevel="0" collapsed="false">
      <c r="C31" s="0" t="s">
        <v>31</v>
      </c>
      <c r="M31" s="7"/>
      <c r="N31" s="11" t="s">
        <v>14</v>
      </c>
      <c r="O31" s="11" t="n">
        <f aca="false">B65</f>
        <v>43095</v>
      </c>
      <c r="P31" s="11" t="n">
        <f aca="false">C65</f>
        <v>38537</v>
      </c>
      <c r="Q31" s="11" t="n">
        <f aca="false">D65</f>
        <v>0</v>
      </c>
      <c r="R31" s="11" t="n">
        <f aca="false">E65</f>
        <v>48</v>
      </c>
      <c r="S31" s="11" t="n">
        <f aca="false">F65</f>
        <v>74</v>
      </c>
      <c r="T31" s="11" t="n">
        <f aca="false">G65</f>
        <v>65.2</v>
      </c>
      <c r="U31" s="11" t="n">
        <f aca="false">H65</f>
        <v>88</v>
      </c>
      <c r="V31" s="11" t="n">
        <f aca="false">I65</f>
        <v>100</v>
      </c>
      <c r="W31" s="11" t="n">
        <f aca="false">J65</f>
        <v>992</v>
      </c>
    </row>
    <row r="32" customFormat="false" ht="14.5" hidden="false" customHeight="false" outlineLevel="0" collapsed="false">
      <c r="B32" s="0" t="s">
        <v>2</v>
      </c>
      <c r="C32" s="0" t="s">
        <v>3</v>
      </c>
      <c r="D32" s="0" t="s">
        <v>4</v>
      </c>
      <c r="E32" s="0" t="s">
        <v>5</v>
      </c>
      <c r="F32" s="0" t="s">
        <v>6</v>
      </c>
      <c r="G32" s="0" t="s">
        <v>7</v>
      </c>
      <c r="H32" s="0" t="s">
        <v>8</v>
      </c>
      <c r="I32" s="0" t="s">
        <v>9</v>
      </c>
      <c r="J32" s="0" t="s">
        <v>10</v>
      </c>
      <c r="M32" s="7" t="s">
        <v>32</v>
      </c>
      <c r="N32" s="8" t="s">
        <v>11</v>
      </c>
      <c r="O32" s="8" t="n">
        <f aca="false">B69</f>
        <v>2761</v>
      </c>
      <c r="P32" s="8" t="n">
        <f aca="false">C69</f>
        <v>1615</v>
      </c>
      <c r="Q32" s="8" t="n">
        <f aca="false">D69</f>
        <v>0.95</v>
      </c>
      <c r="R32" s="8" t="n">
        <f aca="false">E69</f>
        <v>4.3</v>
      </c>
      <c r="S32" s="8" t="n">
        <f aca="false">F69</f>
        <v>6.16</v>
      </c>
      <c r="T32" s="8" t="n">
        <f aca="false">G69</f>
        <v>6.819</v>
      </c>
      <c r="U32" s="8" t="n">
        <f aca="false">H69</f>
        <v>8.56</v>
      </c>
      <c r="V32" s="8" t="n">
        <f aca="false">I69</f>
        <v>24.06</v>
      </c>
      <c r="W32" s="8" t="n">
        <f aca="false">J69</f>
        <v>1146</v>
      </c>
    </row>
    <row r="33" customFormat="false" ht="15" hidden="false" customHeight="false" outlineLevel="0" collapsed="false">
      <c r="A33" s="0" t="s">
        <v>14</v>
      </c>
      <c r="B33" s="2" t="n">
        <v>43095</v>
      </c>
      <c r="C33" s="2" t="n">
        <v>43080</v>
      </c>
      <c r="D33" s="0" t="n">
        <v>-17.91</v>
      </c>
      <c r="E33" s="0" t="n">
        <v>1.35</v>
      </c>
      <c r="F33" s="0" t="n">
        <v>5.99</v>
      </c>
      <c r="G33" s="0" t="n">
        <v>5.838</v>
      </c>
      <c r="H33" s="0" t="n">
        <v>10.61</v>
      </c>
      <c r="I33" s="0" t="n">
        <v>21.56</v>
      </c>
      <c r="J33" s="0" t="n">
        <v>15</v>
      </c>
      <c r="M33" s="7"/>
      <c r="N33" s="11" t="s">
        <v>14</v>
      </c>
      <c r="O33" s="11" t="n">
        <f aca="false">B73</f>
        <v>43095</v>
      </c>
      <c r="P33" s="11" t="n">
        <f aca="false">C73</f>
        <v>35069</v>
      </c>
      <c r="Q33" s="11" t="n">
        <f aca="false">D73</f>
        <v>0</v>
      </c>
      <c r="R33" s="11" t="n">
        <f aca="false">E73</f>
        <v>4.67</v>
      </c>
      <c r="S33" s="11" t="n">
        <f aca="false">F73</f>
        <v>7.75</v>
      </c>
      <c r="T33" s="11" t="n">
        <f aca="false">G73</f>
        <v>8.78</v>
      </c>
      <c r="U33" s="11" t="n">
        <f aca="false">H73</f>
        <v>12.1</v>
      </c>
      <c r="V33" s="11" t="n">
        <f aca="false">I73</f>
        <v>32.11</v>
      </c>
      <c r="W33" s="11" t="n">
        <f aca="false">J73</f>
        <v>8026</v>
      </c>
    </row>
    <row r="34" customFormat="false" ht="14.5" hidden="false" customHeight="false" outlineLevel="0" collapsed="false">
      <c r="M34" s="7" t="s">
        <v>33</v>
      </c>
      <c r="N34" s="8" t="s">
        <v>11</v>
      </c>
      <c r="O34" s="8" t="n">
        <f aca="false">B77</f>
        <v>2761</v>
      </c>
      <c r="P34" s="8" t="n">
        <f aca="false">C77</f>
        <v>2557</v>
      </c>
      <c r="Q34" s="8" t="n">
        <f aca="false">D77</f>
        <v>0</v>
      </c>
      <c r="R34" s="8" t="n">
        <f aca="false">E77</f>
        <v>4</v>
      </c>
      <c r="S34" s="8" t="n">
        <f aca="false">F77</f>
        <v>6</v>
      </c>
      <c r="T34" s="8" t="n">
        <f aca="false">G77</f>
        <v>5.495</v>
      </c>
      <c r="U34" s="8" t="n">
        <f aca="false">H77</f>
        <v>7</v>
      </c>
      <c r="V34" s="8" t="n">
        <f aca="false">I77</f>
        <v>10</v>
      </c>
      <c r="W34" s="8" t="n">
        <f aca="false">J77</f>
        <v>204</v>
      </c>
      <c r="Z34" s="0" t="s">
        <v>34</v>
      </c>
      <c r="AA34" s="0" t="s">
        <v>35</v>
      </c>
      <c r="AB34" s="0" t="s">
        <v>36</v>
      </c>
      <c r="AC34" s="0" t="s">
        <v>37</v>
      </c>
      <c r="AD34" s="0" t="s">
        <v>38</v>
      </c>
      <c r="AE34" s="0" t="s">
        <v>39</v>
      </c>
      <c r="AF34" s="0" t="s">
        <v>40</v>
      </c>
      <c r="AG34" s="0" t="s">
        <v>41</v>
      </c>
      <c r="AH34" s="0" t="s">
        <v>42</v>
      </c>
    </row>
    <row r="35" customFormat="false" ht="15" hidden="false" customHeight="false" outlineLevel="0" collapsed="false">
      <c r="C35" s="0" t="s">
        <v>43</v>
      </c>
      <c r="M35" s="7"/>
      <c r="N35" s="11" t="s">
        <v>14</v>
      </c>
      <c r="O35" s="11" t="n">
        <f aca="false">B81</f>
        <v>43095</v>
      </c>
      <c r="P35" s="11" t="n">
        <f aca="false">C81</f>
        <v>42188</v>
      </c>
      <c r="Q35" s="11" t="n">
        <f aca="false">D81</f>
        <v>0</v>
      </c>
      <c r="R35" s="11" t="n">
        <f aca="false">E81</f>
        <v>1</v>
      </c>
      <c r="S35" s="11" t="n">
        <f aca="false">F81</f>
        <v>3</v>
      </c>
      <c r="T35" s="11" t="n">
        <f aca="false">G81</f>
        <v>3.058</v>
      </c>
      <c r="U35" s="11" t="n">
        <f aca="false">H81</f>
        <v>5</v>
      </c>
      <c r="V35" s="11" t="n">
        <f aca="false">I81</f>
        <v>9</v>
      </c>
      <c r="W35" s="11" t="n">
        <f aca="false">J81</f>
        <v>907</v>
      </c>
      <c r="Z35" s="0" t="s">
        <v>44</v>
      </c>
      <c r="AA35" s="0" t="s">
        <v>45</v>
      </c>
      <c r="AB35" s="0" t="s">
        <v>46</v>
      </c>
      <c r="AC35" s="0" t="s">
        <v>47</v>
      </c>
      <c r="AD35" s="0" t="s">
        <v>48</v>
      </c>
      <c r="AE35" s="0" t="s">
        <v>49</v>
      </c>
      <c r="AF35" s="0" t="s">
        <v>50</v>
      </c>
      <c r="AG35" s="0" t="s">
        <v>51</v>
      </c>
      <c r="AH35" s="0" t="s">
        <v>52</v>
      </c>
    </row>
    <row r="36" customFormat="false" ht="14.5" hidden="false" customHeight="false" outlineLevel="0" collapsed="false">
      <c r="B36" s="0" t="s">
        <v>2</v>
      </c>
      <c r="C36" s="0" t="s">
        <v>3</v>
      </c>
      <c r="D36" s="0" t="s">
        <v>4</v>
      </c>
      <c r="E36" s="0" t="s">
        <v>5</v>
      </c>
      <c r="F36" s="0" t="s">
        <v>6</v>
      </c>
      <c r="G36" s="0" t="s">
        <v>7</v>
      </c>
      <c r="H36" s="0" t="s">
        <v>8</v>
      </c>
      <c r="I36" s="0" t="s">
        <v>9</v>
      </c>
      <c r="J36" s="0" t="s">
        <v>10</v>
      </c>
      <c r="Y36" s="0" t="s">
        <v>11</v>
      </c>
      <c r="Z36" s="35" t="s">
        <v>34</v>
      </c>
      <c r="AA36" s="35" t="s">
        <v>35</v>
      </c>
      <c r="AB36" s="35" t="s">
        <v>36</v>
      </c>
      <c r="AC36" s="35" t="s">
        <v>37</v>
      </c>
      <c r="AD36" s="35" t="s">
        <v>38</v>
      </c>
      <c r="AE36" s="35" t="s">
        <v>39</v>
      </c>
      <c r="AF36" s="35" t="s">
        <v>40</v>
      </c>
      <c r="AG36" s="35" t="s">
        <v>41</v>
      </c>
      <c r="AH36" s="35" t="s">
        <v>42</v>
      </c>
    </row>
    <row r="37" customFormat="false" ht="15" hidden="false" customHeight="false" outlineLevel="0" collapsed="false">
      <c r="A37" s="0" t="s">
        <v>11</v>
      </c>
      <c r="B37" s="3" t="n">
        <v>2761</v>
      </c>
      <c r="C37" s="0" t="n">
        <v>1694</v>
      </c>
      <c r="D37" s="0" t="n">
        <v>993.5</v>
      </c>
      <c r="E37" s="0" t="n">
        <v>1013.1</v>
      </c>
      <c r="F37" s="0" t="n">
        <v>1016.9</v>
      </c>
      <c r="G37" s="0" t="n">
        <v>1016.7</v>
      </c>
      <c r="H37" s="0" t="n">
        <v>1020.7</v>
      </c>
      <c r="I37" s="0" t="n">
        <v>1045.2</v>
      </c>
      <c r="J37" s="0" t="n">
        <v>1067</v>
      </c>
      <c r="Y37" s="0" t="s">
        <v>14</v>
      </c>
      <c r="Z37" s="35" t="s">
        <v>34</v>
      </c>
      <c r="AA37" s="35" t="s">
        <v>35</v>
      </c>
      <c r="AB37" s="35" t="s">
        <v>36</v>
      </c>
      <c r="AC37" s="35" t="s">
        <v>37</v>
      </c>
      <c r="AD37" s="35" t="s">
        <v>38</v>
      </c>
      <c r="AE37" s="35" t="s">
        <v>39</v>
      </c>
      <c r="AF37" s="35" t="s">
        <v>40</v>
      </c>
      <c r="AG37" s="35" t="s">
        <v>41</v>
      </c>
      <c r="AH37" s="35" t="s">
        <v>42</v>
      </c>
    </row>
    <row r="38" customFormat="false" ht="15" hidden="false" customHeight="false" outlineLevel="0" collapsed="false">
      <c r="M38" s="20" t="s">
        <v>17</v>
      </c>
      <c r="N38" s="21" t="s">
        <v>18</v>
      </c>
      <c r="O38" s="22" t="s">
        <v>53</v>
      </c>
      <c r="P38" s="23" t="s">
        <v>54</v>
      </c>
      <c r="Q38" s="24" t="s">
        <v>7</v>
      </c>
      <c r="R38" s="24" t="s">
        <v>54</v>
      </c>
      <c r="S38" s="22" t="s">
        <v>55</v>
      </c>
      <c r="T38" s="23" t="s">
        <v>54</v>
      </c>
      <c r="X38" s="0" t="s">
        <v>17</v>
      </c>
      <c r="Y38" s="0" t="s">
        <v>18</v>
      </c>
    </row>
    <row r="39" customFormat="false" ht="14.5" hidden="false" customHeight="false" outlineLevel="0" collapsed="false">
      <c r="C39" s="0" t="s">
        <v>56</v>
      </c>
      <c r="M39" s="25" t="s">
        <v>20</v>
      </c>
      <c r="N39" s="26" t="s">
        <v>11</v>
      </c>
      <c r="O39" s="27" t="str">
        <f aca="false">CONCATENATE(ROUND(Z39,1)," °C")</f>
        <v>11.4 °C</v>
      </c>
      <c r="P39" s="10" t="str">
        <f aca="false">CONCATENATE("[",ROUND(AA39,1)," °C ; ", ROUND(AB39,1)," °C]")</f>
        <v>[8.3 °C ; 14 °C]</v>
      </c>
      <c r="Q39" s="28" t="str">
        <f aca="false">CONCATENATE(ROUND(AC39,1)," °C")</f>
        <v>17.5 °C</v>
      </c>
      <c r="R39" s="29" t="str">
        <f aca="false">CONCATENATE("[",ROUND(AD39,1)," °C ; ", ROUND(AE39,1)," °C]")</f>
        <v>[16.1 °C ; 18.7 °C]</v>
      </c>
      <c r="S39" s="27" t="str">
        <f aca="false">CONCATENATE(ROUND(AF39,1)," °C")</f>
        <v>22.7 °C</v>
      </c>
      <c r="T39" s="10" t="str">
        <f aca="false">CONCATENATE("[",ROUND(AG39,1)," °C ; ", ROUND(AH39,1)," °C]")</f>
        <v>[21.2 °C ; 24.5 °C]</v>
      </c>
      <c r="X39" s="0" t="s">
        <v>20</v>
      </c>
      <c r="Y39" s="0" t="s">
        <v>11</v>
      </c>
      <c r="Z39" s="38" t="n">
        <f aca="false">C107</f>
        <v>11.419124</v>
      </c>
      <c r="AA39" s="38" t="n">
        <f aca="false">D107</f>
        <v>8.274</v>
      </c>
      <c r="AB39" s="38" t="n">
        <f aca="false">E107</f>
        <v>13.954</v>
      </c>
      <c r="AC39" s="38" t="n">
        <f aca="false">F107</f>
        <v>17.4656288180124</v>
      </c>
      <c r="AD39" s="38" t="n">
        <f aca="false">G107</f>
        <v>16.1178</v>
      </c>
      <c r="AE39" s="38" t="n">
        <f aca="false">H107</f>
        <v>18.7194</v>
      </c>
      <c r="AF39" s="38" t="n">
        <f aca="false">I107</f>
        <v>22.721211</v>
      </c>
      <c r="AG39" s="38" t="n">
        <f aca="false">J107</f>
        <v>21.223</v>
      </c>
      <c r="AH39" s="38" t="n">
        <f aca="false">K107</f>
        <v>24.495</v>
      </c>
    </row>
    <row r="40" customFormat="false" ht="15" hidden="false" customHeight="false" outlineLevel="0" collapsed="false">
      <c r="B40" s="0" t="s">
        <v>2</v>
      </c>
      <c r="C40" s="0" t="s">
        <v>3</v>
      </c>
      <c r="D40" s="0" t="s">
        <v>4</v>
      </c>
      <c r="E40" s="0" t="s">
        <v>5</v>
      </c>
      <c r="F40" s="0" t="s">
        <v>6</v>
      </c>
      <c r="G40" s="0" t="s">
        <v>7</v>
      </c>
      <c r="H40" s="0" t="s">
        <v>8</v>
      </c>
      <c r="I40" s="0" t="s">
        <v>9</v>
      </c>
      <c r="J40" s="0" t="s">
        <v>10</v>
      </c>
      <c r="M40" s="25"/>
      <c r="N40" s="30" t="s">
        <v>14</v>
      </c>
      <c r="O40" s="31" t="str">
        <f aca="false">CONCATENATE(ROUND(Z40,1)," °C")</f>
        <v>3.4 °C</v>
      </c>
      <c r="P40" s="19" t="str">
        <f aca="false">CONCATENATE("[",ROUND(AA40,1)," °C ; ", ROUND(AB40,1)," °C]")</f>
        <v>[0.7 °C ; 5.9 °C]</v>
      </c>
      <c r="Q40" s="32" t="str">
        <f aca="false">CONCATENATE(ROUND(AC40,1)," °C")</f>
        <v>11.6 °C</v>
      </c>
      <c r="R40" s="30" t="str">
        <f aca="false">CONCATENATE("[",ROUND(AD40,1)," °C ; ", ROUND(AE40,1)," °C]")</f>
        <v>[9.8 °C ; 13.5 °C]</v>
      </c>
      <c r="S40" s="31" t="str">
        <f aca="false">CONCATENATE(ROUND(AF40,1)," °C")</f>
        <v>20.6 °C</v>
      </c>
      <c r="T40" s="19" t="str">
        <f aca="false">CONCATENATE("[",ROUND(AG40,1)," °C ; ", ROUND(AH40,1)," °C]")</f>
        <v>[17.6 °C ; 23.4 °C]</v>
      </c>
      <c r="Y40" s="0" t="s">
        <v>14</v>
      </c>
      <c r="Z40" s="38" t="n">
        <f aca="false">C108</f>
        <v>3.4116645</v>
      </c>
      <c r="AA40" s="38" t="n">
        <f aca="false">D108</f>
        <v>0.746500000000001</v>
      </c>
      <c r="AB40" s="38" t="n">
        <f aca="false">E108</f>
        <v>5.9095</v>
      </c>
      <c r="AC40" s="38" t="n">
        <f aca="false">F108</f>
        <v>11.6477755</v>
      </c>
      <c r="AD40" s="38" t="n">
        <f aca="false">G108</f>
        <v>9.7671</v>
      </c>
      <c r="AE40" s="38" t="n">
        <f aca="false">H108</f>
        <v>13.4697</v>
      </c>
      <c r="AF40" s="38" t="n">
        <f aca="false">I108</f>
        <v>20.6190075</v>
      </c>
      <c r="AG40" s="38" t="n">
        <f aca="false">J108</f>
        <v>17.6445</v>
      </c>
      <c r="AH40" s="38" t="n">
        <f aca="false">K108</f>
        <v>23.3605</v>
      </c>
    </row>
    <row r="41" customFormat="false" ht="14.5" hidden="false" customHeight="false" outlineLevel="0" collapsed="false">
      <c r="A41" s="0" t="s">
        <v>14</v>
      </c>
      <c r="B41" s="2" t="n">
        <v>43095</v>
      </c>
      <c r="C41" s="0" t="n">
        <v>37835</v>
      </c>
      <c r="D41" s="0" t="n">
        <v>979.5</v>
      </c>
      <c r="E41" s="0" t="n">
        <v>1012.5</v>
      </c>
      <c r="F41" s="0" t="n">
        <v>1017.9</v>
      </c>
      <c r="G41" s="0" t="n">
        <v>1017.5</v>
      </c>
      <c r="H41" s="0" t="n">
        <v>1022.9</v>
      </c>
      <c r="I41" s="0" t="n">
        <v>1045.4</v>
      </c>
      <c r="J41" s="0" t="n">
        <v>5260</v>
      </c>
      <c r="M41" s="7" t="s">
        <v>21</v>
      </c>
      <c r="N41" s="8" t="s">
        <v>11</v>
      </c>
      <c r="O41" s="27" t="str">
        <f aca="false">CONCATENATE(ROUND(Z41,1)," °C")</f>
        <v>16.1 °C</v>
      </c>
      <c r="P41" s="10" t="str">
        <f aca="false">CONCATENATE("[",ROUND(AA41,1)," °C ; ", ROUND(AB41,1)," °C]")</f>
        <v>[12.9 °C ; 19.3 °C]</v>
      </c>
      <c r="Q41" s="28" t="str">
        <f aca="false">CONCATENATE(ROUND(AC41,1)," °C")</f>
        <v>23.3 °C</v>
      </c>
      <c r="R41" s="29" t="str">
        <f aca="false">CONCATENATE("[",ROUND(AD41,1)," °C ; ", ROUND(AE41,1)," °C]")</f>
        <v>[21.7 °C ; 24.7 °C]</v>
      </c>
      <c r="S41" s="27" t="str">
        <f aca="false">CONCATENATE(ROUND(AF41,1)," °C")</f>
        <v>29.3 °C</v>
      </c>
      <c r="T41" s="10" t="str">
        <f aca="false">CONCATENATE("[",ROUND(AG41,1)," °C ; ", ROUND(AH41,1)," °C]")</f>
        <v>[27.5 °C ; 31.8 °C]</v>
      </c>
      <c r="X41" s="0" t="s">
        <v>21</v>
      </c>
      <c r="Y41" s="0" t="s">
        <v>11</v>
      </c>
      <c r="Z41" s="38" t="n">
        <f aca="false">C109</f>
        <v>16.143944</v>
      </c>
      <c r="AA41" s="38" t="n">
        <f aca="false">D109</f>
        <v>12.87</v>
      </c>
      <c r="AB41" s="38" t="n">
        <f aca="false">E109</f>
        <v>19.265</v>
      </c>
      <c r="AC41" s="38" t="n">
        <f aca="false">F109</f>
        <v>23.2784924</v>
      </c>
      <c r="AD41" s="38" t="n">
        <f aca="false">G109</f>
        <v>21.6994</v>
      </c>
      <c r="AE41" s="38" t="n">
        <f aca="false">H109</f>
        <v>24.6982</v>
      </c>
      <c r="AF41" s="38" t="n">
        <f aca="false">I109</f>
        <v>29.321167</v>
      </c>
      <c r="AG41" s="38" t="n">
        <f aca="false">J109</f>
        <v>27.537</v>
      </c>
      <c r="AH41" s="38" t="n">
        <f aca="false">K109</f>
        <v>31.757</v>
      </c>
    </row>
    <row r="42" customFormat="false" ht="15" hidden="false" customHeight="false" outlineLevel="0" collapsed="false">
      <c r="M42" s="7"/>
      <c r="N42" s="11" t="s">
        <v>14</v>
      </c>
      <c r="O42" s="31" t="str">
        <f aca="false">CONCATENATE(ROUND(Z42,1)," °C")</f>
        <v>6.9 °C</v>
      </c>
      <c r="P42" s="19" t="str">
        <f aca="false">CONCATENATE("[",ROUND(AA42,1)," °C ; ", ROUND(AB42,1)," °C]")</f>
        <v>[4.2 °C ; 9.6 °C]</v>
      </c>
      <c r="Q42" s="32" t="str">
        <f aca="false">CONCATENATE(ROUND(AC42,1)," °C")</f>
        <v>16.4 °C</v>
      </c>
      <c r="R42" s="30" t="str">
        <f aca="false">CONCATENATE("[",ROUND(AD42,1)," °C ; ", ROUND(AE42,1)," °C]")</f>
        <v>[14.2 °C ; 18.6 °C]</v>
      </c>
      <c r="S42" s="31" t="str">
        <f aca="false">CONCATENATE(ROUND(AF42,1)," °C")</f>
        <v>27 °C</v>
      </c>
      <c r="T42" s="19" t="str">
        <f aca="false">CONCATENATE("[",ROUND(AG42,1)," °C ; ", ROUND(AH42,1)," °C]")</f>
        <v>[23.5 °C ; 30.7 °C]</v>
      </c>
      <c r="Y42" s="0" t="s">
        <v>14</v>
      </c>
      <c r="Z42" s="38" t="n">
        <f aca="false">C110</f>
        <v>6.906432</v>
      </c>
      <c r="AA42" s="38" t="n">
        <f aca="false">D110</f>
        <v>4.207</v>
      </c>
      <c r="AB42" s="38" t="n">
        <f aca="false">E110</f>
        <v>9.57</v>
      </c>
      <c r="AC42" s="38" t="n">
        <f aca="false">F110</f>
        <v>16.3798506227891</v>
      </c>
      <c r="AD42" s="38" t="n">
        <f aca="false">G110</f>
        <v>14.1642857142857</v>
      </c>
      <c r="AE42" s="38" t="n">
        <f aca="false">H110</f>
        <v>18.62</v>
      </c>
      <c r="AF42" s="38" t="n">
        <f aca="false">I110</f>
        <v>26.995742</v>
      </c>
      <c r="AG42" s="38" t="n">
        <f aca="false">J110</f>
        <v>23.497</v>
      </c>
      <c r="AH42" s="38" t="n">
        <f aca="false">K110</f>
        <v>30.672</v>
      </c>
    </row>
    <row r="43" customFormat="false" ht="14.5" hidden="false" customHeight="false" outlineLevel="0" collapsed="false">
      <c r="C43" s="0" t="s">
        <v>57</v>
      </c>
      <c r="M43" s="7" t="s">
        <v>23</v>
      </c>
      <c r="N43" s="8" t="s">
        <v>11</v>
      </c>
      <c r="O43" s="27" t="str">
        <f aca="false">CONCATENATE(ROUND(Z43,1)," %")</f>
        <v>57.6 %</v>
      </c>
      <c r="P43" s="10" t="str">
        <f aca="false">CONCATENATE("[",ROUND(AA43,1)," % ; ", ROUND(AB43,1)," %]")</f>
        <v>[52.7 % ; 62 %]</v>
      </c>
      <c r="Q43" s="28" t="str">
        <f aca="false">CONCATENATE(ROUND(AC43,1)," %")</f>
        <v>70.6 %</v>
      </c>
      <c r="R43" s="29" t="str">
        <f aca="false">CONCATENATE("[",ROUND(AD43,1)," % ; ", ROUND(AE43,1)," %]")</f>
        <v>[67.5 % ; 73.6 %]</v>
      </c>
      <c r="S43" s="27" t="str">
        <f aca="false">CONCATENATE(ROUND(AF43,1)," %")</f>
        <v>83.5 %</v>
      </c>
      <c r="T43" s="10" t="str">
        <f aca="false">CONCATENATE("[",ROUND(AG43,1)," % ; ", ROUND(AH43,1)," %]")</f>
        <v>[79.1 % ; 88.1 %]</v>
      </c>
      <c r="X43" s="0" t="s">
        <v>23</v>
      </c>
      <c r="Y43" s="0" t="s">
        <v>11</v>
      </c>
      <c r="Z43" s="38" t="n">
        <f aca="false">C111</f>
        <v>57.6002</v>
      </c>
      <c r="AA43" s="38" t="n">
        <f aca="false">D111</f>
        <v>52.7</v>
      </c>
      <c r="AB43" s="38" t="n">
        <f aca="false">E111</f>
        <v>62</v>
      </c>
      <c r="AC43" s="38" t="n">
        <f aca="false">F111</f>
        <v>70.59804</v>
      </c>
      <c r="AD43" s="38" t="n">
        <f aca="false">G111</f>
        <v>67.46</v>
      </c>
      <c r="AE43" s="38" t="n">
        <f aca="false">H111</f>
        <v>73.58</v>
      </c>
      <c r="AF43" s="38" t="n">
        <f aca="false">I111</f>
        <v>83.5424</v>
      </c>
      <c r="AG43" s="38" t="n">
        <f aca="false">J111</f>
        <v>79.1</v>
      </c>
      <c r="AH43" s="38" t="n">
        <f aca="false">K111</f>
        <v>88.1</v>
      </c>
    </row>
    <row r="44" customFormat="false" ht="15" hidden="false" customHeight="false" outlineLevel="0" collapsed="false">
      <c r="B44" s="0" t="s">
        <v>2</v>
      </c>
      <c r="C44" s="0" t="s">
        <v>3</v>
      </c>
      <c r="D44" s="0" t="s">
        <v>4</v>
      </c>
      <c r="E44" s="0" t="s">
        <v>5</v>
      </c>
      <c r="F44" s="0" t="s">
        <v>6</v>
      </c>
      <c r="G44" s="0" t="s">
        <v>7</v>
      </c>
      <c r="H44" s="0" t="s">
        <v>8</v>
      </c>
      <c r="I44" s="0" t="s">
        <v>9</v>
      </c>
      <c r="J44" s="0" t="s">
        <v>10</v>
      </c>
      <c r="M44" s="7"/>
      <c r="N44" s="11" t="s">
        <v>14</v>
      </c>
      <c r="O44" s="31" t="str">
        <f aca="false">CONCATENATE(ROUND(Z44,1)," %")</f>
        <v>57.3 %</v>
      </c>
      <c r="P44" s="19" t="str">
        <f aca="false">CONCATENATE("[",ROUND(AA44,1)," % ; ", ROUND(AB44,1)," %]")</f>
        <v>[50.3 % ; 64 %]</v>
      </c>
      <c r="Q44" s="32" t="str">
        <f aca="false">CONCATENATE(ROUND(AC44,1)," %")</f>
        <v>74.8 %</v>
      </c>
      <c r="R44" s="30" t="str">
        <f aca="false">CONCATENATE("[",ROUND(AD44,1)," % ; ", ROUND(AE44,1)," %]")</f>
        <v>[71 % ; 78.3 %]</v>
      </c>
      <c r="S44" s="31" t="str">
        <f aca="false">CONCATENATE(ROUND(AF44,1)," %")</f>
        <v>90 %</v>
      </c>
      <c r="T44" s="19" t="str">
        <f aca="false">CONCATENATE("[",ROUND(AG44,1)," °C ; ", ROUND(AH44,1)," °C]")</f>
        <v>[86 °C ; 94.1 °C]</v>
      </c>
      <c r="Y44" s="0" t="s">
        <v>14</v>
      </c>
      <c r="Z44" s="38" t="n">
        <f aca="false">C112</f>
        <v>57.3377</v>
      </c>
      <c r="AA44" s="38" t="n">
        <f aca="false">D112</f>
        <v>50.3</v>
      </c>
      <c r="AB44" s="38" t="n">
        <f aca="false">E112</f>
        <v>64</v>
      </c>
      <c r="AC44" s="38" t="n">
        <f aca="false">F112</f>
        <v>74.7915755272109</v>
      </c>
      <c r="AD44" s="38" t="n">
        <f aca="false">G112</f>
        <v>70.98</v>
      </c>
      <c r="AE44" s="38" t="n">
        <f aca="false">H112</f>
        <v>78.28</v>
      </c>
      <c r="AF44" s="38" t="n">
        <f aca="false">I112</f>
        <v>89.9705</v>
      </c>
      <c r="AG44" s="38" t="n">
        <f aca="false">J112</f>
        <v>86</v>
      </c>
      <c r="AH44" s="38" t="n">
        <f aca="false">K112</f>
        <v>94.1</v>
      </c>
    </row>
    <row r="45" customFormat="false" ht="14.5" hidden="false" customHeight="false" outlineLevel="0" collapsed="false">
      <c r="A45" s="0" t="s">
        <v>11</v>
      </c>
      <c r="B45" s="3" t="n">
        <v>2761</v>
      </c>
      <c r="C45" s="0" t="n">
        <v>2759</v>
      </c>
      <c r="D45" s="0" t="n">
        <v>0.17</v>
      </c>
      <c r="E45" s="0" t="n">
        <v>1.8</v>
      </c>
      <c r="F45" s="0" t="n">
        <v>2.32</v>
      </c>
      <c r="G45" s="0" t="n">
        <v>2.499</v>
      </c>
      <c r="H45" s="0" t="n">
        <v>2.99</v>
      </c>
      <c r="I45" s="0" t="n">
        <v>10.01</v>
      </c>
      <c r="J45" s="0" t="n">
        <v>2</v>
      </c>
      <c r="M45" s="7" t="s">
        <v>24</v>
      </c>
      <c r="N45" s="8" t="s">
        <v>11</v>
      </c>
      <c r="O45" s="27" t="str">
        <f aca="false">CONCATENATE(ROUND(Z45,1)," °C")</f>
        <v>5.7 °C</v>
      </c>
      <c r="P45" s="10" t="str">
        <f aca="false">CONCATENATE("[",ROUND(AA45,1)," °C ; ", ROUND(AB45,1)," °C]")</f>
        <v>[2.8 °C ; 8.3 °C]</v>
      </c>
      <c r="Q45" s="28" t="str">
        <f aca="false">CONCATENATE(ROUND(AC45,1)," °C")</f>
        <v>11.3 °C</v>
      </c>
      <c r="R45" s="29" t="str">
        <f aca="false">CONCATENATE("[",ROUND(AD45,1)," °C ; ", ROUND(AE45,1)," °C]")</f>
        <v>[10.1 °C ; 12.4 °C]</v>
      </c>
      <c r="S45" s="27" t="str">
        <f aca="false">CONCATENATE(ROUND(AF45,1)," °C")</f>
        <v>16 °C</v>
      </c>
      <c r="T45" s="10" t="str">
        <f aca="false">CONCATENATE("[",ROUND(AG45,1)," °C ; ", ROUND(AH45,1)," °C]")</f>
        <v>[15 °C ; 17.2 °C]</v>
      </c>
      <c r="X45" s="0" t="s">
        <v>24</v>
      </c>
      <c r="Y45" s="0" t="s">
        <v>11</v>
      </c>
      <c r="Z45" s="38" t="n">
        <f aca="false">C113</f>
        <v>5.702261</v>
      </c>
      <c r="AA45" s="38" t="n">
        <f aca="false">D113</f>
        <v>2.84</v>
      </c>
      <c r="AB45" s="38" t="n">
        <f aca="false">E113</f>
        <v>8.284</v>
      </c>
      <c r="AC45" s="38" t="n">
        <f aca="false">F113</f>
        <v>11.3084232</v>
      </c>
      <c r="AD45" s="38" t="n">
        <f aca="false">G113</f>
        <v>10.0732</v>
      </c>
      <c r="AE45" s="38" t="n">
        <f aca="false">H113</f>
        <v>12.444</v>
      </c>
      <c r="AF45" s="38" t="n">
        <f aca="false">I113</f>
        <v>16.027495</v>
      </c>
      <c r="AG45" s="38" t="n">
        <f aca="false">J113</f>
        <v>15.009</v>
      </c>
      <c r="AH45" s="38" t="n">
        <f aca="false">K113</f>
        <v>17.171</v>
      </c>
    </row>
    <row r="46" customFormat="false" ht="15" hidden="false" customHeight="false" outlineLevel="0" collapsed="false">
      <c r="M46" s="7"/>
      <c r="N46" s="11" t="s">
        <v>14</v>
      </c>
      <c r="O46" s="31" t="str">
        <f aca="false">CONCATENATE(ROUND(Z46,1)," °C")</f>
        <v>-1.3 °C</v>
      </c>
      <c r="P46" s="19" t="str">
        <f aca="false">CONCATENATE("[",ROUND(AA46,1)," °C ; ", ROUND(AB46,1)," °C]")</f>
        <v>[-4.5 °C ; 1.5 °C]</v>
      </c>
      <c r="Q46" s="32" t="str">
        <f aca="false">CONCATENATE(ROUND(AC46,1)," °C")</f>
        <v>6.4 °C</v>
      </c>
      <c r="R46" s="30" t="str">
        <f aca="false">CONCATENATE("[",ROUND(AD46,1)," °C ; ", ROUND(AE46,1)," °C]")</f>
        <v>[4.7 °C ; 8 °C]</v>
      </c>
      <c r="S46" s="31" t="str">
        <f aca="false">CONCATENATE(ROUND(AF46,1)," °C")</f>
        <v>14 °C</v>
      </c>
      <c r="T46" s="19" t="str">
        <f aca="false">CONCATENATE("[",ROUND(AG46,1)," °C ; ", ROUND(AH46,1)," °C]")</f>
        <v>[11.7 °C ; 16 °C]</v>
      </c>
      <c r="Y46" s="0" t="s">
        <v>14</v>
      </c>
      <c r="Z46" s="38" t="n">
        <f aca="false">C114</f>
        <v>-1.258708</v>
      </c>
      <c r="AA46" s="38" t="n">
        <f aca="false">D114</f>
        <v>-4.535</v>
      </c>
      <c r="AB46" s="38" t="n">
        <f aca="false">E114</f>
        <v>1.534</v>
      </c>
      <c r="AC46" s="38" t="n">
        <f aca="false">F114</f>
        <v>6.40916679642857</v>
      </c>
      <c r="AD46" s="38" t="n">
        <f aca="false">G114</f>
        <v>4.7246</v>
      </c>
      <c r="AE46" s="38" t="n">
        <f aca="false">H114</f>
        <v>8.0082</v>
      </c>
      <c r="AF46" s="38" t="n">
        <f aca="false">I114</f>
        <v>14.025068</v>
      </c>
      <c r="AG46" s="38" t="n">
        <f aca="false">J114</f>
        <v>11.722</v>
      </c>
      <c r="AH46" s="38" t="n">
        <f aca="false">K114</f>
        <v>16.01</v>
      </c>
    </row>
    <row r="47" customFormat="false" ht="14.5" hidden="false" customHeight="false" outlineLevel="0" collapsed="false">
      <c r="C47" s="0" t="s">
        <v>58</v>
      </c>
      <c r="M47" s="7" t="s">
        <v>26</v>
      </c>
      <c r="N47" s="8" t="s">
        <v>11</v>
      </c>
      <c r="O47" s="27" t="str">
        <f aca="false">CONCATENATE(ROUND(Z47,1)," hPa")</f>
        <v>1009.3 hPa</v>
      </c>
      <c r="P47" s="10" t="str">
        <f aca="false">CONCATENATE("[",ROUND(AA47,1)," hPa ; ", ROUND(AB47,1)," hPa]")</f>
        <v>[1004.9 hPa ; 1013.2 hPa]</v>
      </c>
      <c r="Q47" s="28" t="str">
        <f aca="false">CONCATENATE(ROUND(AC47,1)," hPa")</f>
        <v>1016.6 hPa</v>
      </c>
      <c r="R47" s="29" t="str">
        <f aca="false">CONCATENATE("[",ROUND(AD47,1)," hPa ; ", ROUND(AE47,1)," hPa]")</f>
        <v>[1014.5 hPa ; 1018.9 hPa]</v>
      </c>
      <c r="S47" s="27" t="str">
        <f aca="false">CONCATENATE(ROUND(AF47,1)," hPa")</f>
        <v>1023.5 hPa</v>
      </c>
      <c r="T47" s="10" t="str">
        <f aca="false">CONCATENATE("[",ROUND(AG47,1)," hPa ; ", ROUND(AH47,1)," hPa]")</f>
        <v>[1020.3 hPa ; 1027.2 hPa]</v>
      </c>
      <c r="X47" s="0" t="s">
        <v>26</v>
      </c>
      <c r="Y47" s="0" t="s">
        <v>11</v>
      </c>
      <c r="Z47" s="38" t="n">
        <f aca="false">C115</f>
        <v>1009.3274</v>
      </c>
      <c r="AA47" s="38" t="n">
        <f aca="false">D115</f>
        <v>1004.9</v>
      </c>
      <c r="AB47" s="38" t="n">
        <f aca="false">E115</f>
        <v>1013.24</v>
      </c>
      <c r="AC47" s="38" t="n">
        <f aca="false">F115</f>
        <v>1016.63308023959</v>
      </c>
      <c r="AD47" s="38" t="n">
        <f aca="false">G115</f>
        <v>1014.49117647059</v>
      </c>
      <c r="AE47" s="38" t="n">
        <f aca="false">H115</f>
        <v>1018.89310344828</v>
      </c>
      <c r="AF47" s="38" t="n">
        <f aca="false">I115</f>
        <v>1023.45194</v>
      </c>
      <c r="AG47" s="38" t="n">
        <f aca="false">J115</f>
        <v>1020.3</v>
      </c>
      <c r="AH47" s="38" t="n">
        <f aca="false">K115</f>
        <v>1027.2</v>
      </c>
    </row>
    <row r="48" customFormat="false" ht="15" hidden="false" customHeight="false" outlineLevel="0" collapsed="false">
      <c r="B48" s="0" t="s">
        <v>2</v>
      </c>
      <c r="C48" s="0" t="s">
        <v>3</v>
      </c>
      <c r="D48" s="0" t="s">
        <v>4</v>
      </c>
      <c r="E48" s="0" t="s">
        <v>5</v>
      </c>
      <c r="F48" s="0" t="s">
        <v>6</v>
      </c>
      <c r="G48" s="0" t="s">
        <v>7</v>
      </c>
      <c r="H48" s="0" t="s">
        <v>8</v>
      </c>
      <c r="I48" s="0" t="s">
        <v>9</v>
      </c>
      <c r="J48" s="0" t="s">
        <v>10</v>
      </c>
      <c r="M48" s="7"/>
      <c r="N48" s="11" t="s">
        <v>14</v>
      </c>
      <c r="O48" s="31" t="str">
        <f aca="false">CONCATENATE(ROUND(Z48,1)," hPa")</f>
        <v>1006.6 hPa</v>
      </c>
      <c r="P48" s="19" t="str">
        <f aca="false">CONCATENATE("[",ROUND(AA48,1)," hPa ; ", ROUND(AB48,1)," hPa]")</f>
        <v>[1000.6 hPa ; 1011.8 hPa]</v>
      </c>
      <c r="Q48" s="32" t="str">
        <f aca="false">CONCATENATE(ROUND(AC48,1)," hPa")</f>
        <v>1017.7 hPa</v>
      </c>
      <c r="R48" s="30" t="str">
        <f aca="false">CONCATENATE("[",ROUND(AD48,1)," hPa ; ", ROUND(AE48,1)," hPa]")</f>
        <v>[1014.9 hPa ; 1020.2 hPa]</v>
      </c>
      <c r="S48" s="31" t="str">
        <f aca="false">CONCATENATE(ROUND(AF48,1)," hPa")</f>
        <v>1027.9 hPa</v>
      </c>
      <c r="T48" s="19" t="str">
        <f aca="false">CONCATENATE("[",ROUND(AG48,1)," hPa ; ", ROUND(AH48,1)," hPa]")</f>
        <v>[1023.5 hPa ; 1032.8 hPa]</v>
      </c>
      <c r="Y48" s="0" t="s">
        <v>14</v>
      </c>
      <c r="Z48" s="38" t="n">
        <f aca="false">C116</f>
        <v>1006.6179</v>
      </c>
      <c r="AA48" s="38" t="n">
        <f aca="false">D116</f>
        <v>1000.55</v>
      </c>
      <c r="AB48" s="38" t="n">
        <f aca="false">E116</f>
        <v>1011.84</v>
      </c>
      <c r="AC48" s="38" t="n">
        <f aca="false">F116</f>
        <v>1017.66673511613</v>
      </c>
      <c r="AD48" s="38" t="n">
        <f aca="false">G116</f>
        <v>1014.89555555556</v>
      </c>
      <c r="AE48" s="38" t="n">
        <f aca="false">H116</f>
        <v>1020.2119047619</v>
      </c>
      <c r="AF48" s="38" t="n">
        <f aca="false">I116</f>
        <v>1027.89936</v>
      </c>
      <c r="AG48" s="38" t="n">
        <f aca="false">J116</f>
        <v>1023.5</v>
      </c>
      <c r="AH48" s="38" t="n">
        <f aca="false">K116</f>
        <v>1032.75</v>
      </c>
    </row>
    <row r="49" customFormat="false" ht="14.5" hidden="false" customHeight="false" outlineLevel="0" collapsed="false">
      <c r="A49" s="0" t="s">
        <v>14</v>
      </c>
      <c r="B49" s="2" t="n">
        <v>43095</v>
      </c>
      <c r="C49" s="0" t="n">
        <v>43054</v>
      </c>
      <c r="D49" s="0" t="n">
        <v>0</v>
      </c>
      <c r="E49" s="0" t="n">
        <v>1.74</v>
      </c>
      <c r="F49" s="0" t="n">
        <v>2.57</v>
      </c>
      <c r="G49" s="0" t="n">
        <v>3.012</v>
      </c>
      <c r="H49" s="0" t="n">
        <v>3.82</v>
      </c>
      <c r="I49" s="0" t="n">
        <v>16.47</v>
      </c>
      <c r="J49" s="0" t="n">
        <v>41</v>
      </c>
      <c r="M49" s="7" t="s">
        <v>27</v>
      </c>
      <c r="N49" s="8" t="s">
        <v>11</v>
      </c>
      <c r="O49" s="27" t="str">
        <f aca="false">CONCATENATE(ROUND(Z49,1)," m/s")</f>
        <v>1.4 m/s</v>
      </c>
      <c r="P49" s="10" t="str">
        <f aca="false">CONCATENATE("[",ROUND(AA49,1)," m/s ; ", ROUND(AB49,1)," m/s]")</f>
        <v>[1.1 m/s ; 1.7 m/s]</v>
      </c>
      <c r="Q49" s="28" t="str">
        <f aca="false">CONCATENATE(ROUND(AC49,1)," m/s")</f>
        <v>2.5 m/s</v>
      </c>
      <c r="R49" s="29" t="str">
        <f aca="false">CONCATENATE("[",ROUND(AD49,1)," m/s ; ", ROUND(AE49,1)," m/s]")</f>
        <v>[2.2 m/s ; 2.8 m/s]</v>
      </c>
      <c r="S49" s="27" t="str">
        <f aca="false">CONCATENATE(ROUND(AF49,1)," m/s")</f>
        <v>3.8 m/s</v>
      </c>
      <c r="T49" s="10" t="str">
        <f aca="false">CONCATENATE("[",ROUND(AG49,1)," m/s ; ", ROUND(AH49,1)," m/s]")</f>
        <v>[3.1 m/s ; 4.4 m/s]</v>
      </c>
      <c r="X49" s="0" t="s">
        <v>27</v>
      </c>
      <c r="Y49" s="0" t="s">
        <v>11</v>
      </c>
      <c r="Z49" s="38" t="n">
        <f aca="false">C117</f>
        <v>1.427791</v>
      </c>
      <c r="AA49" s="38" t="n">
        <f aca="false">D117</f>
        <v>1.149</v>
      </c>
      <c r="AB49" s="38" t="n">
        <f aca="false">E117</f>
        <v>1.714</v>
      </c>
      <c r="AC49" s="38" t="n">
        <f aca="false">F117</f>
        <v>2.49286396734694</v>
      </c>
      <c r="AD49" s="38" t="n">
        <f aca="false">G117</f>
        <v>2.2092</v>
      </c>
      <c r="AE49" s="38" t="n">
        <f aca="false">H117</f>
        <v>2.8056</v>
      </c>
      <c r="AF49" s="38" t="n">
        <f aca="false">I117</f>
        <v>3.779067</v>
      </c>
      <c r="AG49" s="38" t="n">
        <f aca="false">J117</f>
        <v>3.145</v>
      </c>
      <c r="AH49" s="38" t="n">
        <f aca="false">K117</f>
        <v>4.382</v>
      </c>
    </row>
    <row r="50" customFormat="false" ht="15" hidden="false" customHeight="false" outlineLevel="0" collapsed="false">
      <c r="M50" s="7"/>
      <c r="N50" s="11" t="s">
        <v>14</v>
      </c>
      <c r="O50" s="31" t="str">
        <f aca="false">CONCATENATE(ROUND(Z50,1)," m/s")</f>
        <v>1.3 m/s</v>
      </c>
      <c r="P50" s="19" t="str">
        <f aca="false">CONCATENATE("[",ROUND(AA50,1)," m/s ; ", ROUND(AB50,1)," m/s]")</f>
        <v>[1 m/s ; 1.7 m/s]</v>
      </c>
      <c r="Q50" s="32" t="str">
        <f aca="false">CONCATENATE(ROUND(AC50,1)," m/s")</f>
        <v>3.2 m/s</v>
      </c>
      <c r="R50" s="30" t="str">
        <f aca="false">CONCATENATE("[",ROUND(AD50,1)," m/s ; ", ROUND(AE50,1)," m/s]")</f>
        <v>[2.7 m/s ; 3.8 m/s]</v>
      </c>
      <c r="S50" s="31" t="str">
        <f aca="false">CONCATENATE(ROUND(AF50,1)," m/s")</f>
        <v>5.8 m/s</v>
      </c>
      <c r="T50" s="19" t="str">
        <f aca="false">CONCATENATE("[",ROUND(AG50,1)," m/s ; ", ROUND(AH50,1)," m/s]")</f>
        <v>[4.5 m/s ; 7.3 m/s]</v>
      </c>
      <c r="Y50" s="0" t="s">
        <v>14</v>
      </c>
      <c r="Z50" s="38" t="n">
        <f aca="false">C118</f>
        <v>1.338368</v>
      </c>
      <c r="AA50" s="38" t="n">
        <f aca="false">D118</f>
        <v>0.966</v>
      </c>
      <c r="AB50" s="38" t="n">
        <f aca="false">E118</f>
        <v>1.689</v>
      </c>
      <c r="AC50" s="38" t="n">
        <f aca="false">F118</f>
        <v>3.22729241632653</v>
      </c>
      <c r="AD50" s="38" t="n">
        <f aca="false">G118</f>
        <v>2.7258</v>
      </c>
      <c r="AE50" s="38" t="n">
        <f aca="false">H118</f>
        <v>3.7576</v>
      </c>
      <c r="AF50" s="38" t="n">
        <f aca="false">I118</f>
        <v>5.779506</v>
      </c>
      <c r="AG50" s="38" t="n">
        <f aca="false">J118</f>
        <v>4.482</v>
      </c>
      <c r="AH50" s="38" t="n">
        <f aca="false">K118</f>
        <v>7.296</v>
      </c>
    </row>
    <row r="51" customFormat="false" ht="14.5" hidden="false" customHeight="false" outlineLevel="0" collapsed="false">
      <c r="C51" s="0" t="s">
        <v>59</v>
      </c>
      <c r="M51" s="7" t="s">
        <v>29</v>
      </c>
      <c r="N51" s="8" t="s">
        <v>11</v>
      </c>
      <c r="O51" s="27" t="str">
        <f aca="false">CONCATENATE(ROUND(Z51,1)," km")</f>
        <v>9.3 km</v>
      </c>
      <c r="P51" s="10" t="str">
        <f aca="false">CONCATENATE("[",ROUND(AA51,1)," km ; ", ROUND(AB51,1)," km]")</f>
        <v>[8.4 km ; 9.8 km]</v>
      </c>
      <c r="Q51" s="28" t="str">
        <f aca="false">CONCATENATE(ROUND(AC51,1)," km")</f>
        <v>11.6 km</v>
      </c>
      <c r="R51" s="29" t="str">
        <f aca="false">CONCATENATE("[",ROUND(AD51,1)," km ; ", ROUND(AE51,1)," km]")</f>
        <v>[10.8 km ; 12.5 km]</v>
      </c>
      <c r="S51" s="27" t="str">
        <f aca="false">CONCATENATE(ROUND(AF51,1)," km")</f>
        <v>16.1 km</v>
      </c>
      <c r="T51" s="10" t="str">
        <f aca="false">CONCATENATE("[",ROUND(AG51,1)," km ; ", ROUND(AH51,1)," km]")</f>
        <v>[16.1 km ; 16.1 km]</v>
      </c>
      <c r="X51" s="0" t="s">
        <v>29</v>
      </c>
      <c r="Y51" s="0" t="s">
        <v>11</v>
      </c>
      <c r="Z51" s="38" t="n">
        <f aca="false">C119</f>
        <v>9.3091995</v>
      </c>
      <c r="AA51" s="38" t="n">
        <f aca="false">D119</f>
        <v>8.4278</v>
      </c>
      <c r="AB51" s="38" t="n">
        <f aca="false">E119</f>
        <v>9.8328</v>
      </c>
      <c r="AC51" s="38" t="n">
        <f aca="false">F119</f>
        <v>11.6498766348903</v>
      </c>
      <c r="AD51" s="38" t="n">
        <f aca="false">G119</f>
        <v>10.79402</v>
      </c>
      <c r="AE51" s="38" t="n">
        <f aca="false">H119</f>
        <v>12.4720625</v>
      </c>
      <c r="AF51" s="38" t="n">
        <f aca="false">I119</f>
        <v>16.084962</v>
      </c>
      <c r="AG51" s="38" t="n">
        <f aca="false">J119</f>
        <v>16.0894</v>
      </c>
      <c r="AH51" s="38" t="n">
        <f aca="false">K119</f>
        <v>16.093</v>
      </c>
    </row>
    <row r="52" customFormat="false" ht="15" hidden="false" customHeight="false" outlineLevel="0" collapsed="false">
      <c r="B52" s="0" t="s">
        <v>2</v>
      </c>
      <c r="C52" s="0" t="s">
        <v>3</v>
      </c>
      <c r="D52" s="0" t="s">
        <v>4</v>
      </c>
      <c r="E52" s="0" t="s">
        <v>5</v>
      </c>
      <c r="F52" s="0" t="s">
        <v>6</v>
      </c>
      <c r="G52" s="0" t="s">
        <v>7</v>
      </c>
      <c r="H52" s="0" t="s">
        <v>8</v>
      </c>
      <c r="I52" s="0" t="s">
        <v>9</v>
      </c>
      <c r="J52" s="0" t="s">
        <v>10</v>
      </c>
      <c r="M52" s="7"/>
      <c r="N52" s="11" t="s">
        <v>14</v>
      </c>
      <c r="O52" s="31" t="str">
        <f aca="false">CONCATENATE(ROUND(Z52,1)," km")</f>
        <v>9 km</v>
      </c>
      <c r="P52" s="19" t="str">
        <f aca="false">CONCATENATE("[",ROUND(AA52,1)," km ; ", ROUND(AB52,1)," km]")</f>
        <v>[7.3 km ; 9.9 km]</v>
      </c>
      <c r="Q52" s="32" t="str">
        <f aca="false">CONCATENATE(ROUND(AC52,2)," km")</f>
        <v>12.98 km</v>
      </c>
      <c r="R52" s="30" t="str">
        <f aca="false">CONCATENATE("[",ROUND(AD52,1)," km ; ", ROUND(AE52,1)," km]")</f>
        <v>[12 km ; 13.9 km]</v>
      </c>
      <c r="S52" s="31" t="str">
        <f aca="false">CONCATENATE(ROUND(AF52,1)," km")</f>
        <v>16.1 km</v>
      </c>
      <c r="T52" s="19" t="str">
        <f aca="false">CONCATENATE("[",ROUND(AG52,1)," km ; ", ROUND(AH52,1)," km]")</f>
        <v>[16.1 km ; 16.1 km]</v>
      </c>
      <c r="Y52" s="0" t="s">
        <v>14</v>
      </c>
      <c r="Z52" s="38" t="n">
        <f aca="false">C120</f>
        <v>8.9894982</v>
      </c>
      <c r="AA52" s="38" t="n">
        <f aca="false">D120</f>
        <v>7.2864</v>
      </c>
      <c r="AB52" s="38" t="n">
        <f aca="false">E120</f>
        <v>9.9072</v>
      </c>
      <c r="AC52" s="38" t="n">
        <f aca="false">F120</f>
        <v>12.9818949546443</v>
      </c>
      <c r="AD52" s="38" t="n">
        <f aca="false">G120</f>
        <v>12.0440238095238</v>
      </c>
      <c r="AE52" s="38" t="n">
        <f aca="false">H120</f>
        <v>13.8708888888889</v>
      </c>
      <c r="AF52" s="38" t="n">
        <f aca="false">I120</f>
        <v>16.093</v>
      </c>
      <c r="AG52" s="38" t="n">
        <f aca="false">J120</f>
        <v>16.093</v>
      </c>
      <c r="AH52" s="38" t="n">
        <f aca="false">K120</f>
        <v>16.093</v>
      </c>
    </row>
    <row r="53" customFormat="false" ht="14.5" hidden="false" customHeight="false" outlineLevel="0" collapsed="false">
      <c r="A53" s="0" t="s">
        <v>11</v>
      </c>
      <c r="B53" s="3" t="n">
        <v>2761</v>
      </c>
      <c r="C53" s="0" t="n">
        <v>2733</v>
      </c>
      <c r="D53" s="0" t="n">
        <v>2.703</v>
      </c>
      <c r="E53" s="0" t="n">
        <v>9.935</v>
      </c>
      <c r="F53" s="0" t="n">
        <v>10.003</v>
      </c>
      <c r="G53" s="0" t="n">
        <v>11.657</v>
      </c>
      <c r="H53" s="0" t="n">
        <v>15.756</v>
      </c>
      <c r="I53" s="0" t="n">
        <v>16.093</v>
      </c>
      <c r="J53" s="0" t="n">
        <v>28</v>
      </c>
      <c r="M53" s="7" t="s">
        <v>30</v>
      </c>
      <c r="N53" s="8" t="s">
        <v>11</v>
      </c>
      <c r="O53" s="27" t="str">
        <f aca="false">CONCATENATE(ROUND(Z53,1),"  %")</f>
        <v>18.7  %</v>
      </c>
      <c r="P53" s="10" t="str">
        <f aca="false">CONCATENATE("[",ROUND(AA53,1),"  % ; ", ROUND(AB53,1),"  %]")</f>
        <v>[3  % ; 39.5  %]</v>
      </c>
      <c r="Q53" s="28" t="str">
        <f aca="false">CONCATENATE(ROUND(AC53,1),"  %")</f>
        <v>59.4  %</v>
      </c>
      <c r="R53" s="29" t="str">
        <f aca="false">CONCATENATE("[",ROUND(AD53,1),"  % ; ", ROUND(AE53,1),"  %]")</f>
        <v>[50.7  % ; 67.7  %]</v>
      </c>
      <c r="S53" s="27" t="str">
        <f aca="false">CONCATENATE(ROUND(AF53,1),"  %")</f>
        <v>89  %</v>
      </c>
      <c r="T53" s="10" t="str">
        <f aca="false">CONCATENATE("[",ROUND(AG53,1),"  % ; ", ROUND(AH53,1),"  %]")</f>
        <v>[82  % ; 95.2  %]</v>
      </c>
      <c r="X53" s="0" t="s">
        <v>30</v>
      </c>
      <c r="Y53" s="0" t="s">
        <v>11</v>
      </c>
      <c r="Z53" s="38" t="n">
        <f aca="false">C121</f>
        <v>18.6832</v>
      </c>
      <c r="AA53" s="38" t="n">
        <f aca="false">D121</f>
        <v>3</v>
      </c>
      <c r="AB53" s="38" t="n">
        <f aca="false">E121</f>
        <v>39.5</v>
      </c>
      <c r="AC53" s="38" t="n">
        <f aca="false">F121</f>
        <v>59.4425500193013</v>
      </c>
      <c r="AD53" s="38" t="n">
        <f aca="false">G121</f>
        <v>50.725</v>
      </c>
      <c r="AE53" s="38" t="n">
        <f aca="false">H121</f>
        <v>67.7317073170732</v>
      </c>
      <c r="AF53" s="38" t="n">
        <f aca="false">I121</f>
        <v>88.9865</v>
      </c>
      <c r="AG53" s="38" t="n">
        <f aca="false">J121</f>
        <v>82</v>
      </c>
      <c r="AH53" s="38" t="n">
        <f aca="false">K121</f>
        <v>95.2</v>
      </c>
    </row>
    <row r="54" customFormat="false" ht="15" hidden="false" customHeight="false" outlineLevel="0" collapsed="false">
      <c r="M54" s="7"/>
      <c r="N54" s="11" t="s">
        <v>14</v>
      </c>
      <c r="O54" s="31" t="str">
        <f aca="false">CONCATENATE(ROUND(Z54,1),"  %")</f>
        <v>17.3  %</v>
      </c>
      <c r="P54" s="19" t="str">
        <f aca="false">CONCATENATE("[",ROUND(AA54,1),"  % ; ", ROUND(AB54,1),"  %]")</f>
        <v>[2.5  % ; 38.9  %]</v>
      </c>
      <c r="Q54" s="32" t="str">
        <f aca="false">CONCATENATE(ROUND(AC54,1),"  %")</f>
        <v>64.1  %</v>
      </c>
      <c r="R54" s="30" t="str">
        <f aca="false">CONCATENATE("[",ROUND(AD54,1),"  % ; ", ROUND(AE54,1),"  %]")</f>
        <v>[55.1  % ; 73.1  %]</v>
      </c>
      <c r="S54" s="31" t="str">
        <f aca="false">CONCATENATE(ROUND(AF54,1),"  %")</f>
        <v>95.8  %</v>
      </c>
      <c r="T54" s="19" t="str">
        <f aca="false">CONCATENATE("[",ROUND(AG54,1),"  % ; ", ROUND(AH54,1),"  %]")</f>
        <v>[90.9  % ; 99  %]</v>
      </c>
      <c r="Y54" s="0" t="s">
        <v>14</v>
      </c>
      <c r="Z54" s="38" t="n">
        <f aca="false">C122</f>
        <v>17.284</v>
      </c>
      <c r="AA54" s="38" t="n">
        <f aca="false">D122</f>
        <v>2.5</v>
      </c>
      <c r="AB54" s="38" t="n">
        <f aca="false">E122</f>
        <v>38.9</v>
      </c>
      <c r="AC54" s="38" t="n">
        <f aca="false">F122</f>
        <v>64.1442642550848</v>
      </c>
      <c r="AD54" s="38" t="n">
        <f aca="false">G122</f>
        <v>55.1333333333333</v>
      </c>
      <c r="AE54" s="38" t="n">
        <f aca="false">H122</f>
        <v>73.1276595744681</v>
      </c>
      <c r="AF54" s="38" t="n">
        <f aca="false">I122</f>
        <v>95.8063</v>
      </c>
      <c r="AG54" s="38" t="n">
        <f aca="false">J122</f>
        <v>90.9</v>
      </c>
      <c r="AH54" s="38" t="n">
        <f aca="false">K122</f>
        <v>99</v>
      </c>
    </row>
    <row r="55" customFormat="false" ht="14.5" hidden="false" customHeight="false" outlineLevel="0" collapsed="false">
      <c r="C55" s="0" t="s">
        <v>60</v>
      </c>
      <c r="M55" s="7" t="s">
        <v>32</v>
      </c>
      <c r="N55" s="8" t="s">
        <v>11</v>
      </c>
      <c r="O55" s="27" t="str">
        <f aca="false">CONCATENATE(ROUND(Z55,1)," m/s")</f>
        <v>3.2 m/s</v>
      </c>
      <c r="P55" s="10" t="str">
        <f aca="false">CONCATENATE("[",ROUND(AA55,1)," m/s ; ", ROUND(AB55,1)," m/s]")</f>
        <v>[2.4 m/s ; 4.3 m/s]</v>
      </c>
      <c r="Q55" s="28" t="str">
        <f aca="false">CONCATENATE(ROUND(AC55,1)," m/s")</f>
        <v>6.8 m/s</v>
      </c>
      <c r="R55" s="29" t="str">
        <f aca="false">CONCATENATE("[",ROUND(AD55,1)," m/s ; ", ROUND(AE55,1)," m/s]")</f>
        <v>[5.6 m/s ; 8.1 m/s]</v>
      </c>
      <c r="S55" s="27" t="str">
        <f aca="false">CONCATENATE(ROUND(AF55,1)," m/s")</f>
        <v>11.2 m/s</v>
      </c>
      <c r="T55" s="10" t="str">
        <f aca="false">CONCATENATE("[",ROUND(AG55,1)," m/s ; ", ROUND(AH55,1)," m/s]")</f>
        <v>[8.4 m/s ; 14.4 m/s]</v>
      </c>
      <c r="X55" s="0" t="s">
        <v>32</v>
      </c>
      <c r="Y55" s="0" t="s">
        <v>11</v>
      </c>
      <c r="Z55" s="38" t="n">
        <f aca="false">C123</f>
        <v>3.247821</v>
      </c>
      <c r="AA55" s="38" t="n">
        <f aca="false">D123</f>
        <v>2.357</v>
      </c>
      <c r="AB55" s="38" t="n">
        <f aca="false">E123</f>
        <v>4.332</v>
      </c>
      <c r="AC55" s="38" t="n">
        <f aca="false">F123</f>
        <v>6.80490227453872</v>
      </c>
      <c r="AD55" s="38" t="n">
        <f aca="false">G123</f>
        <v>5.63413793103448</v>
      </c>
      <c r="AE55" s="38" t="n">
        <f aca="false">H123</f>
        <v>8.10756756756757</v>
      </c>
      <c r="AF55" s="38" t="n">
        <f aca="false">I123</f>
        <v>11.153947</v>
      </c>
      <c r="AG55" s="38" t="n">
        <f aca="false">J123</f>
        <v>8.424</v>
      </c>
      <c r="AH55" s="38" t="n">
        <f aca="false">K123</f>
        <v>14.41</v>
      </c>
    </row>
    <row r="56" customFormat="false" ht="15" hidden="false" customHeight="false" outlineLevel="0" collapsed="false">
      <c r="B56" s="0" t="s">
        <v>2</v>
      </c>
      <c r="C56" s="0" t="s">
        <v>3</v>
      </c>
      <c r="D56" s="0" t="s">
        <v>4</v>
      </c>
      <c r="E56" s="0" t="s">
        <v>5</v>
      </c>
      <c r="F56" s="0" t="s">
        <v>6</v>
      </c>
      <c r="G56" s="0" t="s">
        <v>7</v>
      </c>
      <c r="H56" s="0" t="s">
        <v>8</v>
      </c>
      <c r="I56" s="0" t="s">
        <v>9</v>
      </c>
      <c r="J56" s="0" t="s">
        <v>10</v>
      </c>
      <c r="M56" s="7"/>
      <c r="N56" s="11" t="s">
        <v>14</v>
      </c>
      <c r="O56" s="31" t="str">
        <f aca="false">CONCATENATE(ROUND(Z56,1)," m/s")</f>
        <v>3.4 m/s</v>
      </c>
      <c r="P56" s="19" t="str">
        <f aca="false">CONCATENATE("[",ROUND(AA56,1)," m/s ; ", ROUND(AB56,1)," m/s]")</f>
        <v>[2.4 m/s ; 4.7 m/s]</v>
      </c>
      <c r="Q56" s="32" t="str">
        <f aca="false">CONCATENATE(ROUND(AC56,1)," m/s")</f>
        <v>8.9 m/s</v>
      </c>
      <c r="R56" s="30" t="str">
        <f aca="false">CONCATENATE("[",ROUND(AD56,1)," m/s ; ", ROUND(AE56,1)," m/s]")</f>
        <v>[7.3 m/s ; 10.4 m/s]</v>
      </c>
      <c r="S56" s="31" t="str">
        <f aca="false">CONCATENATE(ROUND(AF56,1)," m/s")</f>
        <v>15.3 m/s</v>
      </c>
      <c r="T56" s="19" t="str">
        <f aca="false">CONCATENATE("[",ROUND(AG56,1)," m/s ; ", ROUND(AH56,1)," m/s]")</f>
        <v>[12.9 m/s ; 18.4 m/s]</v>
      </c>
      <c r="Y56" s="0" t="s">
        <v>14</v>
      </c>
      <c r="Z56" s="38" t="n">
        <f aca="false">C124</f>
        <v>3.357967</v>
      </c>
      <c r="AA56" s="38" t="n">
        <f aca="false">D124</f>
        <v>2.362</v>
      </c>
      <c r="AB56" s="38" t="n">
        <f aca="false">E124</f>
        <v>4.66</v>
      </c>
      <c r="AC56" s="38" t="n">
        <f aca="false">F124</f>
        <v>8.88144394097089</v>
      </c>
      <c r="AD56" s="38" t="n">
        <f aca="false">G124</f>
        <v>7.31372093023256</v>
      </c>
      <c r="AE56" s="38" t="n">
        <f aca="false">H124</f>
        <v>10.3790476190476</v>
      </c>
      <c r="AF56" s="38" t="n">
        <f aca="false">I124</f>
        <v>15.320562</v>
      </c>
      <c r="AG56" s="38" t="n">
        <f aca="false">J124</f>
        <v>12.867</v>
      </c>
      <c r="AH56" s="38" t="n">
        <f aca="false">K124</f>
        <v>18.367</v>
      </c>
    </row>
    <row r="57" customFormat="false" ht="14.5" hidden="false" customHeight="false" outlineLevel="0" collapsed="false">
      <c r="A57" s="0" t="s">
        <v>14</v>
      </c>
      <c r="B57" s="2" t="n">
        <v>43095</v>
      </c>
      <c r="C57" s="0" t="n">
        <v>41677</v>
      </c>
      <c r="D57" s="0" t="n">
        <v>0.185</v>
      </c>
      <c r="E57" s="0" t="n">
        <v>9.941</v>
      </c>
      <c r="F57" s="0" t="n">
        <v>13.568</v>
      </c>
      <c r="G57" s="0" t="n">
        <v>12.659</v>
      </c>
      <c r="H57" s="0" t="n">
        <v>16.093</v>
      </c>
      <c r="I57" s="0" t="n">
        <v>16.093</v>
      </c>
      <c r="J57" s="0" t="n">
        <v>1418</v>
      </c>
      <c r="M57" s="7" t="s">
        <v>33</v>
      </c>
      <c r="N57" s="8" t="s">
        <v>11</v>
      </c>
      <c r="O57" s="27" t="str">
        <f aca="false">CONCATENATE(ROUND(Z57,1)," ")</f>
        <v>3.3 </v>
      </c>
      <c r="P57" s="10" t="str">
        <f aca="false">CONCATENATE("[",ROUND(AA57,1),"  ; ", ROUND(AB57,1)," ]")</f>
        <v>[1.5  ; 4 ]</v>
      </c>
      <c r="Q57" s="28" t="str">
        <f aca="false">CONCATENATE(ROUND(AC57,1)," ")</f>
        <v>5.5 </v>
      </c>
      <c r="R57" s="29" t="str">
        <f aca="false">CONCATENATE("[",ROUND(AD57,1),"  ; ", ROUND(AE57,1)," ]")</f>
        <v>[4.9  ; 6 ]</v>
      </c>
      <c r="S57" s="27" t="str">
        <f aca="false">CONCATENATE(ROUND(AF57,1)," ")</f>
        <v>7.8 </v>
      </c>
      <c r="T57" s="10" t="str">
        <f aca="false">CONCATENATE("[",ROUND(AG57,1),"  ; ", ROUND(AH57,1)," ]")</f>
        <v>[7  ; 8 ]</v>
      </c>
      <c r="X57" s="0" t="s">
        <v>33</v>
      </c>
      <c r="Y57" s="0" t="s">
        <v>11</v>
      </c>
      <c r="Z57" s="38" t="n">
        <f aca="false">C125</f>
        <v>3.3068</v>
      </c>
      <c r="AA57" s="38" t="n">
        <f aca="false">D125</f>
        <v>1.5</v>
      </c>
      <c r="AB57" s="38" t="n">
        <f aca="false">E125</f>
        <v>4</v>
      </c>
      <c r="AC57" s="38" t="n">
        <f aca="false">F125</f>
        <v>5.4989433555569</v>
      </c>
      <c r="AD57" s="38" t="n">
        <f aca="false">G125</f>
        <v>4.91666666666667</v>
      </c>
      <c r="AE57" s="38" t="n">
        <f aca="false">H125</f>
        <v>6.04347826086957</v>
      </c>
      <c r="AF57" s="38" t="n">
        <f aca="false">I125</f>
        <v>7.8325</v>
      </c>
      <c r="AG57" s="38" t="n">
        <f aca="false">J125</f>
        <v>7</v>
      </c>
      <c r="AH57" s="38" t="n">
        <f aca="false">K125</f>
        <v>8</v>
      </c>
    </row>
    <row r="58" customFormat="false" ht="15" hidden="false" customHeight="false" outlineLevel="0" collapsed="false">
      <c r="M58" s="7"/>
      <c r="N58" s="11" t="s">
        <v>14</v>
      </c>
      <c r="O58" s="31" t="str">
        <f aca="false">CONCATENATE(ROUND(Z58,1)," ")</f>
        <v>0.8 </v>
      </c>
      <c r="P58" s="19" t="str">
        <f aca="false">CONCATENATE("[",ROUND(AA58,1),"  ; ", ROUND(AB58,1)," ]")</f>
        <v>[0  ; 1 ]</v>
      </c>
      <c r="Q58" s="32" t="str">
        <f aca="false">CONCATENATE(ROUND(AC58,1)," ")</f>
        <v>3.1 </v>
      </c>
      <c r="R58" s="30" t="str">
        <f aca="false">CONCATENATE("[",ROUND(AD58,1),"  ; ", ROUND(AE58,1)," ]")</f>
        <v>[2.5  ; 3.7 ]</v>
      </c>
      <c r="S58" s="31" t="str">
        <f aca="false">CONCATENATE(ROUND(AF58,1)," ")</f>
        <v>6.2 </v>
      </c>
      <c r="T58" s="19" t="str">
        <f aca="false">CONCATENATE("[",ROUND(AG58,1),"  ; ", ROUND(AH58,1)," ]")</f>
        <v>[5  ; 8 ]</v>
      </c>
      <c r="Y58" s="0" t="s">
        <v>14</v>
      </c>
      <c r="Z58" s="38" t="n">
        <f aca="false">C126</f>
        <v>0.8375</v>
      </c>
      <c r="AA58" s="38" t="n">
        <f aca="false">D126</f>
        <v>0</v>
      </c>
      <c r="AB58" s="38" t="n">
        <f aca="false">E126</f>
        <v>1</v>
      </c>
      <c r="AC58" s="38" t="n">
        <f aca="false">F126</f>
        <v>3.13773414442802</v>
      </c>
      <c r="AD58" s="38" t="n">
        <f aca="false">G126</f>
        <v>2.5</v>
      </c>
      <c r="AE58" s="38" t="n">
        <f aca="false">H126</f>
        <v>3.7</v>
      </c>
      <c r="AF58" s="38" t="n">
        <f aca="false">I126</f>
        <v>6.1657</v>
      </c>
      <c r="AG58" s="38" t="n">
        <f aca="false">J126</f>
        <v>5</v>
      </c>
      <c r="AH58" s="38" t="n">
        <f aca="false">K126</f>
        <v>8</v>
      </c>
    </row>
    <row r="59" customFormat="false" ht="14.5" hidden="false" customHeight="false" outlineLevel="0" collapsed="false">
      <c r="C59" s="0" t="s">
        <v>61</v>
      </c>
    </row>
    <row r="60" customFormat="false" ht="14.5" hidden="false" customHeight="false" outlineLevel="0" collapsed="false">
      <c r="B60" s="0" t="s">
        <v>2</v>
      </c>
      <c r="C60" s="0" t="s">
        <v>3</v>
      </c>
      <c r="D60" s="0" t="s">
        <v>4</v>
      </c>
      <c r="E60" s="0" t="s">
        <v>5</v>
      </c>
      <c r="F60" s="0" t="s">
        <v>6</v>
      </c>
      <c r="G60" s="0" t="s">
        <v>7</v>
      </c>
      <c r="H60" s="0" t="s">
        <v>8</v>
      </c>
      <c r="I60" s="0" t="s">
        <v>9</v>
      </c>
      <c r="J60" s="0" t="s">
        <v>10</v>
      </c>
    </row>
    <row r="61" customFormat="false" ht="14.5" hidden="false" customHeight="false" outlineLevel="0" collapsed="false">
      <c r="A61" s="0" t="s">
        <v>11</v>
      </c>
      <c r="B61" s="3" t="n">
        <v>2761</v>
      </c>
      <c r="C61" s="0" t="n">
        <v>2169</v>
      </c>
      <c r="D61" s="0" t="n">
        <v>0</v>
      </c>
      <c r="E61" s="0" t="n">
        <v>41</v>
      </c>
      <c r="F61" s="0" t="n">
        <v>65</v>
      </c>
      <c r="G61" s="0" t="n">
        <v>59.43</v>
      </c>
      <c r="H61" s="0" t="n">
        <v>81</v>
      </c>
      <c r="I61" s="0" t="n">
        <v>100</v>
      </c>
      <c r="J61" s="0" t="n">
        <v>592</v>
      </c>
    </row>
    <row r="63" customFormat="false" ht="14.5" hidden="false" customHeight="false" outlineLevel="0" collapsed="false">
      <c r="C63" s="0" t="s">
        <v>74</v>
      </c>
    </row>
    <row r="64" customFormat="false" ht="14.5" hidden="false" customHeight="false" outlineLevel="0" collapsed="false">
      <c r="B64" s="0" t="s">
        <v>2</v>
      </c>
      <c r="C64" s="0" t="s">
        <v>3</v>
      </c>
      <c r="D64" s="0" t="s">
        <v>4</v>
      </c>
      <c r="E64" s="0" t="s">
        <v>5</v>
      </c>
      <c r="F64" s="0" t="s">
        <v>6</v>
      </c>
      <c r="G64" s="0" t="s">
        <v>7</v>
      </c>
      <c r="H64" s="0" t="s">
        <v>8</v>
      </c>
      <c r="I64" s="0" t="s">
        <v>9</v>
      </c>
      <c r="J64" s="0" t="s">
        <v>10</v>
      </c>
    </row>
    <row r="65" customFormat="false" ht="14.5" hidden="false" customHeight="false" outlineLevel="0" collapsed="false">
      <c r="A65" s="0" t="s">
        <v>14</v>
      </c>
      <c r="B65" s="2" t="n">
        <v>43095</v>
      </c>
      <c r="C65" s="0" t="n">
        <v>38537</v>
      </c>
      <c r="D65" s="0" t="n">
        <v>0</v>
      </c>
      <c r="E65" s="0" t="n">
        <v>48</v>
      </c>
      <c r="F65" s="0" t="n">
        <v>74</v>
      </c>
      <c r="G65" s="0" t="n">
        <v>65.2</v>
      </c>
      <c r="H65" s="0" t="n">
        <v>88</v>
      </c>
      <c r="I65" s="0" t="n">
        <v>100</v>
      </c>
      <c r="J65" s="0" t="n">
        <v>992</v>
      </c>
    </row>
    <row r="67" customFormat="false" ht="14.5" hidden="false" customHeight="false" outlineLevel="0" collapsed="false">
      <c r="C67" s="0" t="s">
        <v>75</v>
      </c>
    </row>
    <row r="68" customFormat="false" ht="14.5" hidden="false" customHeight="false" outlineLevel="0" collapsed="false">
      <c r="B68" s="0" t="s">
        <v>2</v>
      </c>
      <c r="C68" s="0" t="s">
        <v>3</v>
      </c>
      <c r="D68" s="0" t="s">
        <v>4</v>
      </c>
      <c r="E68" s="0" t="s">
        <v>5</v>
      </c>
      <c r="F68" s="0" t="s">
        <v>6</v>
      </c>
      <c r="G68" s="0" t="s">
        <v>7</v>
      </c>
      <c r="H68" s="0" t="s">
        <v>8</v>
      </c>
      <c r="I68" s="0" t="s">
        <v>9</v>
      </c>
      <c r="J68" s="0" t="s">
        <v>10</v>
      </c>
    </row>
    <row r="69" customFormat="false" ht="14.5" hidden="false" customHeight="false" outlineLevel="0" collapsed="false">
      <c r="A69" s="0" t="s">
        <v>11</v>
      </c>
      <c r="B69" s="3" t="n">
        <v>2761</v>
      </c>
      <c r="C69" s="0" t="n">
        <v>1615</v>
      </c>
      <c r="D69" s="0" t="n">
        <v>0.95</v>
      </c>
      <c r="E69" s="0" t="n">
        <v>4.3</v>
      </c>
      <c r="F69" s="0" t="n">
        <v>6.16</v>
      </c>
      <c r="G69" s="0" t="n">
        <v>6.819</v>
      </c>
      <c r="H69" s="0" t="n">
        <v>8.56</v>
      </c>
      <c r="I69" s="0" t="n">
        <v>24.06</v>
      </c>
      <c r="J69" s="0" t="n">
        <v>1146</v>
      </c>
    </row>
    <row r="71" customFormat="false" ht="14.5" hidden="false" customHeight="false" outlineLevel="0" collapsed="false">
      <c r="C71" s="0" t="s">
        <v>76</v>
      </c>
    </row>
    <row r="72" customFormat="false" ht="14.5" hidden="false" customHeight="false" outlineLevel="0" collapsed="false">
      <c r="B72" s="0" t="s">
        <v>2</v>
      </c>
      <c r="C72" s="0" t="s">
        <v>3</v>
      </c>
      <c r="D72" s="0" t="s">
        <v>4</v>
      </c>
      <c r="E72" s="0" t="s">
        <v>5</v>
      </c>
      <c r="F72" s="0" t="s">
        <v>6</v>
      </c>
      <c r="G72" s="0" t="s">
        <v>7</v>
      </c>
      <c r="H72" s="0" t="s">
        <v>8</v>
      </c>
      <c r="I72" s="0" t="s">
        <v>9</v>
      </c>
      <c r="J72" s="0" t="s">
        <v>10</v>
      </c>
    </row>
    <row r="73" customFormat="false" ht="14.5" hidden="false" customHeight="false" outlineLevel="0" collapsed="false">
      <c r="A73" s="0" t="s">
        <v>14</v>
      </c>
      <c r="B73" s="2" t="n">
        <v>43095</v>
      </c>
      <c r="C73" s="0" t="n">
        <v>35069</v>
      </c>
      <c r="D73" s="0" t="n">
        <v>0</v>
      </c>
      <c r="E73" s="0" t="n">
        <v>4.67</v>
      </c>
      <c r="F73" s="0" t="n">
        <v>7.75</v>
      </c>
      <c r="G73" s="0" t="n">
        <v>8.78</v>
      </c>
      <c r="H73" s="0" t="n">
        <v>12.1</v>
      </c>
      <c r="I73" s="0" t="n">
        <v>32.11</v>
      </c>
      <c r="J73" s="0" t="n">
        <v>8026</v>
      </c>
    </row>
    <row r="75" customFormat="false" ht="14.5" hidden="false" customHeight="false" outlineLevel="0" collapsed="false">
      <c r="C75" s="0" t="s">
        <v>77</v>
      </c>
    </row>
    <row r="76" customFormat="false" ht="14.5" hidden="false" customHeight="false" outlineLevel="0" collapsed="false">
      <c r="B76" s="0" t="s">
        <v>2</v>
      </c>
      <c r="C76" s="0" t="s">
        <v>3</v>
      </c>
      <c r="D76" s="0" t="s">
        <v>4</v>
      </c>
      <c r="E76" s="0" t="s">
        <v>5</v>
      </c>
      <c r="F76" s="0" t="s">
        <v>6</v>
      </c>
      <c r="G76" s="0" t="s">
        <v>7</v>
      </c>
      <c r="H76" s="0" t="s">
        <v>8</v>
      </c>
      <c r="I76" s="0" t="s">
        <v>9</v>
      </c>
      <c r="J76" s="0" t="s">
        <v>10</v>
      </c>
    </row>
    <row r="77" customFormat="false" ht="14.5" hidden="false" customHeight="false" outlineLevel="0" collapsed="false">
      <c r="A77" s="0" t="s">
        <v>11</v>
      </c>
      <c r="B77" s="3" t="n">
        <v>2761</v>
      </c>
      <c r="C77" s="0" t="n">
        <v>2557</v>
      </c>
      <c r="D77" s="0" t="n">
        <v>0</v>
      </c>
      <c r="E77" s="0" t="n">
        <v>4</v>
      </c>
      <c r="F77" s="0" t="n">
        <v>6</v>
      </c>
      <c r="G77" s="0" t="n">
        <v>5.495</v>
      </c>
      <c r="H77" s="0" t="n">
        <v>7</v>
      </c>
      <c r="I77" s="0" t="n">
        <v>10</v>
      </c>
      <c r="J77" s="0" t="n">
        <v>204</v>
      </c>
    </row>
    <row r="79" customFormat="false" ht="14.5" hidden="false" customHeight="false" outlineLevel="0" collapsed="false">
      <c r="C79" s="0" t="s">
        <v>78</v>
      </c>
    </row>
    <row r="80" customFormat="false" ht="14.5" hidden="false" customHeight="false" outlineLevel="0" collapsed="false">
      <c r="B80" s="0" t="s">
        <v>2</v>
      </c>
      <c r="C80" s="0" t="s">
        <v>3</v>
      </c>
      <c r="D80" s="0" t="s">
        <v>4</v>
      </c>
      <c r="E80" s="0" t="s">
        <v>5</v>
      </c>
      <c r="F80" s="0" t="s">
        <v>6</v>
      </c>
      <c r="G80" s="0" t="s">
        <v>7</v>
      </c>
      <c r="H80" s="0" t="s">
        <v>8</v>
      </c>
      <c r="I80" s="0" t="s">
        <v>9</v>
      </c>
      <c r="J80" s="0" t="s">
        <v>10</v>
      </c>
    </row>
    <row r="81" customFormat="false" ht="14.5" hidden="false" customHeight="false" outlineLevel="0" collapsed="false">
      <c r="A81" s="0" t="s">
        <v>14</v>
      </c>
      <c r="B81" s="2" t="n">
        <v>43095</v>
      </c>
      <c r="C81" s="0" t="n">
        <v>42188</v>
      </c>
      <c r="D81" s="0" t="n">
        <v>0</v>
      </c>
      <c r="E81" s="0" t="n">
        <v>1</v>
      </c>
      <c r="F81" s="0" t="n">
        <v>3</v>
      </c>
      <c r="G81" s="0" t="n">
        <v>3.058</v>
      </c>
      <c r="H81" s="0" t="n">
        <v>5</v>
      </c>
      <c r="I81" s="0" t="n">
        <v>9</v>
      </c>
      <c r="J81" s="0" t="n">
        <v>907</v>
      </c>
    </row>
    <row r="85" customFormat="false" ht="14.5" hidden="false" customHeight="false" outlineLevel="0" collapsed="false">
      <c r="A85" s="1" t="s">
        <v>79</v>
      </c>
    </row>
    <row r="86" customFormat="false" ht="14.5" hidden="false" customHeight="false" outlineLevel="0" collapsed="false">
      <c r="A86" s="1" t="s">
        <v>114</v>
      </c>
    </row>
    <row r="87" customFormat="false" ht="14.5" hidden="false" customHeight="false" outlineLevel="0" collapsed="false">
      <c r="A87" s="1" t="s">
        <v>115</v>
      </c>
    </row>
    <row r="88" customFormat="false" ht="14.5" hidden="false" customHeight="false" outlineLevel="0" collapsed="false">
      <c r="A88" s="1" t="s">
        <v>116</v>
      </c>
    </row>
    <row r="89" customFormat="false" ht="14.5" hidden="false" customHeight="false" outlineLevel="0" collapsed="false">
      <c r="A89" s="1" t="s">
        <v>117</v>
      </c>
    </row>
    <row r="90" customFormat="false" ht="16.5" hidden="false" customHeight="false" outlineLevel="0" collapsed="false">
      <c r="A90" s="1" t="s">
        <v>100</v>
      </c>
    </row>
    <row r="91" customFormat="false" ht="14.5" hidden="false" customHeight="false" outlineLevel="0" collapsed="false">
      <c r="A91" s="1" t="s">
        <v>118</v>
      </c>
    </row>
    <row r="92" customFormat="false" ht="16.5" hidden="false" customHeight="false" outlineLevel="0" collapsed="false">
      <c r="A92" s="1" t="s">
        <v>119</v>
      </c>
    </row>
    <row r="93" customFormat="false" ht="14.5" hidden="false" customHeight="false" outlineLevel="0" collapsed="false">
      <c r="A93" s="1" t="s">
        <v>120</v>
      </c>
    </row>
    <row r="94" customFormat="false" ht="16.5" hidden="false" customHeight="false" outlineLevel="0" collapsed="false">
      <c r="A94" s="1" t="s">
        <v>121</v>
      </c>
    </row>
    <row r="95" customFormat="false" ht="16.5" hidden="false" customHeight="false" outlineLevel="0" collapsed="false">
      <c r="A95" s="1" t="s">
        <v>104</v>
      </c>
    </row>
    <row r="96" customFormat="false" ht="14.5" hidden="false" customHeight="false" outlineLevel="0" collapsed="false">
      <c r="A96" s="1" t="s">
        <v>122</v>
      </c>
    </row>
    <row r="97" customFormat="false" ht="16.5" hidden="false" customHeight="false" outlineLevel="0" collapsed="false">
      <c r="A97" s="1" t="s">
        <v>123</v>
      </c>
    </row>
    <row r="98" customFormat="false" ht="14.5" hidden="false" customHeight="false" outlineLevel="0" collapsed="false">
      <c r="A98" s="1" t="s">
        <v>92</v>
      </c>
    </row>
    <row r="99" customFormat="false" ht="16.5" hidden="false" customHeight="false" outlineLevel="0" collapsed="false">
      <c r="A99" s="1" t="s">
        <v>124</v>
      </c>
    </row>
    <row r="105" customFormat="false" ht="15" hidden="false" customHeight="false" outlineLevel="0" collapsed="false">
      <c r="C105" s="0" t="s">
        <v>94</v>
      </c>
    </row>
    <row r="106" customFormat="false" ht="15" hidden="false" customHeight="false" outlineLevel="0" collapsed="false">
      <c r="A106" s="20" t="s">
        <v>17</v>
      </c>
      <c r="B106" s="21" t="s">
        <v>18</v>
      </c>
      <c r="C106" s="0" t="s">
        <v>34</v>
      </c>
      <c r="D106" s="0" t="s">
        <v>35</v>
      </c>
      <c r="E106" s="0" t="s">
        <v>36</v>
      </c>
      <c r="F106" s="0" t="s">
        <v>37</v>
      </c>
      <c r="G106" s="0" t="s">
        <v>38</v>
      </c>
      <c r="H106" s="0" t="s">
        <v>39</v>
      </c>
      <c r="I106" s="0" t="s">
        <v>40</v>
      </c>
      <c r="J106" s="0" t="s">
        <v>41</v>
      </c>
      <c r="K106" s="0" t="s">
        <v>42</v>
      </c>
    </row>
    <row r="107" customFormat="false" ht="14.5" hidden="false" customHeight="false" outlineLevel="0" collapsed="false">
      <c r="A107" s="25" t="s">
        <v>20</v>
      </c>
      <c r="B107" s="26" t="s">
        <v>11</v>
      </c>
      <c r="C107" s="0" t="n">
        <v>11.419124</v>
      </c>
      <c r="D107" s="0" t="n">
        <v>8.274</v>
      </c>
      <c r="E107" s="0" t="n">
        <v>13.954</v>
      </c>
      <c r="F107" s="0" t="n">
        <v>17.4656288180124</v>
      </c>
      <c r="G107" s="0" t="n">
        <v>16.1178</v>
      </c>
      <c r="H107" s="0" t="n">
        <v>18.7194</v>
      </c>
      <c r="I107" s="0" t="n">
        <v>22.721211</v>
      </c>
      <c r="J107" s="0" t="n">
        <v>21.223</v>
      </c>
      <c r="K107" s="0" t="n">
        <v>24.495</v>
      </c>
    </row>
    <row r="108" customFormat="false" ht="15" hidden="false" customHeight="false" outlineLevel="0" collapsed="false">
      <c r="A108" s="25"/>
      <c r="B108" s="30" t="s">
        <v>14</v>
      </c>
      <c r="C108" s="0" t="n">
        <v>3.4116645</v>
      </c>
      <c r="D108" s="0" t="n">
        <v>0.746500000000001</v>
      </c>
      <c r="E108" s="0" t="n">
        <v>5.9095</v>
      </c>
      <c r="F108" s="0" t="n">
        <v>11.6477755</v>
      </c>
      <c r="G108" s="0" t="n">
        <v>9.7671</v>
      </c>
      <c r="H108" s="0" t="n">
        <v>13.4697</v>
      </c>
      <c r="I108" s="0" t="n">
        <v>20.6190075</v>
      </c>
      <c r="J108" s="0" t="n">
        <v>17.6445</v>
      </c>
      <c r="K108" s="0" t="n">
        <v>23.3605</v>
      </c>
    </row>
    <row r="109" customFormat="false" ht="14.5" hidden="false" customHeight="false" outlineLevel="0" collapsed="false">
      <c r="A109" s="7" t="s">
        <v>21</v>
      </c>
      <c r="B109" s="8" t="s">
        <v>11</v>
      </c>
      <c r="C109" s="0" t="n">
        <v>16.143944</v>
      </c>
      <c r="D109" s="0" t="n">
        <v>12.87</v>
      </c>
      <c r="E109" s="0" t="n">
        <v>19.265</v>
      </c>
      <c r="F109" s="0" t="n">
        <v>23.2784924</v>
      </c>
      <c r="G109" s="0" t="n">
        <v>21.6994</v>
      </c>
      <c r="H109" s="0" t="n">
        <v>24.6982</v>
      </c>
      <c r="I109" s="0" t="n">
        <v>29.321167</v>
      </c>
      <c r="J109" s="0" t="n">
        <v>27.537</v>
      </c>
      <c r="K109" s="0" t="n">
        <v>31.757</v>
      </c>
    </row>
    <row r="110" customFormat="false" ht="15" hidden="false" customHeight="false" outlineLevel="0" collapsed="false">
      <c r="A110" s="7"/>
      <c r="B110" s="11" t="s">
        <v>14</v>
      </c>
      <c r="C110" s="0" t="n">
        <v>6.906432</v>
      </c>
      <c r="D110" s="0" t="n">
        <v>4.207</v>
      </c>
      <c r="E110" s="0" t="n">
        <v>9.57</v>
      </c>
      <c r="F110" s="0" t="n">
        <v>16.3798506227891</v>
      </c>
      <c r="G110" s="0" t="n">
        <v>14.1642857142857</v>
      </c>
      <c r="H110" s="0" t="n">
        <v>18.62</v>
      </c>
      <c r="I110" s="0" t="n">
        <v>26.995742</v>
      </c>
      <c r="J110" s="0" t="n">
        <v>23.497</v>
      </c>
      <c r="K110" s="0" t="n">
        <v>30.672</v>
      </c>
    </row>
    <row r="111" customFormat="false" ht="14.5" hidden="false" customHeight="false" outlineLevel="0" collapsed="false">
      <c r="A111" s="7" t="s">
        <v>23</v>
      </c>
      <c r="B111" s="8" t="s">
        <v>11</v>
      </c>
      <c r="C111" s="0" t="n">
        <v>57.6002</v>
      </c>
      <c r="D111" s="0" t="n">
        <v>52.7</v>
      </c>
      <c r="E111" s="0" t="n">
        <v>62</v>
      </c>
      <c r="F111" s="0" t="n">
        <v>70.59804</v>
      </c>
      <c r="G111" s="0" t="n">
        <v>67.46</v>
      </c>
      <c r="H111" s="0" t="n">
        <v>73.58</v>
      </c>
      <c r="I111" s="0" t="n">
        <v>83.5424</v>
      </c>
      <c r="J111" s="0" t="n">
        <v>79.1</v>
      </c>
      <c r="K111" s="0" t="n">
        <v>88.1</v>
      </c>
    </row>
    <row r="112" customFormat="false" ht="15" hidden="false" customHeight="false" outlineLevel="0" collapsed="false">
      <c r="A112" s="7"/>
      <c r="B112" s="11" t="s">
        <v>14</v>
      </c>
      <c r="C112" s="0" t="n">
        <v>57.3377</v>
      </c>
      <c r="D112" s="0" t="n">
        <v>50.3</v>
      </c>
      <c r="E112" s="0" t="n">
        <v>64</v>
      </c>
      <c r="F112" s="0" t="n">
        <v>74.7915755272109</v>
      </c>
      <c r="G112" s="0" t="n">
        <v>70.98</v>
      </c>
      <c r="H112" s="0" t="n">
        <v>78.28</v>
      </c>
      <c r="I112" s="0" t="n">
        <v>89.9705</v>
      </c>
      <c r="J112" s="0" t="n">
        <v>86</v>
      </c>
      <c r="K112" s="0" t="n">
        <v>94.1</v>
      </c>
    </row>
    <row r="113" customFormat="false" ht="14.5" hidden="false" customHeight="false" outlineLevel="0" collapsed="false">
      <c r="A113" s="7" t="s">
        <v>24</v>
      </c>
      <c r="B113" s="8" t="s">
        <v>11</v>
      </c>
      <c r="C113" s="0" t="n">
        <v>5.702261</v>
      </c>
      <c r="D113" s="0" t="n">
        <v>2.84</v>
      </c>
      <c r="E113" s="0" t="n">
        <v>8.284</v>
      </c>
      <c r="F113" s="0" t="n">
        <v>11.3084232</v>
      </c>
      <c r="G113" s="0" t="n">
        <v>10.0732</v>
      </c>
      <c r="H113" s="0" t="n">
        <v>12.444</v>
      </c>
      <c r="I113" s="0" t="n">
        <v>16.027495</v>
      </c>
      <c r="J113" s="0" t="n">
        <v>15.009</v>
      </c>
      <c r="K113" s="0" t="n">
        <v>17.171</v>
      </c>
    </row>
    <row r="114" customFormat="false" ht="15" hidden="false" customHeight="false" outlineLevel="0" collapsed="false">
      <c r="A114" s="7"/>
      <c r="B114" s="11" t="s">
        <v>14</v>
      </c>
      <c r="C114" s="0" t="n">
        <v>-1.258708</v>
      </c>
      <c r="D114" s="0" t="n">
        <v>-4.535</v>
      </c>
      <c r="E114" s="0" t="n">
        <v>1.534</v>
      </c>
      <c r="F114" s="0" t="n">
        <v>6.40916679642857</v>
      </c>
      <c r="G114" s="0" t="n">
        <v>4.7246</v>
      </c>
      <c r="H114" s="0" t="n">
        <v>8.0082</v>
      </c>
      <c r="I114" s="0" t="n">
        <v>14.025068</v>
      </c>
      <c r="J114" s="0" t="n">
        <v>11.722</v>
      </c>
      <c r="K114" s="0" t="n">
        <v>16.01</v>
      </c>
    </row>
    <row r="115" customFormat="false" ht="14.5" hidden="false" customHeight="false" outlineLevel="0" collapsed="false">
      <c r="A115" s="7" t="s">
        <v>26</v>
      </c>
      <c r="B115" s="8" t="s">
        <v>11</v>
      </c>
      <c r="C115" s="0" t="n">
        <v>1009.3274</v>
      </c>
      <c r="D115" s="0" t="n">
        <v>1004.9</v>
      </c>
      <c r="E115" s="0" t="n">
        <v>1013.24</v>
      </c>
      <c r="F115" s="0" t="n">
        <v>1016.63308023959</v>
      </c>
      <c r="G115" s="0" t="n">
        <v>1014.49117647059</v>
      </c>
      <c r="H115" s="0" t="n">
        <v>1018.89310344828</v>
      </c>
      <c r="I115" s="0" t="n">
        <v>1023.45194</v>
      </c>
      <c r="J115" s="0" t="n">
        <v>1020.3</v>
      </c>
      <c r="K115" s="0" t="n">
        <v>1027.2</v>
      </c>
    </row>
    <row r="116" customFormat="false" ht="15" hidden="false" customHeight="false" outlineLevel="0" collapsed="false">
      <c r="A116" s="7"/>
      <c r="B116" s="11" t="s">
        <v>14</v>
      </c>
      <c r="C116" s="0" t="n">
        <v>1006.6179</v>
      </c>
      <c r="D116" s="0" t="n">
        <v>1000.55</v>
      </c>
      <c r="E116" s="0" t="n">
        <v>1011.84</v>
      </c>
      <c r="F116" s="0" t="n">
        <v>1017.66673511613</v>
      </c>
      <c r="G116" s="0" t="n">
        <v>1014.89555555556</v>
      </c>
      <c r="H116" s="0" t="n">
        <v>1020.2119047619</v>
      </c>
      <c r="I116" s="0" t="n">
        <v>1027.89936</v>
      </c>
      <c r="J116" s="0" t="n">
        <v>1023.5</v>
      </c>
      <c r="K116" s="0" t="n">
        <v>1032.75</v>
      </c>
    </row>
    <row r="117" customFormat="false" ht="14.5" hidden="false" customHeight="false" outlineLevel="0" collapsed="false">
      <c r="A117" s="7" t="s">
        <v>27</v>
      </c>
      <c r="B117" s="8" t="s">
        <v>11</v>
      </c>
      <c r="C117" s="0" t="n">
        <v>1.427791</v>
      </c>
      <c r="D117" s="0" t="n">
        <v>1.149</v>
      </c>
      <c r="E117" s="0" t="n">
        <v>1.714</v>
      </c>
      <c r="F117" s="0" t="n">
        <v>2.49286396734694</v>
      </c>
      <c r="G117" s="0" t="n">
        <v>2.2092</v>
      </c>
      <c r="H117" s="0" t="n">
        <v>2.8056</v>
      </c>
      <c r="I117" s="0" t="n">
        <v>3.779067</v>
      </c>
      <c r="J117" s="0" t="n">
        <v>3.145</v>
      </c>
      <c r="K117" s="0" t="n">
        <v>4.382</v>
      </c>
    </row>
    <row r="118" customFormat="false" ht="15" hidden="false" customHeight="false" outlineLevel="0" collapsed="false">
      <c r="A118" s="7"/>
      <c r="B118" s="11" t="s">
        <v>14</v>
      </c>
      <c r="C118" s="0" t="n">
        <v>1.338368</v>
      </c>
      <c r="D118" s="0" t="n">
        <v>0.966</v>
      </c>
      <c r="E118" s="0" t="n">
        <v>1.689</v>
      </c>
      <c r="F118" s="0" t="n">
        <v>3.22729241632653</v>
      </c>
      <c r="G118" s="0" t="n">
        <v>2.7258</v>
      </c>
      <c r="H118" s="0" t="n">
        <v>3.7576</v>
      </c>
      <c r="I118" s="0" t="n">
        <v>5.779506</v>
      </c>
      <c r="J118" s="0" t="n">
        <v>4.482</v>
      </c>
      <c r="K118" s="0" t="n">
        <v>7.296</v>
      </c>
    </row>
    <row r="119" customFormat="false" ht="14.5" hidden="false" customHeight="false" outlineLevel="0" collapsed="false">
      <c r="A119" s="7" t="s">
        <v>29</v>
      </c>
      <c r="B119" s="8" t="s">
        <v>11</v>
      </c>
      <c r="C119" s="0" t="n">
        <v>9.3091995</v>
      </c>
      <c r="D119" s="0" t="n">
        <v>8.4278</v>
      </c>
      <c r="E119" s="0" t="n">
        <v>9.8328</v>
      </c>
      <c r="F119" s="0" t="n">
        <v>11.6498766348903</v>
      </c>
      <c r="G119" s="0" t="n">
        <v>10.79402</v>
      </c>
      <c r="H119" s="0" t="n">
        <v>12.4720625</v>
      </c>
      <c r="I119" s="0" t="n">
        <v>16.084962</v>
      </c>
      <c r="J119" s="0" t="n">
        <v>16.0894</v>
      </c>
      <c r="K119" s="0" t="n">
        <v>16.093</v>
      </c>
    </row>
    <row r="120" customFormat="false" ht="15" hidden="false" customHeight="false" outlineLevel="0" collapsed="false">
      <c r="A120" s="7"/>
      <c r="B120" s="11" t="s">
        <v>14</v>
      </c>
      <c r="C120" s="0" t="n">
        <v>8.9894982</v>
      </c>
      <c r="D120" s="0" t="n">
        <v>7.2864</v>
      </c>
      <c r="E120" s="0" t="n">
        <v>9.9072</v>
      </c>
      <c r="F120" s="0" t="n">
        <v>12.9818949546443</v>
      </c>
      <c r="G120" s="0" t="n">
        <v>12.0440238095238</v>
      </c>
      <c r="H120" s="0" t="n">
        <v>13.8708888888889</v>
      </c>
      <c r="I120" s="0" t="n">
        <v>16.093</v>
      </c>
      <c r="J120" s="0" t="n">
        <v>16.093</v>
      </c>
      <c r="K120" s="0" t="n">
        <v>16.093</v>
      </c>
    </row>
    <row r="121" customFormat="false" ht="14.5" hidden="false" customHeight="false" outlineLevel="0" collapsed="false">
      <c r="A121" s="7" t="s">
        <v>30</v>
      </c>
      <c r="B121" s="8" t="s">
        <v>11</v>
      </c>
      <c r="C121" s="0" t="n">
        <v>18.6832</v>
      </c>
      <c r="D121" s="0" t="n">
        <v>3</v>
      </c>
      <c r="E121" s="0" t="n">
        <v>39.5</v>
      </c>
      <c r="F121" s="0" t="n">
        <v>59.4425500193013</v>
      </c>
      <c r="G121" s="0" t="n">
        <v>50.725</v>
      </c>
      <c r="H121" s="0" t="n">
        <v>67.7317073170732</v>
      </c>
      <c r="I121" s="0" t="n">
        <v>88.9865</v>
      </c>
      <c r="J121" s="0" t="n">
        <v>82</v>
      </c>
      <c r="K121" s="0" t="n">
        <v>95.2</v>
      </c>
    </row>
    <row r="122" customFormat="false" ht="15" hidden="false" customHeight="false" outlineLevel="0" collapsed="false">
      <c r="A122" s="7"/>
      <c r="B122" s="11" t="s">
        <v>14</v>
      </c>
      <c r="C122" s="0" t="n">
        <v>17.284</v>
      </c>
      <c r="D122" s="0" t="n">
        <v>2.5</v>
      </c>
      <c r="E122" s="0" t="n">
        <v>38.9</v>
      </c>
      <c r="F122" s="0" t="n">
        <v>64.1442642550848</v>
      </c>
      <c r="G122" s="0" t="n">
        <v>55.1333333333333</v>
      </c>
      <c r="H122" s="0" t="n">
        <v>73.1276595744681</v>
      </c>
      <c r="I122" s="0" t="n">
        <v>95.8063</v>
      </c>
      <c r="J122" s="0" t="n">
        <v>90.9</v>
      </c>
      <c r="K122" s="0" t="n">
        <v>99</v>
      </c>
    </row>
    <row r="123" customFormat="false" ht="14.5" hidden="false" customHeight="false" outlineLevel="0" collapsed="false">
      <c r="A123" s="7" t="s">
        <v>32</v>
      </c>
      <c r="B123" s="8" t="s">
        <v>11</v>
      </c>
      <c r="C123" s="0" t="n">
        <v>3.247821</v>
      </c>
      <c r="D123" s="0" t="n">
        <v>2.357</v>
      </c>
      <c r="E123" s="0" t="n">
        <v>4.332</v>
      </c>
      <c r="F123" s="0" t="n">
        <v>6.80490227453872</v>
      </c>
      <c r="G123" s="0" t="n">
        <v>5.63413793103448</v>
      </c>
      <c r="H123" s="0" t="n">
        <v>8.10756756756757</v>
      </c>
      <c r="I123" s="0" t="n">
        <v>11.153947</v>
      </c>
      <c r="J123" s="0" t="n">
        <v>8.424</v>
      </c>
      <c r="K123" s="0" t="n">
        <v>14.41</v>
      </c>
    </row>
    <row r="124" customFormat="false" ht="15" hidden="false" customHeight="false" outlineLevel="0" collapsed="false">
      <c r="A124" s="7"/>
      <c r="B124" s="11" t="s">
        <v>14</v>
      </c>
      <c r="C124" s="0" t="n">
        <v>3.357967</v>
      </c>
      <c r="D124" s="0" t="n">
        <v>2.362</v>
      </c>
      <c r="E124" s="0" t="n">
        <v>4.66</v>
      </c>
      <c r="F124" s="0" t="n">
        <v>8.88144394097089</v>
      </c>
      <c r="G124" s="0" t="n">
        <v>7.31372093023256</v>
      </c>
      <c r="H124" s="0" t="n">
        <v>10.3790476190476</v>
      </c>
      <c r="I124" s="0" t="n">
        <v>15.320562</v>
      </c>
      <c r="J124" s="0" t="n">
        <v>12.867</v>
      </c>
      <c r="K124" s="0" t="n">
        <v>18.367</v>
      </c>
    </row>
    <row r="125" customFormat="false" ht="14.5" hidden="false" customHeight="false" outlineLevel="0" collapsed="false">
      <c r="A125" s="7" t="s">
        <v>33</v>
      </c>
      <c r="B125" s="8" t="s">
        <v>11</v>
      </c>
      <c r="C125" s="0" t="n">
        <v>3.3068</v>
      </c>
      <c r="D125" s="0" t="n">
        <v>1.5</v>
      </c>
      <c r="E125" s="0" t="n">
        <v>4</v>
      </c>
      <c r="F125" s="0" t="n">
        <v>5.4989433555569</v>
      </c>
      <c r="G125" s="0" t="n">
        <v>4.91666666666667</v>
      </c>
      <c r="H125" s="0" t="n">
        <v>6.04347826086957</v>
      </c>
      <c r="I125" s="0" t="n">
        <v>7.8325</v>
      </c>
      <c r="J125" s="0" t="n">
        <v>7</v>
      </c>
      <c r="K125" s="0" t="n">
        <v>8</v>
      </c>
    </row>
    <row r="126" customFormat="false" ht="15" hidden="false" customHeight="false" outlineLevel="0" collapsed="false">
      <c r="A126" s="7"/>
      <c r="B126" s="11" t="s">
        <v>14</v>
      </c>
      <c r="C126" s="0" t="n">
        <v>0.8375</v>
      </c>
      <c r="D126" s="0" t="n">
        <v>0</v>
      </c>
      <c r="E126" s="0" t="n">
        <v>1</v>
      </c>
      <c r="F126" s="0" t="n">
        <v>3.13773414442802</v>
      </c>
      <c r="G126" s="0" t="n">
        <v>2.5</v>
      </c>
      <c r="H126" s="0" t="n">
        <v>3.7</v>
      </c>
      <c r="I126" s="0" t="n">
        <v>6.1657</v>
      </c>
      <c r="J126" s="0" t="n">
        <v>5</v>
      </c>
      <c r="K126" s="0" t="n">
        <v>8</v>
      </c>
    </row>
  </sheetData>
  <mergeCells count="30">
    <mergeCell ref="M16:M17"/>
    <mergeCell ref="M18:M19"/>
    <mergeCell ref="M20:M21"/>
    <mergeCell ref="M22:M23"/>
    <mergeCell ref="M24:M25"/>
    <mergeCell ref="M26:M27"/>
    <mergeCell ref="M28:M29"/>
    <mergeCell ref="M30:M31"/>
    <mergeCell ref="M32:M33"/>
    <mergeCell ref="M34:M35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L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28" activeCellId="0" sqref="I28"/>
    </sheetView>
  </sheetViews>
  <sheetFormatPr defaultRowHeight="13.8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0.55"/>
    <col collapsed="false" customWidth="true" hidden="false" outlineLevel="0" max="3" min="3" style="0" width="12.76"/>
    <col collapsed="false" customWidth="true" hidden="false" outlineLevel="0" max="4" min="4" style="0" width="10.78"/>
    <col collapsed="false" customWidth="true" hidden="false" outlineLevel="0" max="5" min="5" style="0" width="23.3"/>
    <col collapsed="false" customWidth="true" hidden="false" outlineLevel="0" max="6" min="6" style="0" width="10.78"/>
    <col collapsed="false" customWidth="true" hidden="false" outlineLevel="0" max="7" min="7" style="0" width="23.3"/>
    <col collapsed="false" customWidth="true" hidden="false" outlineLevel="0" max="8" min="8" style="0" width="16.49"/>
    <col collapsed="false" customWidth="true" hidden="false" outlineLevel="0" max="9" min="9" style="0" width="23.3"/>
    <col collapsed="false" customWidth="true" hidden="false" outlineLevel="0" max="10" min="10" style="0" width="10.57"/>
    <col collapsed="false" customWidth="true" hidden="false" outlineLevel="0" max="12" min="11" style="0" width="7.61"/>
    <col collapsed="false" customWidth="true" hidden="false" outlineLevel="0" max="13" min="13" style="0" width="20.65"/>
    <col collapsed="false" customWidth="true" hidden="false" outlineLevel="0" max="1013" min="14" style="0" width="10.53"/>
    <col collapsed="false" customWidth="true" hidden="false" outlineLevel="0" max="1025" min="1014" style="0" width="9.14"/>
  </cols>
  <sheetData>
    <row r="12" customFormat="false" ht="13.8" hidden="false" customHeight="false" outlineLevel="0" collapsed="false">
      <c r="B12" s="7" t="s">
        <v>17</v>
      </c>
      <c r="C12" s="39" t="s">
        <v>18</v>
      </c>
      <c r="D12" s="40" t="s">
        <v>53</v>
      </c>
      <c r="E12" s="41" t="s">
        <v>54</v>
      </c>
      <c r="F12" s="42" t="s">
        <v>7</v>
      </c>
      <c r="G12" s="42" t="s">
        <v>54</v>
      </c>
      <c r="H12" s="40" t="s">
        <v>55</v>
      </c>
      <c r="I12" s="41" t="s">
        <v>54</v>
      </c>
    </row>
    <row r="13" customFormat="false" ht="13.8" hidden="false" customHeight="false" outlineLevel="0" collapsed="false">
      <c r="B13" s="25" t="s">
        <v>20</v>
      </c>
      <c r="C13" s="43" t="s">
        <v>11</v>
      </c>
      <c r="D13" s="44" t="str">
        <f aca="false">CONCATENATE(ROUND(D40,1)," °C")</f>
        <v>10,6 °C</v>
      </c>
      <c r="E13" s="45" t="str">
        <f aca="false">CONCATENATE("[",ROUND(E40,1)," °C ; ", ROUND(F40,1)," °C]")</f>
        <v>[7,6 °C ; 13,3 °C]</v>
      </c>
      <c r="F13" s="46" t="str">
        <f aca="false">CONCATENATE(ROUND(G40,1)," °C")</f>
        <v>16,9 °C</v>
      </c>
      <c r="G13" s="47" t="str">
        <f aca="false">CONCATENATE("[",ROUND(H40,1)," °C ; ", ROUND(I40,1)," °C]")</f>
        <v>[15,5 °C ; 18,2 °C]</v>
      </c>
      <c r="H13" s="44" t="str">
        <f aca="false">CONCATENATE(ROUND(J40,1)," °C")</f>
        <v>22,6 °C</v>
      </c>
      <c r="I13" s="45" t="str">
        <f aca="false">CONCATENATE("[",ROUND(K40,1)," °C ; ", ROUND(L40,1)," °C]")</f>
        <v>[20,8 °C ; 24,4 °C]</v>
      </c>
    </row>
    <row r="14" customFormat="false" ht="13.8" hidden="false" customHeight="false" outlineLevel="0" collapsed="false">
      <c r="B14" s="25"/>
      <c r="C14" s="48" t="s">
        <v>14</v>
      </c>
      <c r="D14" s="49" t="str">
        <f aca="false">CONCATENATE(ROUND(D41,1)," °C")</f>
        <v>0,5 °C</v>
      </c>
      <c r="E14" s="50" t="str">
        <f aca="false">CONCATENATE("[",ROUND(E41,1)," °C ; ", ROUND(F41,1)," °C]")</f>
        <v>[-3 °C ; 3,3 °C]</v>
      </c>
      <c r="F14" s="51" t="str">
        <f aca="false">CONCATENATE(ROUND(G41,1)," °C")</f>
        <v>10 °C</v>
      </c>
      <c r="G14" s="48" t="str">
        <f aca="false">CONCATENATE("[",ROUND(H41,1)," °C ; ", ROUND(I41,1)," °C]")</f>
        <v>[7,9 °C ; 12,2 °C]</v>
      </c>
      <c r="H14" s="49" t="str">
        <f aca="false">CONCATENATE(ROUND(J41,1)," °C")</f>
        <v>20,5 °C</v>
      </c>
      <c r="I14" s="50" t="str">
        <f aca="false">CONCATENATE("[",ROUND(K41,1)," °C ; ", ROUND(L41,1)," °C]")</f>
        <v>[16,9 °C ; 23,8 °C]</v>
      </c>
    </row>
    <row r="15" customFormat="false" ht="13.8" hidden="false" customHeight="false" outlineLevel="0" collapsed="false">
      <c r="B15" s="7" t="s">
        <v>21</v>
      </c>
      <c r="C15" s="52" t="s">
        <v>11</v>
      </c>
      <c r="D15" s="44" t="str">
        <f aca="false">CONCATENATE(ROUND(D42,1)," °C")</f>
        <v>15,7 °C</v>
      </c>
      <c r="E15" s="45" t="str">
        <f aca="false">CONCATENATE("[",ROUND(E42,1)," °C ; ", ROUND(F42,1)," °C]")</f>
        <v>[12,1 °C ; 18,9 °C]</v>
      </c>
      <c r="F15" s="46" t="str">
        <f aca="false">CONCATENATE(ROUND(G42,1)," °C")</f>
        <v>23 °C</v>
      </c>
      <c r="G15" s="47" t="str">
        <f aca="false">CONCATENATE("[",ROUND(H42,1)," °C ; ", ROUND(I42,1)," °C]")</f>
        <v>[21,5 °C ; 24,5 °C]</v>
      </c>
      <c r="H15" s="44" t="str">
        <f aca="false">CONCATENATE(ROUND(J42,1)," °C")</f>
        <v>29,7 °C</v>
      </c>
      <c r="I15" s="45" t="str">
        <f aca="false">CONCATENATE("[",ROUND(K42,1)," °C ; ", ROUND(L42,1)," °C]")</f>
        <v>[27,5 °C ; 31,9 °C]</v>
      </c>
    </row>
    <row r="16" customFormat="false" ht="13.8" hidden="false" customHeight="false" outlineLevel="0" collapsed="false">
      <c r="B16" s="7"/>
      <c r="C16" s="53" t="s">
        <v>14</v>
      </c>
      <c r="D16" s="49" t="str">
        <f aca="false">CONCATENATE(ROUND(D43,1)," °C")</f>
        <v>4 °C</v>
      </c>
      <c r="E16" s="50" t="str">
        <f aca="false">CONCATENATE("[",ROUND(E43,1)," °C ; ", ROUND(F43,1)," °C]")</f>
        <v>[0,5 °C ; 7,2 °C]</v>
      </c>
      <c r="F16" s="51" t="str">
        <f aca="false">CONCATENATE(ROUND(G43,1)," °C")</f>
        <v>15,2 °C</v>
      </c>
      <c r="G16" s="48" t="str">
        <f aca="false">CONCATENATE("[",ROUND(H43,1)," °C ; ", ROUND(I43,1)," °C]")</f>
        <v>[12,7 °C ; 17,7 °C]</v>
      </c>
      <c r="H16" s="49" t="str">
        <f aca="false">CONCATENATE(ROUND(J43,1)," °C")</f>
        <v>27,3 °C</v>
      </c>
      <c r="I16" s="50" t="str">
        <f aca="false">CONCATENATE("[",ROUND(K43,1)," °C ; ", ROUND(L43,1)," °C]")</f>
        <v>[23,4 °C ; 30,8 °C]</v>
      </c>
    </row>
    <row r="17" customFormat="false" ht="13.8" hidden="false" customHeight="false" outlineLevel="0" collapsed="false">
      <c r="B17" s="7" t="s">
        <v>23</v>
      </c>
      <c r="C17" s="52" t="s">
        <v>11</v>
      </c>
      <c r="D17" s="44" t="str">
        <f aca="false">CONCATENATE(ROUND(D44,1)," %")</f>
        <v>55,5 %</v>
      </c>
      <c r="E17" s="45" t="str">
        <f aca="false">CONCATENATE("[",ROUND(E44,1)," % ; ", ROUND(F44,1)," %]")</f>
        <v>[49,8 % ; 60,8 %]</v>
      </c>
      <c r="F17" s="46" t="str">
        <f aca="false">CONCATENATE(ROUND(G44,1)," %")</f>
        <v>71,2 %</v>
      </c>
      <c r="G17" s="47" t="str">
        <f aca="false">CONCATENATE("[",ROUND(H44,1)," % ; ", ROUND(I44,1)," %]")</f>
        <v>[67,7 % ; 74,6 %]</v>
      </c>
      <c r="H17" s="44" t="str">
        <f aca="false">CONCATENATE(ROUND(J44,1)," %")</f>
        <v>86,6 %</v>
      </c>
      <c r="I17" s="45" t="str">
        <f aca="false">CONCATENATE("[",ROUND(K44,1)," % ; ", ROUND(L44,1)," %]")</f>
        <v>[81,1 % ; 93,1 %]</v>
      </c>
    </row>
    <row r="18" customFormat="false" ht="13.8" hidden="false" customHeight="false" outlineLevel="0" collapsed="false">
      <c r="B18" s="7"/>
      <c r="C18" s="53" t="s">
        <v>14</v>
      </c>
      <c r="D18" s="49" t="str">
        <f aca="false">CONCATENATE(ROUND(D45,1)," %")</f>
        <v>50,6 %</v>
      </c>
      <c r="E18" s="50" t="str">
        <f aca="false">CONCATENATE("[",ROUND(E45,1)," % ; ", ROUND(F45,1)," %]")</f>
        <v>[43,9 % ; 56,8 %]</v>
      </c>
      <c r="F18" s="51" t="str">
        <f aca="false">CONCATENATE(ROUND(G45,1)," %")</f>
        <v>69,5 %</v>
      </c>
      <c r="G18" s="48" t="str">
        <f aca="false">CONCATENATE("[",ROUND(H45,1)," % ; ", ROUND(I45,1)," %]")</f>
        <v>[65,2 % ; 73,8 %]</v>
      </c>
      <c r="H18" s="49" t="str">
        <f aca="false">CONCATENATE(ROUND(J45,1)," %")</f>
        <v>90,1 %</v>
      </c>
      <c r="I18" s="50" t="str">
        <f aca="false">CONCATENATE("[",ROUND(K45,1)," °C ; ", ROUND(L45,1)," °C]")</f>
        <v>[82,1 °C ; 98,2 °C]</v>
      </c>
    </row>
    <row r="19" customFormat="false" ht="13.8" hidden="false" customHeight="false" outlineLevel="0" collapsed="false">
      <c r="B19" s="7" t="s">
        <v>24</v>
      </c>
      <c r="C19" s="52" t="s">
        <v>11</v>
      </c>
      <c r="D19" s="44" t="str">
        <f aca="false">CONCATENATE(ROUND(D46,1)," °C")</f>
        <v>4,6 °C</v>
      </c>
      <c r="E19" s="45" t="str">
        <f aca="false">CONCATENATE("[",ROUND(E46,1)," °C ; ", ROUND(F46,1)," °C]")</f>
        <v>[1 °C ; 7,4 °C]</v>
      </c>
      <c r="F19" s="46" t="str">
        <f aca="false">CONCATENATE(ROUND(G46,1)," °C")</f>
        <v>10,5 °C</v>
      </c>
      <c r="G19" s="47" t="str">
        <f aca="false">CONCATENATE("[",ROUND(H46,1)," °C ; ", ROUND(I46,1)," °C]")</f>
        <v>[9,3 °C ; 11,8 °C]</v>
      </c>
      <c r="H19" s="44" t="str">
        <f aca="false">CONCATENATE(ROUND(J46,1)," °C")</f>
        <v>15,4 °C</v>
      </c>
      <c r="I19" s="45" t="str">
        <f aca="false">CONCATENATE("[",ROUND(K46,1)," °C ; ", ROUND(L46,1)," °C]")</f>
        <v>[14,3 °C ; 16,3 °C]</v>
      </c>
    </row>
    <row r="20" customFormat="false" ht="13.8" hidden="false" customHeight="false" outlineLevel="0" collapsed="false">
      <c r="B20" s="7"/>
      <c r="C20" s="53" t="s">
        <v>14</v>
      </c>
      <c r="D20" s="49" t="str">
        <f aca="false">CONCATENATE(ROUND(D47,1)," °C")</f>
        <v>-5,5 °C</v>
      </c>
      <c r="E20" s="50" t="str">
        <f aca="false">CONCATENATE("[",ROUND(E47,1)," °C ; ", ROUND(F47,1)," °C]")</f>
        <v>[-9,3 °C ; -2,4 °C]</v>
      </c>
      <c r="F20" s="51" t="str">
        <f aca="false">CONCATENATE(ROUND(G47,1)," °C")</f>
        <v>3,5 °C</v>
      </c>
      <c r="G20" s="48" t="str">
        <f aca="false">CONCATENATE("[",ROUND(H47,1)," °C ; ", ROUND(I47,1)," °C]")</f>
        <v>[1,4 °C ; 5,4 °C]</v>
      </c>
      <c r="H20" s="49" t="str">
        <f aca="false">CONCATENATE(ROUND(J47,1)," °C")</f>
        <v>12,7 °C</v>
      </c>
      <c r="I20" s="50" t="str">
        <f aca="false">CONCATENATE("[",ROUND(K47,1)," °C ; ", ROUND(L47,1)," °C]")</f>
        <v>[10 °C ; 15,1 °C]</v>
      </c>
    </row>
    <row r="21" customFormat="false" ht="13.8" hidden="false" customHeight="false" outlineLevel="0" collapsed="false">
      <c r="B21" s="7" t="s">
        <v>26</v>
      </c>
      <c r="C21" s="52" t="s">
        <v>11</v>
      </c>
      <c r="D21" s="44" t="str">
        <f aca="false">CONCATENATE(ROUND(D48,1)," hPa")</f>
        <v>1010,9 hPa</v>
      </c>
      <c r="E21" s="45" t="str">
        <f aca="false">CONCATENATE("[",ROUND(E48,1)," hPa ; ", ROUND(F48,1)," hPa]")</f>
        <v>[1006,7 hPa ; 1013,6 hPa]</v>
      </c>
      <c r="F21" s="46" t="str">
        <f aca="false">CONCATENATE(ROUND(G48,1)," hPa")</f>
        <v>1016,7 hPa</v>
      </c>
      <c r="G21" s="47" t="str">
        <f aca="false">CONCATENATE("[",ROUND(H48,1)," hPa ; ", ROUND(I48,1)," hPa]")</f>
        <v>[1014,8 hPa ; 1018,4 hPa]</v>
      </c>
      <c r="H21" s="44" t="str">
        <f aca="false">CONCATENATE(ROUND(J48,1)," hPa")</f>
        <v>1022,7 hPa</v>
      </c>
      <c r="I21" s="45" t="str">
        <f aca="false">CONCATENATE("[",ROUND(K48,1)," hPa ; ", ROUND(L48,1)," hPa]")</f>
        <v>[1019,7 hPa ; 1025,8 hPa]</v>
      </c>
    </row>
    <row r="22" customFormat="false" ht="13.8" hidden="false" customHeight="false" outlineLevel="0" collapsed="false">
      <c r="B22" s="7"/>
      <c r="C22" s="53" t="s">
        <v>14</v>
      </c>
      <c r="D22" s="49" t="str">
        <f aca="false">CONCATENATE(ROUND(D49,1)," hPa")</f>
        <v>1008,6 hPa</v>
      </c>
      <c r="E22" s="50" t="str">
        <f aca="false">CONCATENATE("[",ROUND(E49,1)," hPa ; ", ROUND(F49,1)," hPa]")</f>
        <v>[1002,5 hPa ; 1013,2 hPa]</v>
      </c>
      <c r="F22" s="51" t="str">
        <f aca="false">CONCATENATE(ROUND(G49,1)," hPa")</f>
        <v>1018,1 hPa</v>
      </c>
      <c r="G22" s="48" t="str">
        <f aca="false">CONCATENATE("[",ROUND(H49,1)," hPa ; ", ROUND(I49,1)," hPa]")</f>
        <v>[1015,8 hPa ; 1020,4 hPa]</v>
      </c>
      <c r="H22" s="49" t="str">
        <f aca="false">CONCATENATE(ROUND(J49,1)," hPa")</f>
        <v>1027,3 hPa</v>
      </c>
      <c r="I22" s="50" t="str">
        <f aca="false">CONCATENATE("[",ROUND(K49,1)," hPa ; ", ROUND(L49,1)," hPa]")</f>
        <v>[1023,2 hPa ; 1031,7 hPa]</v>
      </c>
    </row>
    <row r="23" customFormat="false" ht="13.8" hidden="false" customHeight="false" outlineLevel="0" collapsed="false">
      <c r="B23" s="7" t="s">
        <v>27</v>
      </c>
      <c r="C23" s="52" t="s">
        <v>11</v>
      </c>
      <c r="D23" s="44" t="str">
        <f aca="false">CONCATENATE(ROUND(D50,1)," m/s")</f>
        <v>1,1 m/s</v>
      </c>
      <c r="E23" s="45" t="str">
        <f aca="false">CONCATENATE("[",ROUND(E50,1)," m/s ; ", ROUND(F50,1)," m/s]")</f>
        <v>[1 m/s ; 1,3 m/s]</v>
      </c>
      <c r="F23" s="46" t="str">
        <f aca="false">CONCATENATE(ROUND(G50,1)," m/s")</f>
        <v>2,2 m/s</v>
      </c>
      <c r="G23" s="47" t="str">
        <f aca="false">CONCATENATE("[",ROUND(H50,1)," m/s ; ", ROUND(I50,1)," m/s]")</f>
        <v>[1,9 m/s ; 2,5 m/s]</v>
      </c>
      <c r="H23" s="44" t="str">
        <f aca="false">CONCATENATE(ROUND(J50,1)," m/s")</f>
        <v>3,4 m/s</v>
      </c>
      <c r="I23" s="45" t="str">
        <f aca="false">CONCATENATE("[",ROUND(K50,1)," m/s ; ", ROUND(L50,1)," m/s]")</f>
        <v>[2,8 m/s ; 4,2 m/s]</v>
      </c>
    </row>
    <row r="24" customFormat="false" ht="13.8" hidden="false" customHeight="false" outlineLevel="0" collapsed="false">
      <c r="B24" s="7"/>
      <c r="C24" s="53" t="s">
        <v>14</v>
      </c>
      <c r="D24" s="49" t="str">
        <f aca="false">CONCATENATE(ROUND(D51,1)," m/s")</f>
        <v>1 m/s</v>
      </c>
      <c r="E24" s="50" t="str">
        <f aca="false">CONCATENATE("[",ROUND(E51,1)," m/s ; ", ROUND(F51,1)," m/s]")</f>
        <v>[0,9 m/s ; 1,2 m/s]</v>
      </c>
      <c r="F24" s="51" t="str">
        <f aca="false">CONCATENATE(ROUND(G51,1)," m/s")</f>
        <v>2,1 m/s</v>
      </c>
      <c r="G24" s="48" t="str">
        <f aca="false">CONCATENATE("[",ROUND(H51,1)," m/s ; ", ROUND(I51,1)," m/s]")</f>
        <v>[1,8 m/s ; 2,4 m/s]</v>
      </c>
      <c r="H24" s="49" t="str">
        <f aca="false">CONCATENATE(ROUND(J51,1)," m/s")</f>
        <v>3,5 m/s</v>
      </c>
      <c r="I24" s="50" t="str">
        <f aca="false">CONCATENATE("[",ROUND(K51,1)," m/s ; ", ROUND(L51,1)," m/s]")</f>
        <v>[2,7 m/s ; 4,5 m/s]</v>
      </c>
    </row>
    <row r="25" customFormat="false" ht="13.8" hidden="false" customHeight="false" outlineLevel="0" collapsed="false">
      <c r="B25" s="7" t="s">
        <v>29</v>
      </c>
      <c r="C25" s="52" t="s">
        <v>11</v>
      </c>
      <c r="D25" s="44" t="str">
        <f aca="false">CONCATENATE(ROUND(D52,1)," km")</f>
        <v>9,6 km</v>
      </c>
      <c r="E25" s="45" t="str">
        <f aca="false">CONCATENATE("[",ROUND(E52,1)," km ; ", ROUND(F52,1)," km]")</f>
        <v>[8,9 km ; 9,9 km]</v>
      </c>
      <c r="F25" s="46" t="str">
        <f aca="false">CONCATENATE(ROUND(G52,1)," km")</f>
        <v>11,9 km</v>
      </c>
      <c r="G25" s="47" t="str">
        <f aca="false">CONCATENATE("[",ROUND(H52,1)," km ; ", ROUND(I52,1)," km]")</f>
        <v>[11 km ; 12,7 km]</v>
      </c>
      <c r="H25" s="44" t="str">
        <f aca="false">CONCATENATE(ROUND(J52,1)," km")</f>
        <v>16,1 km</v>
      </c>
      <c r="I25" s="45" t="str">
        <f aca="false">CONCATENATE("[",ROUND(K52,1)," km ; ", ROUND(L52,1)," km]")</f>
        <v>[16,1 km ; 16,1 km]</v>
      </c>
    </row>
    <row r="26" customFormat="false" ht="13.8" hidden="false" customHeight="false" outlineLevel="0" collapsed="false">
      <c r="B26" s="7"/>
      <c r="C26" s="53" t="s">
        <v>14</v>
      </c>
      <c r="D26" s="49" t="str">
        <f aca="false">CONCATENATE(ROUND(D53,1)," km")</f>
        <v>8,4 km</v>
      </c>
      <c r="E26" s="50" t="str">
        <f aca="false">CONCATENATE("[",ROUND(E53,1)," km ; ", ROUND(F53,1)," km]")</f>
        <v>[6,1 km ; 9,7 km]</v>
      </c>
      <c r="F26" s="51" t="str">
        <f aca="false">CONCATENATE(ROUND(G53,2)," km")</f>
        <v>12,21 km</v>
      </c>
      <c r="G26" s="48" t="str">
        <f aca="false">CONCATENATE("[",ROUND(H53,1)," km ; ", ROUND(I53,1)," km]")</f>
        <v>[11,2 km ; 13,2 km]</v>
      </c>
      <c r="H26" s="49" t="str">
        <f aca="false">CONCATENATE(ROUND(J53,1)," km")</f>
        <v>16,1 km</v>
      </c>
      <c r="I26" s="50" t="str">
        <f aca="false">CONCATENATE("[",ROUND(K53,1)," km ; ", ROUND(L53,1)," km]")</f>
        <v>[16,1 km ; 16,1 km]</v>
      </c>
    </row>
    <row r="27" customFormat="false" ht="13.8" hidden="false" customHeight="false" outlineLevel="0" collapsed="false">
      <c r="B27" s="7" t="s">
        <v>30</v>
      </c>
      <c r="C27" s="52" t="s">
        <v>11</v>
      </c>
      <c r="D27" s="44" t="str">
        <f aca="false">CONCATENATE(ROUND(D54,1),"  %")</f>
        <v>14,8  %</v>
      </c>
      <c r="E27" s="45" t="str">
        <f aca="false">CONCATENATE("[",ROUND(E54,1),"  % ; ", ROUND(F54,1),"  %]")</f>
        <v>[3,2  % ; 27,6  %]</v>
      </c>
      <c r="F27" s="46" t="str">
        <f aca="false">CONCATENATE(ROUND(G54,1),"  %")</f>
        <v>53,9  %</v>
      </c>
      <c r="G27" s="47" t="str">
        <f aca="false">CONCATENATE("[",ROUND(H54,1),"  % ; ", ROUND(I54,1),"  %]")</f>
        <v>[45  % ; 62,5  %]</v>
      </c>
      <c r="H27" s="44" t="str">
        <f aca="false">CONCATENATE(ROUND(J54,1),"  %")</f>
        <v>86,5  %</v>
      </c>
      <c r="I27" s="45" t="str">
        <f aca="false">CONCATENATE("[",ROUND(K54,1),"  % ; ", ROUND(L54,1),"  %]")</f>
        <v>[78,8  % ; 93,6  %]</v>
      </c>
    </row>
    <row r="28" customFormat="false" ht="13.8" hidden="false" customHeight="false" outlineLevel="0" collapsed="false">
      <c r="B28" s="7"/>
      <c r="C28" s="53" t="s">
        <v>14</v>
      </c>
      <c r="D28" s="49" t="str">
        <f aca="false">CONCATENATE(ROUND(D55,1),"  %")</f>
        <v>16,2  %</v>
      </c>
      <c r="E28" s="50" t="str">
        <f aca="false">CONCATENATE("[",ROUND(E55,1),"  % ; ", ROUND(F55,1),"  %]")</f>
        <v>[3  % ; 32,6  %]</v>
      </c>
      <c r="F28" s="51" t="str">
        <f aca="false">CONCATENATE(ROUND(G55,1),"  %")</f>
        <v>60,1  %</v>
      </c>
      <c r="G28" s="48" t="str">
        <f aca="false">CONCATENATE("[",ROUND(H55,1),"  % ; ", ROUND(I55,1),"  %]")</f>
        <v>[51,2  % ; 68,8  %]</v>
      </c>
      <c r="H28" s="49" t="str">
        <f aca="false">CONCATENATE(ROUND(J55,1),"  %")</f>
        <v>93,5  %</v>
      </c>
      <c r="I28" s="50" t="str">
        <f aca="false">CONCATENATE("[",ROUND(K55,1),"  % ; ", ROUND(L55,1),"  %]")</f>
        <v>[86,6  % ; 98  %]</v>
      </c>
    </row>
    <row r="29" customFormat="false" ht="13.8" hidden="false" customHeight="false" outlineLevel="0" collapsed="false">
      <c r="B29" s="7" t="s">
        <v>32</v>
      </c>
      <c r="C29" s="52" t="s">
        <v>11</v>
      </c>
      <c r="D29" s="44" t="str">
        <f aca="false">CONCATENATE(ROUND(D56,1)," m/s")</f>
        <v>2,5 m/s</v>
      </c>
      <c r="E29" s="45" t="str">
        <f aca="false">CONCATENATE("[",ROUND(E56,1)," m/s ; ", ROUND(F56,1)," m/s]")</f>
        <v>[2 m/s ; 3,2 m/s]</v>
      </c>
      <c r="F29" s="46" t="str">
        <f aca="false">CONCATENATE(ROUND(G56,1)," m/s")</f>
        <v>5,3 m/s</v>
      </c>
      <c r="G29" s="47" t="str">
        <f aca="false">CONCATENATE("[",ROUND(H56,1)," m/s ; ", ROUND(I56,1)," m/s]")</f>
        <v>[4,3 m/s ; 6,3 m/s]</v>
      </c>
      <c r="H29" s="44" t="str">
        <f aca="false">CONCATENATE(ROUND(J56,1)," m/s")</f>
        <v>9 m/s</v>
      </c>
      <c r="I29" s="45" t="str">
        <f aca="false">CONCATENATE("[",ROUND(K56,1)," m/s ; ", ROUND(L56,1)," m/s]")</f>
        <v>[6,7 m/s ; 12,2 m/s]</v>
      </c>
    </row>
    <row r="30" customFormat="false" ht="13.8" hidden="false" customHeight="false" outlineLevel="0" collapsed="false">
      <c r="B30" s="7"/>
      <c r="C30" s="53" t="s">
        <v>14</v>
      </c>
      <c r="D30" s="49" t="str">
        <f aca="false">CONCATENATE(ROUND(D57,1)," m/s")</f>
        <v>2,4 m/s</v>
      </c>
      <c r="E30" s="50" t="str">
        <f aca="false">CONCATENATE("[",ROUND(E57,1)," m/s ; ", ROUND(F57,1)," m/s]")</f>
        <v>[2 m/s ; 2,9 m/s]</v>
      </c>
      <c r="F30" s="51" t="str">
        <f aca="false">CONCATENATE(ROUND(G57,1)," m/s")</f>
        <v>5,9 m/s</v>
      </c>
      <c r="G30" s="48" t="str">
        <f aca="false">CONCATENATE("[",ROUND(H57,1)," m/s ; ", ROUND(I57,1)," m/s]")</f>
        <v>[4,9 m/s ; 7,1 m/s]</v>
      </c>
      <c r="H30" s="49" t="str">
        <f aca="false">CONCATENATE(ROUND(J57,1)," m/s")</f>
        <v>11,1 m/s</v>
      </c>
      <c r="I30" s="50" t="str">
        <f aca="false">CONCATENATE("[",ROUND(K57,1)," m/s ; ", ROUND(L57,1)," m/s]")</f>
        <v>[8,2 m/s ; 14,1 m/s]</v>
      </c>
    </row>
    <row r="31" customFormat="false" ht="13.8" hidden="false" customHeight="false" outlineLevel="0" collapsed="false">
      <c r="B31" s="7" t="s">
        <v>33</v>
      </c>
      <c r="C31" s="52" t="s">
        <v>11</v>
      </c>
      <c r="D31" s="44" t="str">
        <f aca="false">CONCATENATE(ROUND(D58,1)," ")</f>
        <v>2,8 </v>
      </c>
      <c r="E31" s="45" t="str">
        <f aca="false">CONCATENATE("[",ROUND(E58,1),"  ; ", ROUND(F58,1)," ]")</f>
        <v>[0  ; 4 ]</v>
      </c>
      <c r="F31" s="46" t="str">
        <f aca="false">CONCATENATE(ROUND(G58,1)," ")</f>
        <v>5,9 </v>
      </c>
      <c r="G31" s="47" t="str">
        <f aca="false">CONCATENATE("[",ROUND(H58,1),"  ; ", ROUND(I58,1)," ]")</f>
        <v>[5,2  ; 6,6 ]</v>
      </c>
      <c r="H31" s="44" t="str">
        <f aca="false">CONCATENATE(ROUND(J58,1)," ")</f>
        <v>8,7 </v>
      </c>
      <c r="I31" s="45" t="str">
        <f aca="false">CONCATENATE("[",ROUND(K58,1),"  ; ", ROUND(L58,1)," ]")</f>
        <v>[8  ; 9 ]</v>
      </c>
    </row>
    <row r="32" customFormat="false" ht="13.8" hidden="false" customHeight="false" outlineLevel="0" collapsed="false">
      <c r="B32" s="7"/>
      <c r="C32" s="53" t="s">
        <v>14</v>
      </c>
      <c r="D32" s="49" t="str">
        <f aca="false">CONCATENATE(ROUND(D59,1)," ")</f>
        <v>0,8 </v>
      </c>
      <c r="E32" s="50" t="str">
        <f aca="false">CONCATENATE("[",ROUND(E59,1),"  ; ", ROUND(F59,1)," ]")</f>
        <v>[0  ; 1 ]</v>
      </c>
      <c r="F32" s="51" t="str">
        <f aca="false">CONCATENATE(ROUND(G59,1)," ")</f>
        <v>3,4 </v>
      </c>
      <c r="G32" s="48" t="str">
        <f aca="false">CONCATENATE("[",ROUND(H59,1),"  ; ", ROUND(I59,1)," ]")</f>
        <v>[2,7  ; 4 ]</v>
      </c>
      <c r="H32" s="49" t="str">
        <f aca="false">CONCATENATE(ROUND(J59,1)," ")</f>
        <v>6,9 </v>
      </c>
      <c r="I32" s="50" t="str">
        <f aca="false">CONCATENATE("[",ROUND(K59,1),"  ; ", ROUND(L59,1)," ]")</f>
        <v>[5,2  ; 8,2 ]</v>
      </c>
    </row>
    <row r="37" customFormat="false" ht="15" hidden="false" customHeight="false" outlineLevel="0" collapsed="false">
      <c r="B37" s="54"/>
      <c r="C37" s="55" t="s">
        <v>11</v>
      </c>
      <c r="D37" s="55" t="s">
        <v>34</v>
      </c>
      <c r="E37" s="55" t="s">
        <v>35</v>
      </c>
      <c r="F37" s="55" t="s">
        <v>36</v>
      </c>
      <c r="G37" s="55" t="s">
        <v>37</v>
      </c>
      <c r="H37" s="55" t="s">
        <v>38</v>
      </c>
      <c r="I37" s="55" t="s">
        <v>39</v>
      </c>
      <c r="J37" s="55" t="s">
        <v>40</v>
      </c>
      <c r="K37" s="55" t="s">
        <v>41</v>
      </c>
      <c r="L37" s="56" t="s">
        <v>42</v>
      </c>
    </row>
    <row r="38" customFormat="false" ht="15" hidden="false" customHeight="false" outlineLevel="0" collapsed="false">
      <c r="B38" s="57"/>
      <c r="C38" s="58" t="s">
        <v>14</v>
      </c>
      <c r="D38" s="58" t="s">
        <v>34</v>
      </c>
      <c r="E38" s="58" t="s">
        <v>35</v>
      </c>
      <c r="F38" s="58" t="s">
        <v>36</v>
      </c>
      <c r="G38" s="58" t="s">
        <v>37</v>
      </c>
      <c r="H38" s="58" t="s">
        <v>38</v>
      </c>
      <c r="I38" s="58" t="s">
        <v>39</v>
      </c>
      <c r="J38" s="58" t="s">
        <v>40</v>
      </c>
      <c r="K38" s="58" t="s">
        <v>41</v>
      </c>
      <c r="L38" s="59" t="s">
        <v>42</v>
      </c>
    </row>
    <row r="39" customFormat="false" ht="15" hidden="false" customHeight="false" outlineLevel="0" collapsed="false">
      <c r="B39" s="60" t="s">
        <v>17</v>
      </c>
      <c r="C39" s="61" t="s">
        <v>18</v>
      </c>
      <c r="D39" s="61"/>
      <c r="E39" s="61"/>
      <c r="F39" s="61"/>
      <c r="G39" s="61"/>
      <c r="H39" s="61"/>
      <c r="I39" s="61"/>
      <c r="J39" s="61"/>
      <c r="K39" s="61"/>
      <c r="L39" s="62"/>
    </row>
    <row r="40" customFormat="false" ht="15" hidden="false" customHeight="false" outlineLevel="0" collapsed="false">
      <c r="B40" s="63" t="s">
        <v>20</v>
      </c>
      <c r="C40" s="58" t="s">
        <v>11</v>
      </c>
      <c r="D40" s="58" t="n">
        <v>10.562842</v>
      </c>
      <c r="E40" s="58" t="n">
        <v>7.616</v>
      </c>
      <c r="F40" s="58" t="n">
        <v>13.306</v>
      </c>
      <c r="G40" s="58" t="n">
        <v>16.9335006515109</v>
      </c>
      <c r="H40" s="58" t="n">
        <v>15.5168</v>
      </c>
      <c r="I40" s="58" t="n">
        <v>18.204375</v>
      </c>
      <c r="J40" s="58" t="n">
        <v>22.60996</v>
      </c>
      <c r="K40" s="58" t="n">
        <v>20.838</v>
      </c>
      <c r="L40" s="59" t="n">
        <v>24.413</v>
      </c>
    </row>
    <row r="41" customFormat="false" ht="15" hidden="false" customHeight="false" outlineLevel="0" collapsed="false">
      <c r="B41" s="60"/>
      <c r="C41" s="61" t="s">
        <v>14</v>
      </c>
      <c r="D41" s="61" t="n">
        <v>0.514162</v>
      </c>
      <c r="E41" s="61" t="n">
        <v>-2.985</v>
      </c>
      <c r="F41" s="61" t="n">
        <v>3.322</v>
      </c>
      <c r="G41" s="61" t="n">
        <v>10.0344365</v>
      </c>
      <c r="H41" s="61" t="n">
        <v>7.948</v>
      </c>
      <c r="I41" s="61" t="n">
        <v>12.2127</v>
      </c>
      <c r="J41" s="61" t="n">
        <v>20.52398</v>
      </c>
      <c r="K41" s="61" t="n">
        <v>16.8705</v>
      </c>
      <c r="L41" s="62" t="n">
        <v>23.808</v>
      </c>
    </row>
    <row r="42" customFormat="false" ht="15" hidden="false" customHeight="false" outlineLevel="0" collapsed="false">
      <c r="B42" s="63" t="s">
        <v>21</v>
      </c>
      <c r="C42" s="58" t="s">
        <v>11</v>
      </c>
      <c r="D42" s="58" t="n">
        <v>15.749114</v>
      </c>
      <c r="E42" s="58" t="n">
        <v>12.114</v>
      </c>
      <c r="F42" s="58" t="n">
        <v>18.948</v>
      </c>
      <c r="G42" s="58" t="n">
        <v>22.9807784</v>
      </c>
      <c r="H42" s="58" t="n">
        <v>21.5048</v>
      </c>
      <c r="I42" s="58" t="n">
        <v>24.4864</v>
      </c>
      <c r="J42" s="58" t="n">
        <v>29.663885</v>
      </c>
      <c r="K42" s="58" t="n">
        <v>27.463</v>
      </c>
      <c r="L42" s="59" t="n">
        <v>31.928</v>
      </c>
    </row>
    <row r="43" customFormat="false" ht="15" hidden="false" customHeight="false" outlineLevel="0" collapsed="false">
      <c r="B43" s="60"/>
      <c r="C43" s="61" t="s">
        <v>14</v>
      </c>
      <c r="D43" s="61" t="n">
        <v>4.010961</v>
      </c>
      <c r="E43" s="61" t="n">
        <v>0.453</v>
      </c>
      <c r="F43" s="61" t="n">
        <v>7.23</v>
      </c>
      <c r="G43" s="61" t="n">
        <v>15.1813487727891</v>
      </c>
      <c r="H43" s="61" t="n">
        <v>12.685</v>
      </c>
      <c r="I43" s="61" t="n">
        <v>17.678</v>
      </c>
      <c r="J43" s="61" t="n">
        <v>27.288423</v>
      </c>
      <c r="K43" s="61" t="n">
        <v>23.387</v>
      </c>
      <c r="L43" s="62" t="n">
        <v>30.827</v>
      </c>
    </row>
    <row r="44" customFormat="false" ht="15" hidden="false" customHeight="false" outlineLevel="0" collapsed="false">
      <c r="B44" s="63" t="s">
        <v>23</v>
      </c>
      <c r="C44" s="58" t="s">
        <v>11</v>
      </c>
      <c r="D44" s="58" t="n">
        <v>55.4615</v>
      </c>
      <c r="E44" s="58" t="n">
        <v>49.8</v>
      </c>
      <c r="F44" s="58" t="n">
        <v>60.8</v>
      </c>
      <c r="G44" s="58" t="n">
        <v>71.18452</v>
      </c>
      <c r="H44" s="58" t="n">
        <v>67.66</v>
      </c>
      <c r="I44" s="58" t="n">
        <v>74.6</v>
      </c>
      <c r="J44" s="58" t="n">
        <v>86.5577</v>
      </c>
      <c r="K44" s="58" t="n">
        <v>81.1</v>
      </c>
      <c r="L44" s="59" t="n">
        <v>93.1</v>
      </c>
    </row>
    <row r="45" customFormat="false" ht="15" hidden="false" customHeight="false" outlineLevel="0" collapsed="false">
      <c r="B45" s="60"/>
      <c r="C45" s="61" t="s">
        <v>14</v>
      </c>
      <c r="D45" s="61" t="n">
        <v>50.551</v>
      </c>
      <c r="E45" s="61" t="n">
        <v>43.9</v>
      </c>
      <c r="F45" s="61" t="n">
        <v>56.8</v>
      </c>
      <c r="G45" s="61" t="n">
        <v>69.5345089795918</v>
      </c>
      <c r="H45" s="61" t="n">
        <v>65.22</v>
      </c>
      <c r="I45" s="61" t="n">
        <v>73.76</v>
      </c>
      <c r="J45" s="61" t="n">
        <v>90.0776</v>
      </c>
      <c r="K45" s="61" t="n">
        <v>82.1</v>
      </c>
      <c r="L45" s="62" t="n">
        <v>98.2</v>
      </c>
    </row>
    <row r="46" customFormat="false" ht="15" hidden="false" customHeight="false" outlineLevel="0" collapsed="false">
      <c r="B46" s="63" t="s">
        <v>24</v>
      </c>
      <c r="C46" s="58" t="s">
        <v>11</v>
      </c>
      <c r="D46" s="58" t="n">
        <v>4.557875</v>
      </c>
      <c r="E46" s="58" t="n">
        <v>1.015</v>
      </c>
      <c r="F46" s="58" t="n">
        <v>7.417</v>
      </c>
      <c r="G46" s="58" t="n">
        <v>10.537367</v>
      </c>
      <c r="H46" s="58" t="n">
        <v>9.2782</v>
      </c>
      <c r="I46" s="58" t="n">
        <v>11.7566</v>
      </c>
      <c r="J46" s="58" t="n">
        <v>15.355528</v>
      </c>
      <c r="K46" s="58" t="n">
        <v>14.257</v>
      </c>
      <c r="L46" s="59" t="n">
        <v>16.287</v>
      </c>
    </row>
    <row r="47" customFormat="false" ht="15" hidden="false" customHeight="false" outlineLevel="0" collapsed="false">
      <c r="B47" s="60"/>
      <c r="C47" s="61" t="s">
        <v>14</v>
      </c>
      <c r="D47" s="61" t="n">
        <v>-5.518817</v>
      </c>
      <c r="E47" s="61" t="n">
        <v>-9.27</v>
      </c>
      <c r="F47" s="61" t="n">
        <v>-2.419</v>
      </c>
      <c r="G47" s="61" t="n">
        <v>3.48154554285714</v>
      </c>
      <c r="H47" s="61" t="n">
        <v>1.4134</v>
      </c>
      <c r="I47" s="61" t="n">
        <v>5.4004</v>
      </c>
      <c r="J47" s="61" t="n">
        <v>12.660202</v>
      </c>
      <c r="K47" s="61" t="n">
        <v>9.974</v>
      </c>
      <c r="L47" s="62" t="n">
        <v>15.066</v>
      </c>
    </row>
    <row r="48" customFormat="false" ht="15" hidden="false" customHeight="false" outlineLevel="0" collapsed="false">
      <c r="B48" s="63" t="s">
        <v>26</v>
      </c>
      <c r="C48" s="58" t="s">
        <v>11</v>
      </c>
      <c r="D48" s="58" t="n">
        <v>1010.93213</v>
      </c>
      <c r="E48" s="58" t="n">
        <v>1006.74</v>
      </c>
      <c r="F48" s="58" t="n">
        <v>1013.63</v>
      </c>
      <c r="G48" s="58" t="n">
        <v>1016.66566298148</v>
      </c>
      <c r="H48" s="58" t="n">
        <v>1014.77567567568</v>
      </c>
      <c r="I48" s="58" t="n">
        <v>1018.42</v>
      </c>
      <c r="J48" s="58" t="n">
        <v>1022.65411</v>
      </c>
      <c r="K48" s="58" t="n">
        <v>1019.71</v>
      </c>
      <c r="L48" s="59" t="n">
        <v>1025.82</v>
      </c>
    </row>
    <row r="49" customFormat="false" ht="15" hidden="false" customHeight="false" outlineLevel="0" collapsed="false">
      <c r="B49" s="60"/>
      <c r="C49" s="61" t="s">
        <v>14</v>
      </c>
      <c r="D49" s="61" t="n">
        <v>1008.64829</v>
      </c>
      <c r="E49" s="61" t="n">
        <v>1002.54</v>
      </c>
      <c r="F49" s="61" t="n">
        <v>1013.22</v>
      </c>
      <c r="G49" s="61" t="n">
        <v>1018.07975328329</v>
      </c>
      <c r="H49" s="61" t="n">
        <v>1015.76046511628</v>
      </c>
      <c r="I49" s="61" t="n">
        <v>1020.37826086957</v>
      </c>
      <c r="J49" s="61" t="n">
        <v>1027.34958</v>
      </c>
      <c r="K49" s="61" t="n">
        <v>1023.18</v>
      </c>
      <c r="L49" s="62" t="n">
        <v>1031.66</v>
      </c>
    </row>
    <row r="50" customFormat="false" ht="15" hidden="false" customHeight="false" outlineLevel="0" collapsed="false">
      <c r="B50" s="63" t="s">
        <v>27</v>
      </c>
      <c r="C50" s="58" t="s">
        <v>11</v>
      </c>
      <c r="D50" s="58" t="n">
        <v>1.14105</v>
      </c>
      <c r="E50" s="58" t="n">
        <v>0.998</v>
      </c>
      <c r="F50" s="58" t="n">
        <v>1.293</v>
      </c>
      <c r="G50" s="58" t="n">
        <v>2.1526918</v>
      </c>
      <c r="H50" s="58" t="n">
        <v>1.8818</v>
      </c>
      <c r="I50" s="58" t="n">
        <v>2.471</v>
      </c>
      <c r="J50" s="58" t="n">
        <v>3.417455</v>
      </c>
      <c r="K50" s="58" t="n">
        <v>2.825</v>
      </c>
      <c r="L50" s="59" t="n">
        <v>4.209</v>
      </c>
    </row>
    <row r="51" customFormat="false" ht="15" hidden="false" customHeight="false" outlineLevel="0" collapsed="false">
      <c r="B51" s="60"/>
      <c r="C51" s="61" t="s">
        <v>14</v>
      </c>
      <c r="D51" s="61" t="n">
        <v>1.029438</v>
      </c>
      <c r="E51" s="61" t="n">
        <v>0.857</v>
      </c>
      <c r="F51" s="61" t="n">
        <v>1.189</v>
      </c>
      <c r="G51" s="61" t="n">
        <v>2.06051932244898</v>
      </c>
      <c r="H51" s="61" t="n">
        <v>1.7574</v>
      </c>
      <c r="I51" s="61" t="n">
        <v>2.4144</v>
      </c>
      <c r="J51" s="61" t="n">
        <v>3.513944</v>
      </c>
      <c r="K51" s="61" t="n">
        <v>2.686</v>
      </c>
      <c r="L51" s="62" t="n">
        <v>4.543</v>
      </c>
    </row>
    <row r="52" customFormat="false" ht="15" hidden="false" customHeight="false" outlineLevel="0" collapsed="false">
      <c r="B52" s="63" t="s">
        <v>29</v>
      </c>
      <c r="C52" s="58" t="s">
        <v>11</v>
      </c>
      <c r="D52" s="58" t="n">
        <v>9.5632975</v>
      </c>
      <c r="E52" s="58" t="n">
        <v>8.8702</v>
      </c>
      <c r="F52" s="58" t="n">
        <v>9.9346</v>
      </c>
      <c r="G52" s="58" t="n">
        <v>11.8644831590612</v>
      </c>
      <c r="H52" s="58" t="n">
        <v>11.0457</v>
      </c>
      <c r="I52" s="58" t="n">
        <v>12.7231</v>
      </c>
      <c r="J52" s="58" t="n">
        <v>16.0881968</v>
      </c>
      <c r="K52" s="58" t="n">
        <v>16.0748</v>
      </c>
      <c r="L52" s="59" t="n">
        <v>16.093</v>
      </c>
    </row>
    <row r="53" customFormat="false" ht="15" hidden="false" customHeight="false" outlineLevel="0" collapsed="false">
      <c r="B53" s="60"/>
      <c r="C53" s="61" t="s">
        <v>14</v>
      </c>
      <c r="D53" s="61" t="n">
        <v>8.4002145</v>
      </c>
      <c r="E53" s="61" t="n">
        <v>6.1234</v>
      </c>
      <c r="F53" s="61" t="n">
        <v>9.744</v>
      </c>
      <c r="G53" s="61" t="n">
        <v>12.2090342233148</v>
      </c>
      <c r="H53" s="61" t="n">
        <v>11.188875</v>
      </c>
      <c r="I53" s="61" t="n">
        <v>13.2370222222222</v>
      </c>
      <c r="J53" s="61" t="n">
        <v>16.0926467</v>
      </c>
      <c r="K53" s="61" t="n">
        <v>16.093</v>
      </c>
      <c r="L53" s="62" t="n">
        <v>16.093</v>
      </c>
    </row>
    <row r="54" customFormat="false" ht="15" hidden="false" customHeight="false" outlineLevel="0" collapsed="false">
      <c r="B54" s="63" t="s">
        <v>30</v>
      </c>
      <c r="C54" s="58" t="s">
        <v>11</v>
      </c>
      <c r="D54" s="58" t="n">
        <v>14.8078</v>
      </c>
      <c r="E54" s="58" t="n">
        <v>3.2</v>
      </c>
      <c r="F54" s="58" t="n">
        <v>27.6</v>
      </c>
      <c r="G54" s="58" t="n">
        <v>53.9128913913405</v>
      </c>
      <c r="H54" s="58" t="n">
        <v>44.9555555555556</v>
      </c>
      <c r="I54" s="58" t="n">
        <v>62.5128205128205</v>
      </c>
      <c r="J54" s="58" t="n">
        <v>86.4899</v>
      </c>
      <c r="K54" s="58" t="n">
        <v>78.8</v>
      </c>
      <c r="L54" s="59" t="n">
        <v>93.6</v>
      </c>
    </row>
    <row r="55" customFormat="false" ht="15" hidden="false" customHeight="false" outlineLevel="0" collapsed="false">
      <c r="B55" s="60"/>
      <c r="C55" s="61" t="s">
        <v>14</v>
      </c>
      <c r="D55" s="61" t="n">
        <v>16.2288</v>
      </c>
      <c r="E55" s="61" t="n">
        <v>3</v>
      </c>
      <c r="F55" s="61" t="n">
        <v>32.6</v>
      </c>
      <c r="G55" s="61" t="n">
        <v>60.1432060105553</v>
      </c>
      <c r="H55" s="61" t="n">
        <v>51.1590909090909</v>
      </c>
      <c r="I55" s="61" t="n">
        <v>68.7555555555556</v>
      </c>
      <c r="J55" s="61" t="n">
        <v>93.5084</v>
      </c>
      <c r="K55" s="61" t="n">
        <v>86.6</v>
      </c>
      <c r="L55" s="62" t="n">
        <v>98</v>
      </c>
    </row>
    <row r="56" customFormat="false" ht="15" hidden="false" customHeight="false" outlineLevel="0" collapsed="false">
      <c r="B56" s="63" t="s">
        <v>32</v>
      </c>
      <c r="C56" s="58" t="s">
        <v>11</v>
      </c>
      <c r="D56" s="58" t="n">
        <v>2.505722</v>
      </c>
      <c r="E56" s="58" t="n">
        <v>1.993</v>
      </c>
      <c r="F56" s="58" t="n">
        <v>3.191</v>
      </c>
      <c r="G56" s="58" t="n">
        <v>5.3305375120287</v>
      </c>
      <c r="H56" s="58" t="n">
        <v>4.2853125</v>
      </c>
      <c r="I56" s="58" t="n">
        <v>6.3471875</v>
      </c>
      <c r="J56" s="58" t="n">
        <v>8.976379</v>
      </c>
      <c r="K56" s="58" t="n">
        <v>6.683</v>
      </c>
      <c r="L56" s="59" t="n">
        <v>12.218</v>
      </c>
    </row>
    <row r="57" customFormat="false" ht="15" hidden="false" customHeight="false" outlineLevel="0" collapsed="false">
      <c r="B57" s="60"/>
      <c r="C57" s="61" t="s">
        <v>14</v>
      </c>
      <c r="D57" s="61" t="n">
        <v>2.383671</v>
      </c>
      <c r="E57" s="61" t="n">
        <v>1.958</v>
      </c>
      <c r="F57" s="61" t="n">
        <v>2.896</v>
      </c>
      <c r="G57" s="61" t="n">
        <v>5.9190645847879</v>
      </c>
      <c r="H57" s="61" t="n">
        <v>4.89733333333333</v>
      </c>
      <c r="I57" s="61" t="n">
        <v>7.06288888888889</v>
      </c>
      <c r="J57" s="61" t="n">
        <v>11.070801</v>
      </c>
      <c r="K57" s="61" t="n">
        <v>8.166</v>
      </c>
      <c r="L57" s="62" t="n">
        <v>14.085</v>
      </c>
    </row>
    <row r="58" customFormat="false" ht="15" hidden="false" customHeight="false" outlineLevel="0" collapsed="false">
      <c r="B58" s="63" t="s">
        <v>33</v>
      </c>
      <c r="C58" s="58" t="s">
        <v>11</v>
      </c>
      <c r="D58" s="58" t="n">
        <v>2.807</v>
      </c>
      <c r="E58" s="58" t="n">
        <v>0</v>
      </c>
      <c r="F58" s="58" t="n">
        <v>4</v>
      </c>
      <c r="G58" s="58" t="n">
        <v>5.92148141642629</v>
      </c>
      <c r="H58" s="58" t="n">
        <v>5.24444444444444</v>
      </c>
      <c r="I58" s="58" t="n">
        <v>6.58</v>
      </c>
      <c r="J58" s="58" t="n">
        <v>8.6754</v>
      </c>
      <c r="K58" s="58" t="n">
        <v>8</v>
      </c>
      <c r="L58" s="59" t="n">
        <v>9</v>
      </c>
    </row>
    <row r="59" customFormat="false" ht="15" hidden="false" customHeight="false" outlineLevel="0" collapsed="false">
      <c r="B59" s="64"/>
      <c r="C59" s="65" t="s">
        <v>14</v>
      </c>
      <c r="D59" s="65" t="n">
        <v>0.8131</v>
      </c>
      <c r="E59" s="65" t="n">
        <v>0</v>
      </c>
      <c r="F59" s="65" t="n">
        <v>1</v>
      </c>
      <c r="G59" s="65" t="n">
        <v>3.37384364206213</v>
      </c>
      <c r="H59" s="65" t="n">
        <v>2.71428571428571</v>
      </c>
      <c r="I59" s="65" t="n">
        <v>4</v>
      </c>
      <c r="J59" s="65" t="n">
        <v>6.9436</v>
      </c>
      <c r="K59" s="65" t="n">
        <v>5.2</v>
      </c>
      <c r="L59" s="66" t="n">
        <v>8.2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2020-09-23T14:59:40Z</dcterms:created>
  <dc:creator>Godard</dc:creator>
  <dc:description/>
  <dc:language>fr-FR</dc:language>
  <cp:lastModifiedBy>Khaldoune HIlami</cp:lastModifiedBy>
  <dcterms:modified xsi:type="dcterms:W3CDTF">2021-08-26T16:46:32Z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