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Downloads/"/>
    </mc:Choice>
  </mc:AlternateContent>
  <xr:revisionPtr revIDLastSave="0" documentId="13_ncr:1_{9C052399-D79C-3D42-A3D6-4B34FCF15FBD}" xr6:coauthVersionLast="47" xr6:coauthVersionMax="47" xr10:uidLastSave="{00000000-0000-0000-0000-000000000000}"/>
  <bookViews>
    <workbookView xWindow="3800" yWindow="2200" windowWidth="28240" windowHeight="17440" xr2:uid="{8260EB34-1E98-DA48-A7D9-69F53B06E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E27" i="1"/>
  <c r="D9" i="1"/>
  <c r="D12" i="1" s="1"/>
  <c r="D8" i="1"/>
  <c r="E8" i="1" s="1"/>
  <c r="E24" i="1"/>
  <c r="F21" i="1" s="1"/>
  <c r="B18" i="1"/>
  <c r="C17" i="1" s="1"/>
  <c r="C16" i="1" l="1"/>
  <c r="B12" i="1"/>
  <c r="F20" i="1"/>
  <c r="F19" i="1"/>
  <c r="F18" i="1"/>
  <c r="F17" i="1"/>
  <c r="B9" i="1"/>
  <c r="B10" i="1" s="1"/>
  <c r="F23" i="1"/>
  <c r="D10" i="1"/>
  <c r="E10" i="1" s="1"/>
  <c r="F16" i="1"/>
  <c r="F22" i="1"/>
  <c r="E9" i="1"/>
  <c r="F12" i="1" l="1"/>
</calcChain>
</file>

<file path=xl/sharedStrings.xml><?xml version="1.0" encoding="utf-8"?>
<sst xmlns="http://schemas.openxmlformats.org/spreadsheetml/2006/main" count="71" uniqueCount="61">
  <si>
    <t>TAO-LAX 空运应收报表</t>
    <phoneticPr fontId="2" type="noConversion"/>
  </si>
  <si>
    <t>航班号</t>
    <phoneticPr fontId="2" type="noConversion"/>
  </si>
  <si>
    <t>航班日期</t>
    <phoneticPr fontId="2" type="noConversion"/>
  </si>
  <si>
    <t>5Y4647</t>
    <phoneticPr fontId="2" type="noConversion"/>
  </si>
  <si>
    <t>目的</t>
    <phoneticPr fontId="2" type="noConversion"/>
  </si>
  <si>
    <t>始发港</t>
    <phoneticPr fontId="2" type="noConversion"/>
  </si>
  <si>
    <t>TAO</t>
    <phoneticPr fontId="2" type="noConversion"/>
  </si>
  <si>
    <t>LAX</t>
    <phoneticPr fontId="2" type="noConversion"/>
  </si>
  <si>
    <t>航司</t>
    <phoneticPr fontId="2" type="noConversion"/>
  </si>
  <si>
    <t>5Y</t>
    <phoneticPr fontId="2" type="noConversion"/>
  </si>
  <si>
    <t>道骊空运部</t>
    <phoneticPr fontId="2" type="noConversion"/>
  </si>
  <si>
    <t>操作部门</t>
    <phoneticPr fontId="2" type="noConversion"/>
  </si>
  <si>
    <t>航班总体积</t>
    <phoneticPr fontId="2" type="noConversion"/>
  </si>
  <si>
    <t>航班总毛重</t>
    <phoneticPr fontId="2" type="noConversion"/>
  </si>
  <si>
    <t>航班总计费重</t>
    <phoneticPr fontId="2" type="noConversion"/>
  </si>
  <si>
    <t>空运费</t>
    <phoneticPr fontId="2" type="noConversion"/>
  </si>
  <si>
    <t>报关费</t>
    <phoneticPr fontId="2" type="noConversion"/>
  </si>
  <si>
    <t>燃油附加费</t>
    <phoneticPr fontId="2" type="noConversion"/>
  </si>
  <si>
    <t>操作费</t>
    <phoneticPr fontId="2" type="noConversion"/>
  </si>
  <si>
    <t>机场地面服务费</t>
    <phoneticPr fontId="2" type="noConversion"/>
  </si>
  <si>
    <t>拆板费</t>
    <phoneticPr fontId="2" type="noConversion"/>
  </si>
  <si>
    <t>拆板折扣</t>
    <phoneticPr fontId="2" type="noConversion"/>
  </si>
  <si>
    <t>系统费</t>
    <phoneticPr fontId="2" type="noConversion"/>
  </si>
  <si>
    <t>应收本位币合计</t>
    <phoneticPr fontId="2" type="noConversion"/>
  </si>
  <si>
    <t>航班毛利</t>
    <phoneticPr fontId="2" type="noConversion"/>
  </si>
  <si>
    <t>应付本位币</t>
    <phoneticPr fontId="2" type="noConversion"/>
  </si>
  <si>
    <t>应收本位币</t>
    <phoneticPr fontId="2" type="noConversion"/>
  </si>
  <si>
    <t>费用项</t>
    <phoneticPr fontId="2" type="noConversion"/>
  </si>
  <si>
    <t>单公斤毛利(CNY/KG)</t>
    <phoneticPr fontId="2" type="noConversion"/>
  </si>
  <si>
    <t>平均成本价(CNY/KG)</t>
    <phoneticPr fontId="2" type="noConversion"/>
  </si>
  <si>
    <t>平均收货价(CNY/KG)</t>
    <phoneticPr fontId="2" type="noConversion"/>
  </si>
  <si>
    <t>本期</t>
    <phoneticPr fontId="2" type="noConversion"/>
  </si>
  <si>
    <t>上期</t>
    <phoneticPr fontId="2" type="noConversion"/>
  </si>
  <si>
    <t>占比</t>
    <phoneticPr fontId="2" type="noConversion"/>
  </si>
  <si>
    <t>同比变动</t>
    <phoneticPr fontId="2" type="noConversion"/>
  </si>
  <si>
    <t>费用占比</t>
    <phoneticPr fontId="2" type="noConversion"/>
  </si>
  <si>
    <t>客户详情</t>
    <phoneticPr fontId="2" type="noConversion"/>
  </si>
  <si>
    <t>客户名</t>
    <phoneticPr fontId="2" type="noConversion"/>
  </si>
  <si>
    <t>上海哈盛供应链管理有限公司</t>
  </si>
  <si>
    <t>深圳环球睿成物流有限公司</t>
  </si>
  <si>
    <t>山东青中国际物流有限公司</t>
  </si>
  <si>
    <t>上海璟隆国际货运代理有限公司</t>
  </si>
  <si>
    <t>青岛海骏物流有限公司</t>
  </si>
  <si>
    <t>上海智平国际货物运输代理有限公司</t>
  </si>
  <si>
    <t>上海联飞国际货运代理有限公司</t>
  </si>
  <si>
    <t>骊泰供应链（上海）有限公司</t>
  </si>
  <si>
    <t>上海道骊供应链管理有限公司</t>
  </si>
  <si>
    <t>北京腾昌国际物流有限公司</t>
  </si>
  <si>
    <t>准时达国际供应链管理有限公司</t>
  </si>
  <si>
    <t>上海晶星国际货运代理有限公司</t>
  </si>
  <si>
    <t>上海通维物流有限公司</t>
  </si>
  <si>
    <t>青岛翔通国际运输代理有限公司</t>
  </si>
  <si>
    <t>道骊智运物流科技（上海）有限公司</t>
  </si>
  <si>
    <t>港中旅华贸国际物流股份有限公司</t>
  </si>
  <si>
    <t>哈盛（海南）跨境供应链有限公司</t>
  </si>
  <si>
    <t>上海泓仁国际物流有限公司</t>
  </si>
  <si>
    <t>毛重</t>
    <phoneticPr fontId="2" type="noConversion"/>
  </si>
  <si>
    <t>主单数</t>
    <phoneticPr fontId="2" type="noConversion"/>
  </si>
  <si>
    <t>运费合计</t>
    <phoneticPr fontId="2" type="noConversion"/>
  </si>
  <si>
    <t>收货均价</t>
    <phoneticPr fontId="2" type="noConversion"/>
  </si>
  <si>
    <t>计费重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</si>
</sst>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7" formatCode="#,##0.00;[Red]\-#,##0.00"/>
    <numFmt numFmtId="179" formatCode="#,##0.00_ ;[Red]\-#,##0.00\ "/>
    <numFmt numFmtId="180" formatCode="0.0%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3" fontId="0" fillId="0" borderId="0" xfId="1" applyFont="1" applyAlignment="1">
      <alignment horizontal="right" vertical="center"/>
    </xf>
    <xf numFmtId="43" fontId="4" fillId="0" borderId="0" xfId="1" applyFont="1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180" fontId="0" fillId="0" borderId="0" xfId="2" applyNumberFormat="1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179" fontId="4" fillId="0" borderId="0" xfId="0" applyNumberFormat="1" applyFont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DA87-742C-7F44-83A7-DC361285E152}">
  <dimension ref="A1:F44"/>
  <sheetViews>
    <sheetView tabSelected="1" topLeftCell="A10" workbookViewId="0">
      <selection activeCell="G41" sqref="G41"/>
    </sheetView>
  </sheetViews>
  <sheetFormatPr baseColWidth="10" defaultRowHeight="16"/>
  <cols>
    <col min="1" max="1" width="36.5" style="4" bestFit="1" customWidth="1"/>
    <col min="2" max="2" width="13.83203125" style="1" bestFit="1" customWidth="1"/>
    <col min="3" max="3" width="20.5" style="4" bestFit="1" customWidth="1"/>
    <col min="4" max="4" width="23.83203125" style="1" bestFit="1" customWidth="1"/>
    <col min="5" max="5" width="21" style="4" bestFit="1" customWidth="1"/>
    <col min="6" max="6" width="18.33203125" style="1" customWidth="1"/>
  </cols>
  <sheetData>
    <row r="1" spans="1:6" ht="52" customHeight="1" thickBot="1">
      <c r="A1" s="15" t="s">
        <v>0</v>
      </c>
      <c r="B1" s="16"/>
      <c r="C1" s="16"/>
      <c r="D1" s="16"/>
      <c r="E1" s="16"/>
      <c r="F1" s="16"/>
    </row>
    <row r="2" spans="1:6" ht="17" thickTop="1">
      <c r="A2" s="4" t="s">
        <v>1</v>
      </c>
      <c r="B2" s="1" t="s">
        <v>3</v>
      </c>
      <c r="C2" s="4" t="s">
        <v>2</v>
      </c>
      <c r="D2" s="3">
        <v>44907</v>
      </c>
      <c r="E2" s="4" t="s">
        <v>8</v>
      </c>
      <c r="F2" s="1" t="s">
        <v>9</v>
      </c>
    </row>
    <row r="3" spans="1:6">
      <c r="A3" s="4" t="s">
        <v>5</v>
      </c>
      <c r="B3" s="1" t="s">
        <v>6</v>
      </c>
      <c r="C3" s="4" t="s">
        <v>4</v>
      </c>
      <c r="D3" s="1" t="s">
        <v>7</v>
      </c>
      <c r="E3" s="4" t="s">
        <v>11</v>
      </c>
      <c r="F3" s="1" t="s">
        <v>10</v>
      </c>
    </row>
    <row r="4" spans="1:6">
      <c r="A4" s="4" t="s">
        <v>13</v>
      </c>
      <c r="B4" s="2">
        <v>105000</v>
      </c>
      <c r="C4" s="4" t="s">
        <v>12</v>
      </c>
      <c r="D4" s="1">
        <v>630</v>
      </c>
      <c r="E4" s="4" t="s">
        <v>14</v>
      </c>
      <c r="F4" s="2">
        <v>107000</v>
      </c>
    </row>
    <row r="5" spans="1:6">
      <c r="B5" s="2"/>
      <c r="F5" s="2"/>
    </row>
    <row r="6" spans="1:6" ht="17" thickBot="1">
      <c r="A6" s="19" t="s">
        <v>32</v>
      </c>
      <c r="B6" s="19"/>
      <c r="C6" s="19" t="s">
        <v>31</v>
      </c>
      <c r="D6" s="19"/>
      <c r="E6" s="21"/>
      <c r="F6" s="22"/>
    </row>
    <row r="7" spans="1:6" ht="17" thickTop="1">
      <c r="A7" s="1" t="s">
        <v>3</v>
      </c>
      <c r="B7" s="3">
        <v>44905</v>
      </c>
      <c r="C7" s="1" t="s">
        <v>3</v>
      </c>
      <c r="D7" s="3">
        <v>44907</v>
      </c>
      <c r="E7" s="4" t="s">
        <v>34</v>
      </c>
    </row>
    <row r="8" spans="1:6">
      <c r="A8" s="10" t="s">
        <v>23</v>
      </c>
      <c r="B8" s="4">
        <v>500000</v>
      </c>
      <c r="C8" s="10" t="s">
        <v>23</v>
      </c>
      <c r="D8" s="24">
        <f>SUM(B16:B17)</f>
        <v>580000</v>
      </c>
      <c r="E8" s="20">
        <f>(D8-B8)/D8</f>
        <v>0.13793103448275862</v>
      </c>
    </row>
    <row r="9" spans="1:6">
      <c r="A9" s="10" t="s">
        <v>23</v>
      </c>
      <c r="B9" s="8">
        <f>D9</f>
        <v>630015.76</v>
      </c>
      <c r="C9" s="10" t="s">
        <v>23</v>
      </c>
      <c r="D9" s="25">
        <f>SUM(E16:E23)</f>
        <v>630015.76</v>
      </c>
      <c r="E9" s="20">
        <f t="shared" ref="E9:E10" si="0">(D9-B9)/D9</f>
        <v>0</v>
      </c>
    </row>
    <row r="10" spans="1:6">
      <c r="A10" s="10" t="s">
        <v>24</v>
      </c>
      <c r="B10" s="18">
        <f>B8-B9</f>
        <v>-130015.76000000001</v>
      </c>
      <c r="C10" s="10" t="s">
        <v>24</v>
      </c>
      <c r="D10" s="26">
        <f>D8-D9</f>
        <v>-50015.760000000009</v>
      </c>
      <c r="E10" s="20">
        <f t="shared" si="0"/>
        <v>-1.5994958389115748</v>
      </c>
    </row>
    <row r="11" spans="1:6">
      <c r="A11" s="10"/>
      <c r="C11" s="10"/>
      <c r="D11" s="18"/>
      <c r="F11" s="14"/>
    </row>
    <row r="12" spans="1:6">
      <c r="A12" s="4" t="s">
        <v>30</v>
      </c>
      <c r="B12" s="12">
        <f>D8/F4</f>
        <v>5.4205607476635516</v>
      </c>
      <c r="C12" s="4" t="s">
        <v>29</v>
      </c>
      <c r="D12" s="13">
        <f>D9/F4</f>
        <v>5.8879977570093462</v>
      </c>
      <c r="E12" s="4" t="s">
        <v>28</v>
      </c>
      <c r="F12" s="14">
        <f>D10/F4</f>
        <v>-0.46743700934579446</v>
      </c>
    </row>
    <row r="13" spans="1:6">
      <c r="A13" s="10"/>
      <c r="B13" s="9"/>
    </row>
    <row r="14" spans="1:6" ht="17" thickBot="1">
      <c r="A14" s="19" t="s">
        <v>35</v>
      </c>
      <c r="B14" s="19"/>
      <c r="C14" s="19"/>
      <c r="D14" s="19"/>
      <c r="E14" s="19"/>
      <c r="F14" s="19"/>
    </row>
    <row r="15" spans="1:6" ht="17" thickTop="1">
      <c r="A15" s="10" t="s">
        <v>27</v>
      </c>
      <c r="B15" s="17" t="s">
        <v>26</v>
      </c>
      <c r="C15" s="10" t="s">
        <v>33</v>
      </c>
      <c r="D15" s="17" t="s">
        <v>27</v>
      </c>
      <c r="E15" s="17" t="s">
        <v>25</v>
      </c>
      <c r="F15" s="10" t="s">
        <v>33</v>
      </c>
    </row>
    <row r="16" spans="1:6">
      <c r="A16" s="4" t="s">
        <v>15</v>
      </c>
      <c r="B16" s="2">
        <v>550000</v>
      </c>
      <c r="C16" s="20">
        <f>B16/$B$18</f>
        <v>0.94827586206896552</v>
      </c>
      <c r="D16" s="1" t="s">
        <v>15</v>
      </c>
      <c r="E16" s="5">
        <v>500000</v>
      </c>
      <c r="F16" s="20">
        <f>E16/$E$24</f>
        <v>0.79363094027997017</v>
      </c>
    </row>
    <row r="17" spans="1:6">
      <c r="A17" s="4" t="s">
        <v>16</v>
      </c>
      <c r="B17" s="1">
        <v>30000</v>
      </c>
      <c r="C17" s="20">
        <f>B17/$B$18</f>
        <v>5.1724137931034482E-2</v>
      </c>
      <c r="D17" s="1" t="s">
        <v>17</v>
      </c>
      <c r="E17" s="5">
        <v>100000</v>
      </c>
      <c r="F17" s="20">
        <f>E17/$E$24</f>
        <v>0.15872618805599403</v>
      </c>
    </row>
    <row r="18" spans="1:6">
      <c r="B18" s="2">
        <f>SUM(B16:B17)</f>
        <v>580000</v>
      </c>
      <c r="D18" s="1" t="s">
        <v>18</v>
      </c>
      <c r="E18" s="5">
        <v>4530</v>
      </c>
      <c r="F18" s="20">
        <f>E18/$E$24</f>
        <v>7.1902963189365296E-3</v>
      </c>
    </row>
    <row r="19" spans="1:6">
      <c r="D19" s="1" t="s">
        <v>19</v>
      </c>
      <c r="E19" s="5">
        <v>21967.4</v>
      </c>
      <c r="F19" s="20">
        <f>E19/$E$24</f>
        <v>3.4868016635012433E-2</v>
      </c>
    </row>
    <row r="20" spans="1:6">
      <c r="D20" s="1" t="s">
        <v>20</v>
      </c>
      <c r="E20" s="6">
        <v>2718.36</v>
      </c>
      <c r="F20" s="20">
        <f>E20/$E$24</f>
        <v>4.3147492056389196E-3</v>
      </c>
    </row>
    <row r="21" spans="1:6">
      <c r="D21" s="1" t="s">
        <v>21</v>
      </c>
      <c r="E21" s="7">
        <v>-800</v>
      </c>
      <c r="F21" s="20">
        <f>E21/$E$24</f>
        <v>-1.2698095044479522E-3</v>
      </c>
    </row>
    <row r="22" spans="1:6">
      <c r="D22" s="1" t="s">
        <v>22</v>
      </c>
      <c r="E22" s="5">
        <v>100</v>
      </c>
      <c r="F22" s="20">
        <f>E22/$E$24</f>
        <v>1.5872618805599402E-4</v>
      </c>
    </row>
    <row r="23" spans="1:6">
      <c r="D23" s="1" t="s">
        <v>16</v>
      </c>
      <c r="E23" s="5">
        <v>1500</v>
      </c>
      <c r="F23" s="20">
        <f>E23/$E$24</f>
        <v>2.3808928208399103E-3</v>
      </c>
    </row>
    <row r="24" spans="1:6">
      <c r="E24" s="8">
        <f>SUM(E16:E23)</f>
        <v>630015.76</v>
      </c>
    </row>
    <row r="25" spans="1:6" ht="17" thickBot="1">
      <c r="A25" s="21"/>
      <c r="B25" s="23"/>
      <c r="C25" s="21" t="s">
        <v>36</v>
      </c>
      <c r="D25" s="23"/>
      <c r="E25" s="21"/>
      <c r="F25" s="23"/>
    </row>
    <row r="26" spans="1:6" ht="17" thickTop="1">
      <c r="A26" s="4" t="s">
        <v>37</v>
      </c>
      <c r="B26" s="1" t="s">
        <v>57</v>
      </c>
      <c r="C26" s="1" t="s">
        <v>56</v>
      </c>
      <c r="D26" s="4" t="s">
        <v>60</v>
      </c>
      <c r="E26" s="4" t="s">
        <v>58</v>
      </c>
      <c r="F26" s="1" t="s">
        <v>59</v>
      </c>
    </row>
    <row r="27" spans="1:6">
      <c r="A27" s="4" t="s">
        <v>38</v>
      </c>
      <c r="B27" s="1">
        <v>2</v>
      </c>
      <c r="C27" s="4">
        <v>5433</v>
      </c>
      <c r="D27" s="1">
        <v>5346</v>
      </c>
      <c r="E27" s="4">
        <f>123334</f>
        <v>123334</v>
      </c>
      <c r="F27" s="11">
        <f>E27/D27</f>
        <v>23.070332959221847</v>
      </c>
    </row>
    <row r="28" spans="1:6">
      <c r="A28" s="4" t="s">
        <v>39</v>
      </c>
      <c r="B28" s="1">
        <v>3</v>
      </c>
      <c r="C28" s="4">
        <v>2334</v>
      </c>
      <c r="D28" s="1">
        <v>2400</v>
      </c>
      <c r="E28" s="4">
        <v>83333</v>
      </c>
      <c r="F28" s="11">
        <f t="shared" ref="F28:F44" si="1">E28/D28</f>
        <v>34.72208333333333</v>
      </c>
    </row>
    <row r="29" spans="1:6">
      <c r="A29" s="4" t="s">
        <v>40</v>
      </c>
      <c r="B29" s="1">
        <v>1</v>
      </c>
      <c r="C29" s="4">
        <v>2111</v>
      </c>
      <c r="D29" s="1">
        <v>2233</v>
      </c>
      <c r="E29" s="4">
        <v>83333</v>
      </c>
      <c r="F29" s="11">
        <f t="shared" si="1"/>
        <v>37.318853560232867</v>
      </c>
    </row>
    <row r="30" spans="1:6">
      <c r="A30" s="4" t="s">
        <v>41</v>
      </c>
      <c r="B30" s="1">
        <v>1</v>
      </c>
      <c r="C30" s="4">
        <f t="shared" ref="C30:C44" si="2">ROUND(2000,5000)</f>
        <v>2000</v>
      </c>
      <c r="D30" s="1">
        <v>2334</v>
      </c>
      <c r="E30" s="4">
        <v>83333</v>
      </c>
      <c r="F30" s="11">
        <f t="shared" si="1"/>
        <v>35.703941730934019</v>
      </c>
    </row>
    <row r="31" spans="1:6">
      <c r="A31" s="4" t="s">
        <v>42</v>
      </c>
      <c r="B31" s="1">
        <v>1</v>
      </c>
      <c r="C31" s="4">
        <f t="shared" si="2"/>
        <v>2000</v>
      </c>
      <c r="D31" s="1">
        <v>2334</v>
      </c>
      <c r="E31" s="4">
        <v>83333</v>
      </c>
      <c r="F31" s="11">
        <f t="shared" si="1"/>
        <v>35.703941730934019</v>
      </c>
    </row>
    <row r="32" spans="1:6">
      <c r="A32" s="4" t="s">
        <v>43</v>
      </c>
      <c r="B32" s="1">
        <v>1</v>
      </c>
      <c r="C32" s="4">
        <f t="shared" si="2"/>
        <v>2000</v>
      </c>
      <c r="D32" s="1">
        <v>2334</v>
      </c>
      <c r="E32" s="4">
        <v>83333</v>
      </c>
      <c r="F32" s="11">
        <f t="shared" si="1"/>
        <v>35.703941730934019</v>
      </c>
    </row>
    <row r="33" spans="1:6">
      <c r="A33" s="4" t="s">
        <v>44</v>
      </c>
      <c r="B33" s="1">
        <v>1</v>
      </c>
      <c r="C33" s="4">
        <f t="shared" si="2"/>
        <v>2000</v>
      </c>
      <c r="D33" s="1">
        <v>2334</v>
      </c>
      <c r="E33" s="4">
        <v>83333</v>
      </c>
      <c r="F33" s="11">
        <f t="shared" si="1"/>
        <v>35.703941730934019</v>
      </c>
    </row>
    <row r="34" spans="1:6">
      <c r="A34" s="4" t="s">
        <v>45</v>
      </c>
      <c r="B34" s="1">
        <v>1</v>
      </c>
      <c r="C34" s="4">
        <f t="shared" si="2"/>
        <v>2000</v>
      </c>
      <c r="D34" s="1">
        <v>2334</v>
      </c>
      <c r="E34" s="4">
        <v>83333</v>
      </c>
      <c r="F34" s="11">
        <f t="shared" si="1"/>
        <v>35.703941730934019</v>
      </c>
    </row>
    <row r="35" spans="1:6">
      <c r="A35" s="4" t="s">
        <v>46</v>
      </c>
      <c r="B35" s="1">
        <v>1</v>
      </c>
      <c r="C35" s="4">
        <f t="shared" si="2"/>
        <v>2000</v>
      </c>
      <c r="D35" s="1">
        <v>2334</v>
      </c>
      <c r="E35" s="4">
        <v>83333</v>
      </c>
      <c r="F35" s="11">
        <f t="shared" si="1"/>
        <v>35.703941730934019</v>
      </c>
    </row>
    <row r="36" spans="1:6">
      <c r="A36" s="4" t="s">
        <v>47</v>
      </c>
      <c r="B36" s="1">
        <v>1</v>
      </c>
      <c r="C36" s="4">
        <f t="shared" si="2"/>
        <v>2000</v>
      </c>
      <c r="D36" s="1">
        <v>2334</v>
      </c>
      <c r="E36" s="4">
        <v>83333</v>
      </c>
      <c r="F36" s="11">
        <f t="shared" si="1"/>
        <v>35.703941730934019</v>
      </c>
    </row>
    <row r="37" spans="1:6">
      <c r="A37" s="4" t="s">
        <v>48</v>
      </c>
      <c r="B37" s="1">
        <v>1</v>
      </c>
      <c r="C37" s="4">
        <f t="shared" si="2"/>
        <v>2000</v>
      </c>
      <c r="D37" s="1">
        <v>2334</v>
      </c>
      <c r="E37" s="4">
        <v>83333</v>
      </c>
      <c r="F37" s="11">
        <f t="shared" si="1"/>
        <v>35.703941730934019</v>
      </c>
    </row>
    <row r="38" spans="1:6">
      <c r="A38" s="4" t="s">
        <v>49</v>
      </c>
      <c r="B38" s="1">
        <v>1</v>
      </c>
      <c r="C38" s="4">
        <f t="shared" si="2"/>
        <v>2000</v>
      </c>
      <c r="D38" s="1">
        <v>2334</v>
      </c>
      <c r="E38" s="4">
        <v>83333</v>
      </c>
      <c r="F38" s="11">
        <f t="shared" si="1"/>
        <v>35.703941730934019</v>
      </c>
    </row>
    <row r="39" spans="1:6">
      <c r="A39" s="4" t="s">
        <v>50</v>
      </c>
      <c r="B39" s="1">
        <v>1</v>
      </c>
      <c r="C39" s="4">
        <f t="shared" si="2"/>
        <v>2000</v>
      </c>
      <c r="D39" s="1">
        <v>2334</v>
      </c>
      <c r="E39" s="4">
        <v>83333</v>
      </c>
      <c r="F39" s="11">
        <f t="shared" si="1"/>
        <v>35.703941730934019</v>
      </c>
    </row>
    <row r="40" spans="1:6">
      <c r="A40" s="4" t="s">
        <v>51</v>
      </c>
      <c r="B40" s="1">
        <v>1</v>
      </c>
      <c r="C40" s="4">
        <f t="shared" si="2"/>
        <v>2000</v>
      </c>
      <c r="D40" s="1">
        <v>2334</v>
      </c>
      <c r="E40" s="4">
        <v>83333</v>
      </c>
      <c r="F40" s="11">
        <f t="shared" si="1"/>
        <v>35.703941730934019</v>
      </c>
    </row>
    <row r="41" spans="1:6">
      <c r="A41" s="4" t="s">
        <v>52</v>
      </c>
      <c r="B41" s="1">
        <v>1</v>
      </c>
      <c r="C41" s="4">
        <f t="shared" si="2"/>
        <v>2000</v>
      </c>
      <c r="D41" s="1">
        <v>2334</v>
      </c>
      <c r="E41" s="4">
        <v>83333</v>
      </c>
      <c r="F41" s="11">
        <f t="shared" si="1"/>
        <v>35.703941730934019</v>
      </c>
    </row>
    <row r="42" spans="1:6">
      <c r="A42" s="4" t="s">
        <v>53</v>
      </c>
      <c r="B42" s="1">
        <v>1</v>
      </c>
      <c r="C42" s="4">
        <f t="shared" si="2"/>
        <v>2000</v>
      </c>
      <c r="D42" s="1">
        <v>2334</v>
      </c>
      <c r="E42" s="4">
        <v>83333</v>
      </c>
      <c r="F42" s="11">
        <f t="shared" si="1"/>
        <v>35.703941730934019</v>
      </c>
    </row>
    <row r="43" spans="1:6">
      <c r="A43" s="4" t="s">
        <v>54</v>
      </c>
      <c r="B43" s="1">
        <v>1</v>
      </c>
      <c r="C43" s="4">
        <f t="shared" si="2"/>
        <v>2000</v>
      </c>
      <c r="D43" s="1">
        <v>2334</v>
      </c>
      <c r="E43" s="4">
        <v>83333</v>
      </c>
      <c r="F43" s="11">
        <f t="shared" si="1"/>
        <v>35.703941730934019</v>
      </c>
    </row>
    <row r="44" spans="1:6">
      <c r="A44" s="4" t="s">
        <v>55</v>
      </c>
      <c r="B44" s="1">
        <v>1</v>
      </c>
      <c r="C44" s="4">
        <f t="shared" si="2"/>
        <v>2000</v>
      </c>
      <c r="D44" s="1">
        <v>2334</v>
      </c>
      <c r="E44" s="4">
        <v>83333</v>
      </c>
      <c r="F44" s="11">
        <f t="shared" si="1"/>
        <v>35.703941730934019</v>
      </c>
    </row>
  </sheetData>
  <mergeCells count="4">
    <mergeCell ref="A1:F1"/>
    <mergeCell ref="C6:D6"/>
    <mergeCell ref="A6:B6"/>
    <mergeCell ref="A14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2022-12-16T06:50:34Z</dcterms:created>
  <dcterms:modified xsi:type="dcterms:W3CDTF">2022-12-16T07:53:15Z</dcterms:modified>
</cp:coreProperties>
</file>