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ni_wang_tno_nl/Documents/MOPO/SpineOpt/multi-year_investment/Investment info/"/>
    </mc:Choice>
  </mc:AlternateContent>
  <xr:revisionPtr revIDLastSave="236" documentId="13_ncr:1_{30D38F4D-2E35-4B53-A111-E60D05396B58}" xr6:coauthVersionLast="47" xr6:coauthVersionMax="47" xr10:uidLastSave="{ECDB93F8-2F5A-4E71-BAF4-5B3E51068943}"/>
  <bookViews>
    <workbookView xWindow="28680" yWindow="-14070" windowWidth="51840" windowHeight="21120" activeTab="6" xr2:uid="{EB277ABF-895F-4241-86EE-8B2A2E92D589}"/>
  </bookViews>
  <sheets>
    <sheet name="CPT" sheetId="1" r:id="rId1"/>
    <sheet name="MARKUP_AN" sheetId="4" r:id="rId2"/>
    <sheet name="Decommission" sheetId="13" r:id="rId3"/>
    <sheet name="SF" sheetId="5" r:id="rId4"/>
    <sheet name="MARKUP_DR_wrong" sheetId="6" r:id="rId5"/>
    <sheet name="MARKUP_DR_correct" sheetId="7" r:id="rId6"/>
    <sheet name="D_OY" sheetId="9" r:id="rId7"/>
    <sheet name="DD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3" l="1"/>
  <c r="C34" i="13"/>
  <c r="C35" i="13"/>
  <c r="C36" i="13"/>
  <c r="C46" i="13"/>
  <c r="C47" i="13"/>
  <c r="C48" i="13"/>
  <c r="C49" i="13"/>
  <c r="C50" i="13"/>
  <c r="C51" i="13"/>
  <c r="C52" i="13"/>
  <c r="C60" i="13"/>
  <c r="C61" i="13"/>
  <c r="C62" i="13"/>
  <c r="C65" i="13"/>
  <c r="C66" i="13"/>
  <c r="C67" i="13"/>
  <c r="C68" i="13"/>
  <c r="B77" i="13"/>
  <c r="D77" i="13" s="1"/>
  <c r="B76" i="13"/>
  <c r="D76" i="13" s="1"/>
  <c r="B75" i="13"/>
  <c r="D75" i="13" s="1"/>
  <c r="B74" i="13"/>
  <c r="C74" i="13" s="1"/>
  <c r="B73" i="13"/>
  <c r="D73" i="13" s="1"/>
  <c r="B72" i="13"/>
  <c r="C72" i="13" s="1"/>
  <c r="B71" i="13"/>
  <c r="D71" i="13" s="1"/>
  <c r="B70" i="13"/>
  <c r="D70" i="13" s="1"/>
  <c r="B69" i="13"/>
  <c r="D69" i="13" s="1"/>
  <c r="B68" i="13"/>
  <c r="D68" i="13" s="1"/>
  <c r="B67" i="13"/>
  <c r="D67" i="13" s="1"/>
  <c r="B66" i="13"/>
  <c r="B65" i="13"/>
  <c r="D65" i="13" s="1"/>
  <c r="B64" i="13"/>
  <c r="C64" i="13" s="1"/>
  <c r="B63" i="13"/>
  <c r="D63" i="13" s="1"/>
  <c r="B62" i="13"/>
  <c r="D62" i="13" s="1"/>
  <c r="B61" i="13"/>
  <c r="D61" i="13" s="1"/>
  <c r="B60" i="13"/>
  <c r="B59" i="13"/>
  <c r="D59" i="13" s="1"/>
  <c r="B58" i="13"/>
  <c r="C58" i="13" s="1"/>
  <c r="B57" i="13"/>
  <c r="C57" i="13" s="1"/>
  <c r="B56" i="13"/>
  <c r="C56" i="13" s="1"/>
  <c r="B55" i="13"/>
  <c r="D55" i="13" s="1"/>
  <c r="B54" i="13"/>
  <c r="C54" i="13" s="1"/>
  <c r="B53" i="13"/>
  <c r="D53" i="13" s="1"/>
  <c r="B52" i="13"/>
  <c r="D52" i="13" s="1"/>
  <c r="D51" i="13"/>
  <c r="B51" i="13"/>
  <c r="B50" i="13"/>
  <c r="B49" i="13"/>
  <c r="B48" i="13"/>
  <c r="D48" i="13" s="1"/>
  <c r="B47" i="13"/>
  <c r="D47" i="13" s="1"/>
  <c r="B46" i="13"/>
  <c r="D46" i="13" s="1"/>
  <c r="B45" i="13"/>
  <c r="D45" i="13" s="1"/>
  <c r="B44" i="13"/>
  <c r="C44" i="13" s="1"/>
  <c r="B43" i="13"/>
  <c r="D43" i="13" s="1"/>
  <c r="B42" i="13"/>
  <c r="C42" i="13" s="1"/>
  <c r="B41" i="13"/>
  <c r="D41" i="13" s="1"/>
  <c r="D40" i="13"/>
  <c r="B40" i="13"/>
  <c r="C40" i="13" s="1"/>
  <c r="B39" i="13"/>
  <c r="D39" i="13" s="1"/>
  <c r="B38" i="13"/>
  <c r="D38" i="13" s="1"/>
  <c r="B37" i="13"/>
  <c r="D37" i="13" s="1"/>
  <c r="B36" i="13"/>
  <c r="D36" i="13" s="1"/>
  <c r="B35" i="13"/>
  <c r="D35" i="13" s="1"/>
  <c r="B34" i="13"/>
  <c r="B33" i="13"/>
  <c r="D33" i="13" s="1"/>
  <c r="B32" i="13"/>
  <c r="D32" i="13" s="1"/>
  <c r="B31" i="13"/>
  <c r="D31" i="13" s="1"/>
  <c r="B30" i="13"/>
  <c r="D30" i="13" s="1"/>
  <c r="B29" i="13"/>
  <c r="C29" i="13" s="1"/>
  <c r="B28" i="13"/>
  <c r="C28" i="13" s="1"/>
  <c r="B27" i="13"/>
  <c r="D27" i="13" s="1"/>
  <c r="B26" i="13"/>
  <c r="D26" i="13" s="1"/>
  <c r="B25" i="13"/>
  <c r="D25" i="13" s="1"/>
  <c r="B24" i="13"/>
  <c r="C24" i="13" s="1"/>
  <c r="B23" i="13"/>
  <c r="C23" i="13" s="1"/>
  <c r="B22" i="13"/>
  <c r="C22" i="13" s="1"/>
  <c r="B21" i="13"/>
  <c r="C21" i="13" s="1"/>
  <c r="B20" i="13"/>
  <c r="C20" i="13" s="1"/>
  <c r="B15" i="13"/>
  <c r="C32" i="13" l="1"/>
  <c r="C31" i="13"/>
  <c r="C30" i="13"/>
  <c r="C45" i="13"/>
  <c r="C63" i="13"/>
  <c r="D44" i="13"/>
  <c r="D56" i="13"/>
  <c r="C77" i="13"/>
  <c r="C76" i="13"/>
  <c r="E76" i="13" s="1"/>
  <c r="D24" i="13"/>
  <c r="E24" i="13" s="1"/>
  <c r="D57" i="13"/>
  <c r="C75" i="13"/>
  <c r="E75" i="13" s="1"/>
  <c r="C59" i="13"/>
  <c r="E59" i="13" s="1"/>
  <c r="C43" i="13"/>
  <c r="E43" i="13" s="1"/>
  <c r="C27" i="13"/>
  <c r="E27" i="13" s="1"/>
  <c r="D64" i="13"/>
  <c r="E64" i="13" s="1"/>
  <c r="C26" i="13"/>
  <c r="C73" i="13"/>
  <c r="C41" i="13"/>
  <c r="C25" i="13"/>
  <c r="D20" i="13"/>
  <c r="E20" i="13" s="1"/>
  <c r="D22" i="13"/>
  <c r="E22" i="13" s="1"/>
  <c r="C71" i="13"/>
  <c r="C55" i="13"/>
  <c r="C39" i="13"/>
  <c r="D54" i="13"/>
  <c r="C70" i="13"/>
  <c r="E70" i="13" s="1"/>
  <c r="C38" i="13"/>
  <c r="C69" i="13"/>
  <c r="C53" i="13"/>
  <c r="C37" i="13"/>
  <c r="E51" i="13"/>
  <c r="E67" i="13"/>
  <c r="E73" i="13"/>
  <c r="E63" i="13"/>
  <c r="E65" i="13"/>
  <c r="E33" i="13"/>
  <c r="E54" i="13"/>
  <c r="E44" i="13"/>
  <c r="E35" i="13"/>
  <c r="D50" i="13"/>
  <c r="E31" i="13"/>
  <c r="E62" i="13"/>
  <c r="D58" i="13"/>
  <c r="D28" i="13"/>
  <c r="D66" i="13"/>
  <c r="E36" i="13"/>
  <c r="E55" i="13"/>
  <c r="D21" i="13"/>
  <c r="E47" i="13"/>
  <c r="D74" i="13"/>
  <c r="D29" i="13"/>
  <c r="E71" i="13"/>
  <c r="E26" i="13"/>
  <c r="D34" i="13"/>
  <c r="E57" i="13"/>
  <c r="E68" i="13"/>
  <c r="D23" i="13"/>
  <c r="D42" i="13"/>
  <c r="E46" i="13"/>
  <c r="D49" i="13"/>
  <c r="E49" i="13" s="1"/>
  <c r="D60" i="13"/>
  <c r="D72" i="13"/>
  <c r="E77" i="13"/>
  <c r="E32" i="13"/>
  <c r="E40" i="13"/>
  <c r="E48" i="13"/>
  <c r="E56" i="13"/>
  <c r="E53" i="13" l="1"/>
  <c r="E69" i="13"/>
  <c r="E25" i="13"/>
  <c r="E61" i="13"/>
  <c r="E39" i="13"/>
  <c r="E28" i="13"/>
  <c r="E29" i="13"/>
  <c r="E23" i="13"/>
  <c r="E52" i="13"/>
  <c r="E74" i="13"/>
  <c r="E45" i="13"/>
  <c r="E37" i="13"/>
  <c r="E72" i="13"/>
  <c r="E21" i="13"/>
  <c r="E42" i="13"/>
  <c r="E41" i="13"/>
  <c r="E58" i="13"/>
  <c r="E38" i="13"/>
  <c r="E34" i="13"/>
  <c r="E60" i="13"/>
  <c r="E50" i="13"/>
  <c r="E30" i="13"/>
  <c r="E66" i="13"/>
  <c r="E12" i="7"/>
  <c r="B12" i="7"/>
  <c r="B15" i="4"/>
  <c r="G32" i="10"/>
  <c r="H32" i="10"/>
  <c r="G33" i="10"/>
  <c r="H3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13" i="10"/>
  <c r="B33" i="10"/>
  <c r="C33" i="10" s="1"/>
  <c r="B32" i="10"/>
  <c r="C32" i="10" s="1"/>
  <c r="B31" i="10"/>
  <c r="C31" i="10" s="1"/>
  <c r="B30" i="10"/>
  <c r="C30" i="10" s="1"/>
  <c r="B29" i="10"/>
  <c r="C29" i="10" s="1"/>
  <c r="B28" i="10"/>
  <c r="C28" i="10" s="1"/>
  <c r="B27" i="10"/>
  <c r="C27" i="10" s="1"/>
  <c r="B26" i="10"/>
  <c r="C26" i="10" s="1"/>
  <c r="B25" i="10"/>
  <c r="C25" i="10" s="1"/>
  <c r="B24" i="10"/>
  <c r="C24" i="10" s="1"/>
  <c r="B23" i="10"/>
  <c r="C23" i="10" s="1"/>
  <c r="B22" i="10"/>
  <c r="C22" i="10" s="1"/>
  <c r="B21" i="10"/>
  <c r="C21" i="10" s="1"/>
  <c r="B20" i="10"/>
  <c r="C20" i="10" s="1"/>
  <c r="B19" i="10"/>
  <c r="C19" i="10" s="1"/>
  <c r="B18" i="10"/>
  <c r="C18" i="10" s="1"/>
  <c r="B17" i="10"/>
  <c r="C17" i="10" s="1"/>
  <c r="B16" i="10"/>
  <c r="C16" i="10" s="1"/>
  <c r="B15" i="10"/>
  <c r="C15" i="10" s="1"/>
  <c r="B14" i="10"/>
  <c r="C14" i="10" s="1"/>
  <c r="B13" i="10"/>
  <c r="C13" i="10" s="1"/>
  <c r="B80" i="9"/>
  <c r="D80" i="9" s="1"/>
  <c r="B79" i="9"/>
  <c r="C79" i="9" s="1"/>
  <c r="B78" i="9"/>
  <c r="C78" i="9" s="1"/>
  <c r="B77" i="9"/>
  <c r="D77" i="9" s="1"/>
  <c r="B76" i="9"/>
  <c r="D76" i="9" s="1"/>
  <c r="B75" i="9"/>
  <c r="C75" i="9" s="1"/>
  <c r="B74" i="9"/>
  <c r="D74" i="9" s="1"/>
  <c r="B73" i="9"/>
  <c r="D73" i="9" s="1"/>
  <c r="B72" i="9"/>
  <c r="D72" i="9" s="1"/>
  <c r="B71" i="9"/>
  <c r="C71" i="9" s="1"/>
  <c r="B70" i="9"/>
  <c r="C70" i="9" s="1"/>
  <c r="B69" i="9"/>
  <c r="D69" i="9" s="1"/>
  <c r="B68" i="9"/>
  <c r="D68" i="9" s="1"/>
  <c r="B67" i="9"/>
  <c r="C67" i="9" s="1"/>
  <c r="B66" i="9"/>
  <c r="D66" i="9" s="1"/>
  <c r="B65" i="9"/>
  <c r="D65" i="9" s="1"/>
  <c r="B64" i="9"/>
  <c r="D64" i="9" s="1"/>
  <c r="B63" i="9"/>
  <c r="C63" i="9" s="1"/>
  <c r="B62" i="9"/>
  <c r="C62" i="9" s="1"/>
  <c r="B61" i="9"/>
  <c r="D61" i="9" s="1"/>
  <c r="B60" i="9"/>
  <c r="D60" i="9" s="1"/>
  <c r="B59" i="9"/>
  <c r="C59" i="9" s="1"/>
  <c r="B58" i="9"/>
  <c r="D58" i="9" s="1"/>
  <c r="B57" i="9"/>
  <c r="D57" i="9" s="1"/>
  <c r="B56" i="9"/>
  <c r="D56" i="9" s="1"/>
  <c r="B55" i="9"/>
  <c r="C55" i="9" s="1"/>
  <c r="B54" i="9"/>
  <c r="C54" i="9" s="1"/>
  <c r="B53" i="9"/>
  <c r="D53" i="9" s="1"/>
  <c r="B52" i="9"/>
  <c r="D52" i="9" s="1"/>
  <c r="B51" i="9"/>
  <c r="D51" i="9" s="1"/>
  <c r="B50" i="9"/>
  <c r="C50" i="9" s="1"/>
  <c r="B49" i="9"/>
  <c r="D49" i="9" s="1"/>
  <c r="B48" i="9"/>
  <c r="D48" i="9" s="1"/>
  <c r="B47" i="9"/>
  <c r="C47" i="9" s="1"/>
  <c r="B46" i="9"/>
  <c r="D46" i="9" s="1"/>
  <c r="B45" i="9"/>
  <c r="D45" i="9" s="1"/>
  <c r="B44" i="9"/>
  <c r="C44" i="9" s="1"/>
  <c r="B43" i="9"/>
  <c r="D43" i="9" s="1"/>
  <c r="B42" i="9"/>
  <c r="D42" i="9" s="1"/>
  <c r="B41" i="9"/>
  <c r="D41" i="9" s="1"/>
  <c r="B40" i="9"/>
  <c r="C40" i="9" s="1"/>
  <c r="B39" i="9"/>
  <c r="D39" i="9" s="1"/>
  <c r="B38" i="9"/>
  <c r="D38" i="9" s="1"/>
  <c r="B37" i="9"/>
  <c r="D37" i="9" s="1"/>
  <c r="B36" i="9"/>
  <c r="C36" i="9" s="1"/>
  <c r="B35" i="9"/>
  <c r="D35" i="9" s="1"/>
  <c r="B34" i="9"/>
  <c r="D34" i="9" s="1"/>
  <c r="B33" i="9"/>
  <c r="D33" i="9" s="1"/>
  <c r="B32" i="9"/>
  <c r="D32" i="9" s="1"/>
  <c r="B31" i="9"/>
  <c r="D31" i="9" s="1"/>
  <c r="B30" i="9"/>
  <c r="D30" i="9" s="1"/>
  <c r="B29" i="9"/>
  <c r="D29" i="9" s="1"/>
  <c r="B28" i="9"/>
  <c r="D28" i="9" s="1"/>
  <c r="B27" i="9"/>
  <c r="D27" i="9" s="1"/>
  <c r="B26" i="9"/>
  <c r="B25" i="9"/>
  <c r="B24" i="9"/>
  <c r="B23" i="9"/>
  <c r="L25" i="6"/>
  <c r="L26" i="6"/>
  <c r="L27" i="6"/>
  <c r="L28" i="6"/>
  <c r="L29" i="6"/>
  <c r="L30" i="6"/>
  <c r="L31" i="6"/>
  <c r="L32" i="6"/>
  <c r="L33" i="6"/>
  <c r="L34" i="6"/>
  <c r="L24" i="6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L35" i="6" s="1"/>
  <c r="J36" i="6"/>
  <c r="K36" i="6" s="1"/>
  <c r="L36" i="6" s="1"/>
  <c r="J37" i="6"/>
  <c r="K37" i="6" s="1"/>
  <c r="L37" i="6" s="1"/>
  <c r="J38" i="6"/>
  <c r="K38" i="6" s="1"/>
  <c r="L38" i="6" s="1"/>
  <c r="J39" i="6"/>
  <c r="K39" i="6" s="1"/>
  <c r="L39" i="6" s="1"/>
  <c r="J40" i="6"/>
  <c r="K40" i="6" s="1"/>
  <c r="L40" i="6" s="1"/>
  <c r="J41" i="6"/>
  <c r="K41" i="6" s="1"/>
  <c r="L41" i="6" s="1"/>
  <c r="J42" i="6"/>
  <c r="K42" i="6" s="1"/>
  <c r="L42" i="6" s="1"/>
  <c r="J43" i="6"/>
  <c r="K43" i="6" s="1"/>
  <c r="L43" i="6" s="1"/>
  <c r="J44" i="6"/>
  <c r="K44" i="6" s="1"/>
  <c r="L44" i="6" s="1"/>
  <c r="J45" i="6"/>
  <c r="K45" i="6" s="1"/>
  <c r="L45" i="6" s="1"/>
  <c r="J46" i="6"/>
  <c r="K46" i="6" s="1"/>
  <c r="L46" i="6" s="1"/>
  <c r="J47" i="6"/>
  <c r="K47" i="6" s="1"/>
  <c r="L47" i="6" s="1"/>
  <c r="J48" i="6"/>
  <c r="K48" i="6" s="1"/>
  <c r="L48" i="6" s="1"/>
  <c r="J49" i="6"/>
  <c r="K49" i="6" s="1"/>
  <c r="L49" i="6" s="1"/>
  <c r="J50" i="6"/>
  <c r="K50" i="6" s="1"/>
  <c r="L50" i="6" s="1"/>
  <c r="J51" i="6"/>
  <c r="K51" i="6" s="1"/>
  <c r="L51" i="6" s="1"/>
  <c r="J52" i="6"/>
  <c r="K52" i="6" s="1"/>
  <c r="L52" i="6" s="1"/>
  <c r="J53" i="6"/>
  <c r="K53" i="6" s="1"/>
  <c r="L53" i="6" s="1"/>
  <c r="J54" i="6"/>
  <c r="K54" i="6" s="1"/>
  <c r="L54" i="6" s="1"/>
  <c r="J55" i="6"/>
  <c r="K55" i="6" s="1"/>
  <c r="L55" i="6" s="1"/>
  <c r="J56" i="6"/>
  <c r="K56" i="6" s="1"/>
  <c r="L56" i="6" s="1"/>
  <c r="J57" i="6"/>
  <c r="K57" i="6" s="1"/>
  <c r="L57" i="6" s="1"/>
  <c r="J58" i="6"/>
  <c r="K58" i="6" s="1"/>
  <c r="L58" i="6" s="1"/>
  <c r="J59" i="6"/>
  <c r="K59" i="6" s="1"/>
  <c r="L59" i="6" s="1"/>
  <c r="J60" i="6"/>
  <c r="K60" i="6" s="1"/>
  <c r="L60" i="6" s="1"/>
  <c r="J61" i="6"/>
  <c r="K61" i="6" s="1"/>
  <c r="L61" i="6" s="1"/>
  <c r="J62" i="6"/>
  <c r="K62" i="6" s="1"/>
  <c r="L62" i="6" s="1"/>
  <c r="J63" i="6"/>
  <c r="K63" i="6" s="1"/>
  <c r="L63" i="6" s="1"/>
  <c r="J64" i="6"/>
  <c r="K64" i="6" s="1"/>
  <c r="L64" i="6" s="1"/>
  <c r="J65" i="6"/>
  <c r="K65" i="6" s="1"/>
  <c r="L65" i="6" s="1"/>
  <c r="J66" i="6"/>
  <c r="K66" i="6" s="1"/>
  <c r="L66" i="6" s="1"/>
  <c r="J67" i="6"/>
  <c r="K67" i="6" s="1"/>
  <c r="L67" i="6" s="1"/>
  <c r="J68" i="6"/>
  <c r="K68" i="6" s="1"/>
  <c r="L68" i="6" s="1"/>
  <c r="J69" i="6"/>
  <c r="K69" i="6" s="1"/>
  <c r="L69" i="6" s="1"/>
  <c r="J70" i="6"/>
  <c r="K70" i="6" s="1"/>
  <c r="L70" i="6" s="1"/>
  <c r="J71" i="6"/>
  <c r="K71" i="6" s="1"/>
  <c r="L71" i="6" s="1"/>
  <c r="J72" i="6"/>
  <c r="K72" i="6" s="1"/>
  <c r="L72" i="6" s="1"/>
  <c r="J73" i="6"/>
  <c r="K73" i="6" s="1"/>
  <c r="L73" i="6" s="1"/>
  <c r="J74" i="6"/>
  <c r="K74" i="6" s="1"/>
  <c r="L74" i="6" s="1"/>
  <c r="J75" i="6"/>
  <c r="K75" i="6" s="1"/>
  <c r="L75" i="6" s="1"/>
  <c r="J76" i="6"/>
  <c r="K76" i="6" s="1"/>
  <c r="L76" i="6" s="1"/>
  <c r="J77" i="6"/>
  <c r="K77" i="6" s="1"/>
  <c r="L77" i="6" s="1"/>
  <c r="J78" i="6"/>
  <c r="K78" i="6" s="1"/>
  <c r="L78" i="6" s="1"/>
  <c r="J79" i="6"/>
  <c r="K79" i="6" s="1"/>
  <c r="L79" i="6" s="1"/>
  <c r="J80" i="6"/>
  <c r="K80" i="6" s="1"/>
  <c r="L80" i="6" s="1"/>
  <c r="J81" i="6"/>
  <c r="K81" i="6" s="1"/>
  <c r="L81" i="6" s="1"/>
  <c r="J24" i="6"/>
  <c r="K24" i="6" s="1"/>
  <c r="G24" i="6"/>
  <c r="E17" i="6"/>
  <c r="B17" i="6"/>
  <c r="G81" i="6"/>
  <c r="D81" i="6"/>
  <c r="B81" i="6"/>
  <c r="C81" i="6" s="1"/>
  <c r="B80" i="6"/>
  <c r="D79" i="6"/>
  <c r="B79" i="6"/>
  <c r="C79" i="6" s="1"/>
  <c r="B78" i="6"/>
  <c r="D77" i="6"/>
  <c r="C77" i="6"/>
  <c r="B77" i="6"/>
  <c r="B76" i="6"/>
  <c r="D75" i="6"/>
  <c r="C75" i="6"/>
  <c r="B75" i="6"/>
  <c r="B74" i="6"/>
  <c r="G74" i="6" s="1"/>
  <c r="D73" i="6"/>
  <c r="C73" i="6"/>
  <c r="B73" i="6"/>
  <c r="B72" i="6"/>
  <c r="D71" i="6"/>
  <c r="C71" i="6"/>
  <c r="B71" i="6"/>
  <c r="B70" i="6"/>
  <c r="G70" i="6" s="1"/>
  <c r="D69" i="6"/>
  <c r="C69" i="6"/>
  <c r="B69" i="6"/>
  <c r="B68" i="6"/>
  <c r="D67" i="6"/>
  <c r="C67" i="6"/>
  <c r="B67" i="6"/>
  <c r="B66" i="6"/>
  <c r="D65" i="6"/>
  <c r="C65" i="6"/>
  <c r="B65" i="6"/>
  <c r="B64" i="6"/>
  <c r="D63" i="6"/>
  <c r="C63" i="6"/>
  <c r="B63" i="6"/>
  <c r="B62" i="6"/>
  <c r="G62" i="6" s="1"/>
  <c r="B61" i="6"/>
  <c r="D61" i="6" s="1"/>
  <c r="G60" i="6"/>
  <c r="B60" i="6"/>
  <c r="B59" i="6"/>
  <c r="D59" i="6" s="1"/>
  <c r="B58" i="6"/>
  <c r="G58" i="6" s="1"/>
  <c r="B57" i="6"/>
  <c r="D57" i="6" s="1"/>
  <c r="B56" i="6"/>
  <c r="B55" i="6"/>
  <c r="D55" i="6" s="1"/>
  <c r="B54" i="6"/>
  <c r="G54" i="6" s="1"/>
  <c r="D53" i="6"/>
  <c r="C53" i="6"/>
  <c r="B53" i="6"/>
  <c r="B52" i="6"/>
  <c r="G52" i="6" s="1"/>
  <c r="D51" i="6"/>
  <c r="B51" i="6"/>
  <c r="C51" i="6" s="1"/>
  <c r="B50" i="6"/>
  <c r="D49" i="6"/>
  <c r="C49" i="6"/>
  <c r="B49" i="6"/>
  <c r="B48" i="6"/>
  <c r="D47" i="6"/>
  <c r="B47" i="6"/>
  <c r="C47" i="6" s="1"/>
  <c r="B46" i="6"/>
  <c r="G46" i="6" s="1"/>
  <c r="B45" i="6"/>
  <c r="D45" i="6" s="1"/>
  <c r="G44" i="6"/>
  <c r="B44" i="6"/>
  <c r="B43" i="6"/>
  <c r="D43" i="6" s="1"/>
  <c r="B42" i="6"/>
  <c r="B41" i="6"/>
  <c r="D41" i="6" s="1"/>
  <c r="B40" i="6"/>
  <c r="B39" i="6"/>
  <c r="D39" i="6" s="1"/>
  <c r="D38" i="6"/>
  <c r="B38" i="6"/>
  <c r="G38" i="6" s="1"/>
  <c r="B37" i="6"/>
  <c r="G37" i="6" s="1"/>
  <c r="D36" i="6"/>
  <c r="B36" i="6"/>
  <c r="G36" i="6" s="1"/>
  <c r="B35" i="6"/>
  <c r="G35" i="6" s="1"/>
  <c r="I34" i="6"/>
  <c r="D34" i="6"/>
  <c r="B34" i="6"/>
  <c r="G34" i="6" s="1"/>
  <c r="I33" i="6"/>
  <c r="D33" i="6"/>
  <c r="E33" i="6" s="1"/>
  <c r="C33" i="6"/>
  <c r="B33" i="6"/>
  <c r="G33" i="6" s="1"/>
  <c r="B32" i="6"/>
  <c r="G32" i="6" s="1"/>
  <c r="I31" i="6"/>
  <c r="B31" i="6"/>
  <c r="G31" i="6" s="1"/>
  <c r="B30" i="6"/>
  <c r="F30" i="6" s="1"/>
  <c r="D29" i="6"/>
  <c r="E29" i="6" s="1"/>
  <c r="C29" i="6"/>
  <c r="B29" i="6"/>
  <c r="F29" i="6" s="1"/>
  <c r="B28" i="6"/>
  <c r="F28" i="6" s="1"/>
  <c r="G27" i="6"/>
  <c r="D27" i="6"/>
  <c r="C27" i="6"/>
  <c r="B27" i="6"/>
  <c r="F27" i="6" s="1"/>
  <c r="G26" i="6"/>
  <c r="D26" i="6"/>
  <c r="E26" i="6" s="1"/>
  <c r="C26" i="6"/>
  <c r="B26" i="6"/>
  <c r="F26" i="6" s="1"/>
  <c r="G25" i="6"/>
  <c r="B25" i="6"/>
  <c r="F25" i="6" s="1"/>
  <c r="B24" i="6"/>
  <c r="F24" i="6" s="1"/>
  <c r="B81" i="5"/>
  <c r="B80" i="5"/>
  <c r="C80" i="5" s="1"/>
  <c r="C79" i="5"/>
  <c r="B79" i="5"/>
  <c r="D79" i="5" s="1"/>
  <c r="B78" i="5"/>
  <c r="C78" i="5" s="1"/>
  <c r="B77" i="5"/>
  <c r="D77" i="5" s="1"/>
  <c r="B76" i="5"/>
  <c r="C76" i="5" s="1"/>
  <c r="B75" i="5"/>
  <c r="D75" i="5" s="1"/>
  <c r="B74" i="5"/>
  <c r="C74" i="5" s="1"/>
  <c r="B73" i="5"/>
  <c r="D73" i="5" s="1"/>
  <c r="B72" i="5"/>
  <c r="C72" i="5" s="1"/>
  <c r="B71" i="5"/>
  <c r="D71" i="5" s="1"/>
  <c r="B70" i="5"/>
  <c r="C70" i="5" s="1"/>
  <c r="B69" i="5"/>
  <c r="D69" i="5" s="1"/>
  <c r="B68" i="5"/>
  <c r="C68" i="5" s="1"/>
  <c r="B67" i="5"/>
  <c r="D67" i="5" s="1"/>
  <c r="B66" i="5"/>
  <c r="C66" i="5" s="1"/>
  <c r="B65" i="5"/>
  <c r="D65" i="5" s="1"/>
  <c r="B64" i="5"/>
  <c r="C64" i="5" s="1"/>
  <c r="B63" i="5"/>
  <c r="D63" i="5" s="1"/>
  <c r="B62" i="5"/>
  <c r="C62" i="5" s="1"/>
  <c r="B61" i="5"/>
  <c r="B60" i="5"/>
  <c r="C60" i="5" s="1"/>
  <c r="B59" i="5"/>
  <c r="D59" i="5" s="1"/>
  <c r="B58" i="5"/>
  <c r="C58" i="5" s="1"/>
  <c r="B57" i="5"/>
  <c r="D57" i="5" s="1"/>
  <c r="B56" i="5"/>
  <c r="C56" i="5" s="1"/>
  <c r="B55" i="5"/>
  <c r="D55" i="5" s="1"/>
  <c r="B54" i="5"/>
  <c r="C54" i="5" s="1"/>
  <c r="B53" i="5"/>
  <c r="B52" i="5"/>
  <c r="C52" i="5" s="1"/>
  <c r="B51" i="5"/>
  <c r="D51" i="5" s="1"/>
  <c r="B50" i="5"/>
  <c r="C50" i="5" s="1"/>
  <c r="B49" i="5"/>
  <c r="D49" i="5" s="1"/>
  <c r="B48" i="5"/>
  <c r="C48" i="5" s="1"/>
  <c r="B47" i="5"/>
  <c r="D47" i="5" s="1"/>
  <c r="B46" i="5"/>
  <c r="C46" i="5" s="1"/>
  <c r="B45" i="5"/>
  <c r="B44" i="5"/>
  <c r="C44" i="5" s="1"/>
  <c r="B43" i="5"/>
  <c r="D43" i="5" s="1"/>
  <c r="B42" i="5"/>
  <c r="C42" i="5" s="1"/>
  <c r="B41" i="5"/>
  <c r="D41" i="5" s="1"/>
  <c r="B40" i="5"/>
  <c r="C40" i="5" s="1"/>
  <c r="B39" i="5"/>
  <c r="D39" i="5" s="1"/>
  <c r="B38" i="5"/>
  <c r="C38" i="5" s="1"/>
  <c r="B37" i="5"/>
  <c r="B36" i="5"/>
  <c r="C36" i="5" s="1"/>
  <c r="B35" i="5"/>
  <c r="D35" i="5" s="1"/>
  <c r="B34" i="5"/>
  <c r="C34" i="5" s="1"/>
  <c r="B33" i="5"/>
  <c r="D33" i="5" s="1"/>
  <c r="B32" i="5"/>
  <c r="C32" i="5" s="1"/>
  <c r="B31" i="5"/>
  <c r="D31" i="5" s="1"/>
  <c r="B30" i="5"/>
  <c r="C30" i="5" s="1"/>
  <c r="B29" i="5"/>
  <c r="B28" i="5"/>
  <c r="G28" i="5" s="1"/>
  <c r="B27" i="5"/>
  <c r="B26" i="5"/>
  <c r="G26" i="5" s="1"/>
  <c r="B25" i="5"/>
  <c r="F25" i="5" s="1"/>
  <c r="B24" i="5"/>
  <c r="G24" i="5" s="1"/>
  <c r="B50" i="4"/>
  <c r="D50" i="4" s="1"/>
  <c r="B51" i="4"/>
  <c r="D51" i="4" s="1"/>
  <c r="B52" i="4"/>
  <c r="D52" i="4" s="1"/>
  <c r="B53" i="4"/>
  <c r="D53" i="4" s="1"/>
  <c r="B54" i="4"/>
  <c r="D54" i="4" s="1"/>
  <c r="B55" i="4"/>
  <c r="D55" i="4" s="1"/>
  <c r="B56" i="4"/>
  <c r="D56" i="4" s="1"/>
  <c r="B57" i="4"/>
  <c r="D57" i="4" s="1"/>
  <c r="B58" i="4"/>
  <c r="D58" i="4" s="1"/>
  <c r="B59" i="4"/>
  <c r="D59" i="4" s="1"/>
  <c r="B60" i="4"/>
  <c r="D60" i="4" s="1"/>
  <c r="B61" i="4"/>
  <c r="D61" i="4" s="1"/>
  <c r="B62" i="4"/>
  <c r="D62" i="4" s="1"/>
  <c r="B63" i="4"/>
  <c r="D63" i="4" s="1"/>
  <c r="B64" i="4"/>
  <c r="D64" i="4" s="1"/>
  <c r="B65" i="4"/>
  <c r="D65" i="4" s="1"/>
  <c r="B66" i="4"/>
  <c r="D66" i="4" s="1"/>
  <c r="B67" i="4"/>
  <c r="D67" i="4" s="1"/>
  <c r="B68" i="4"/>
  <c r="D68" i="4" s="1"/>
  <c r="B69" i="4"/>
  <c r="D69" i="4" s="1"/>
  <c r="B70" i="4"/>
  <c r="D70" i="4" s="1"/>
  <c r="B71" i="4"/>
  <c r="D71" i="4" s="1"/>
  <c r="B72" i="4"/>
  <c r="D72" i="4" s="1"/>
  <c r="B73" i="4"/>
  <c r="D73" i="4" s="1"/>
  <c r="B74" i="4"/>
  <c r="D74" i="4" s="1"/>
  <c r="B75" i="4"/>
  <c r="D75" i="4" s="1"/>
  <c r="B76" i="4"/>
  <c r="D76" i="4" s="1"/>
  <c r="B77" i="4"/>
  <c r="D77" i="4" s="1"/>
  <c r="B49" i="4"/>
  <c r="F49" i="4" s="1"/>
  <c r="B45" i="4"/>
  <c r="F45" i="4" s="1"/>
  <c r="B46" i="4"/>
  <c r="D46" i="4" s="1"/>
  <c r="B47" i="4"/>
  <c r="F47" i="4" s="1"/>
  <c r="B48" i="4"/>
  <c r="F48" i="4" s="1"/>
  <c r="B41" i="4"/>
  <c r="F41" i="4" s="1"/>
  <c r="B42" i="4"/>
  <c r="D42" i="4" s="1"/>
  <c r="B43" i="4"/>
  <c r="F43" i="4" s="1"/>
  <c r="B44" i="4"/>
  <c r="F44" i="4" s="1"/>
  <c r="B21" i="4"/>
  <c r="F21" i="4" s="1"/>
  <c r="B22" i="4"/>
  <c r="D22" i="4" s="1"/>
  <c r="B23" i="4"/>
  <c r="F23" i="4" s="1"/>
  <c r="B24" i="4"/>
  <c r="F24" i="4" s="1"/>
  <c r="B25" i="4"/>
  <c r="F25" i="4" s="1"/>
  <c r="B26" i="4"/>
  <c r="D26" i="4" s="1"/>
  <c r="B27" i="4"/>
  <c r="F27" i="4" s="1"/>
  <c r="B28" i="4"/>
  <c r="F28" i="4" s="1"/>
  <c r="B29" i="4"/>
  <c r="F29" i="4" s="1"/>
  <c r="B30" i="4"/>
  <c r="D30" i="4" s="1"/>
  <c r="B31" i="4"/>
  <c r="F31" i="4" s="1"/>
  <c r="B32" i="4"/>
  <c r="F32" i="4" s="1"/>
  <c r="B33" i="4"/>
  <c r="F33" i="4" s="1"/>
  <c r="B34" i="4"/>
  <c r="D34" i="4" s="1"/>
  <c r="B35" i="4"/>
  <c r="F35" i="4" s="1"/>
  <c r="B36" i="4"/>
  <c r="F36" i="4" s="1"/>
  <c r="B37" i="4"/>
  <c r="F37" i="4" s="1"/>
  <c r="B38" i="4"/>
  <c r="D38" i="4" s="1"/>
  <c r="B39" i="4"/>
  <c r="D39" i="4" s="1"/>
  <c r="B40" i="4"/>
  <c r="F40" i="4" s="1"/>
  <c r="B20" i="4"/>
  <c r="D20" i="4" s="1"/>
  <c r="B38" i="1"/>
  <c r="B39" i="1"/>
  <c r="B40" i="1"/>
  <c r="C40" i="1" s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0" i="1"/>
  <c r="C63" i="4" l="1"/>
  <c r="D32" i="5"/>
  <c r="G39" i="5"/>
  <c r="D42" i="5"/>
  <c r="D28" i="5"/>
  <c r="D24" i="5"/>
  <c r="D34" i="5"/>
  <c r="C47" i="5"/>
  <c r="E47" i="5" s="1"/>
  <c r="F47" i="5" s="1"/>
  <c r="C26" i="5"/>
  <c r="G47" i="5"/>
  <c r="D26" i="5"/>
  <c r="C39" i="5"/>
  <c r="E39" i="5" s="1"/>
  <c r="F39" i="5" s="1"/>
  <c r="G49" i="5"/>
  <c r="D64" i="5"/>
  <c r="E64" i="5" s="1"/>
  <c r="F64" i="5" s="1"/>
  <c r="D78" i="5"/>
  <c r="E78" i="5" s="1"/>
  <c r="F78" i="5" s="1"/>
  <c r="D30" i="5"/>
  <c r="E30" i="5" s="1"/>
  <c r="F30" i="5" s="1"/>
  <c r="D66" i="5"/>
  <c r="E66" i="5" s="1"/>
  <c r="F66" i="5" s="1"/>
  <c r="D54" i="5"/>
  <c r="E54" i="5" s="1"/>
  <c r="F54" i="5" s="1"/>
  <c r="D80" i="5"/>
  <c r="E80" i="5" s="1"/>
  <c r="F80" i="5" s="1"/>
  <c r="D44" i="5"/>
  <c r="E44" i="5" s="1"/>
  <c r="F44" i="5" s="1"/>
  <c r="G55" i="5"/>
  <c r="D68" i="5"/>
  <c r="D60" i="5"/>
  <c r="D52" i="5"/>
  <c r="D70" i="5"/>
  <c r="E70" i="5" s="1"/>
  <c r="F70" i="5" s="1"/>
  <c r="C28" i="5"/>
  <c r="D36" i="5"/>
  <c r="E36" i="5" s="1"/>
  <c r="F36" i="5" s="1"/>
  <c r="D62" i="5"/>
  <c r="E62" i="5" s="1"/>
  <c r="F62" i="5" s="1"/>
  <c r="C71" i="5"/>
  <c r="E71" i="5" s="1"/>
  <c r="F71" i="5" s="1"/>
  <c r="G79" i="5"/>
  <c r="D46" i="5"/>
  <c r="E46" i="5" s="1"/>
  <c r="F46" i="5" s="1"/>
  <c r="C63" i="5"/>
  <c r="E63" i="5" s="1"/>
  <c r="F63" i="5" s="1"/>
  <c r="G71" i="5"/>
  <c r="D38" i="5"/>
  <c r="E38" i="5" s="1"/>
  <c r="F38" i="5" s="1"/>
  <c r="C55" i="5"/>
  <c r="E55" i="5" s="1"/>
  <c r="F55" i="5" s="1"/>
  <c r="G63" i="5"/>
  <c r="D72" i="5"/>
  <c r="E72" i="5" s="1"/>
  <c r="F72" i="5" s="1"/>
  <c r="I24" i="5"/>
  <c r="D56" i="5"/>
  <c r="E56" i="5" s="1"/>
  <c r="F56" i="5" s="1"/>
  <c r="G73" i="5"/>
  <c r="C31" i="5"/>
  <c r="E31" i="5" s="1"/>
  <c r="G31" i="5"/>
  <c r="D48" i="5"/>
  <c r="E48" i="5" s="1"/>
  <c r="F48" i="5" s="1"/>
  <c r="G65" i="5"/>
  <c r="I25" i="5"/>
  <c r="C24" i="5"/>
  <c r="E24" i="5" s="1"/>
  <c r="H24" i="5" s="1"/>
  <c r="D40" i="5"/>
  <c r="E40" i="5" s="1"/>
  <c r="F40" i="5" s="1"/>
  <c r="G57" i="5"/>
  <c r="D74" i="5"/>
  <c r="E74" i="5" s="1"/>
  <c r="F74" i="5" s="1"/>
  <c r="F24" i="5"/>
  <c r="G41" i="5"/>
  <c r="D58" i="5"/>
  <c r="E58" i="5" s="1"/>
  <c r="F58" i="5" s="1"/>
  <c r="G33" i="5"/>
  <c r="D50" i="5"/>
  <c r="D76" i="5"/>
  <c r="E76" i="5" s="1"/>
  <c r="F76" i="5" s="1"/>
  <c r="B16" i="13"/>
  <c r="C53" i="4"/>
  <c r="C55" i="4"/>
  <c r="E55" i="4" s="1"/>
  <c r="F73" i="4"/>
  <c r="F66" i="4"/>
  <c r="F64" i="4"/>
  <c r="F63" i="4"/>
  <c r="F61" i="4"/>
  <c r="F57" i="4"/>
  <c r="F50" i="4"/>
  <c r="F34" i="4"/>
  <c r="F65" i="4"/>
  <c r="F20" i="4"/>
  <c r="F62" i="4"/>
  <c r="F46" i="4"/>
  <c r="F30" i="4"/>
  <c r="F76" i="4"/>
  <c r="F60" i="4"/>
  <c r="F75" i="4"/>
  <c r="F59" i="4"/>
  <c r="F77" i="4"/>
  <c r="F74" i="4"/>
  <c r="F58" i="4"/>
  <c r="F42" i="4"/>
  <c r="F26" i="4"/>
  <c r="F72" i="4"/>
  <c r="F56" i="4"/>
  <c r="F71" i="4"/>
  <c r="F55" i="4"/>
  <c r="F39" i="4"/>
  <c r="F70" i="4"/>
  <c r="F54" i="4"/>
  <c r="F38" i="4"/>
  <c r="F22" i="4"/>
  <c r="F69" i="4"/>
  <c r="F53" i="4"/>
  <c r="F68" i="4"/>
  <c r="F52" i="4"/>
  <c r="F67" i="4"/>
  <c r="F51" i="4"/>
  <c r="C34" i="1"/>
  <c r="C30" i="1"/>
  <c r="C22" i="1"/>
  <c r="C38" i="1"/>
  <c r="C26" i="1"/>
  <c r="H35" i="10"/>
  <c r="D29" i="10" s="1"/>
  <c r="C74" i="9"/>
  <c r="D79" i="9"/>
  <c r="D67" i="9"/>
  <c r="D63" i="9"/>
  <c r="D50" i="9"/>
  <c r="D40" i="9"/>
  <c r="D71" i="9"/>
  <c r="D55" i="9"/>
  <c r="D70" i="9"/>
  <c r="D54" i="9"/>
  <c r="D36" i="9"/>
  <c r="D47" i="9"/>
  <c r="C42" i="9"/>
  <c r="D78" i="9"/>
  <c r="D62" i="9"/>
  <c r="C28" i="9"/>
  <c r="D44" i="9"/>
  <c r="D75" i="9"/>
  <c r="D59" i="9"/>
  <c r="E32" i="5"/>
  <c r="F32" i="5" s="1"/>
  <c r="E50" i="5"/>
  <c r="F50" i="5" s="1"/>
  <c r="E42" i="5"/>
  <c r="F42" i="5" s="1"/>
  <c r="E34" i="5"/>
  <c r="F34" i="5" s="1"/>
  <c r="C61" i="4"/>
  <c r="E61" i="4" s="1"/>
  <c r="C57" i="4"/>
  <c r="E57" i="4" s="1"/>
  <c r="C73" i="4"/>
  <c r="E73" i="4" s="1"/>
  <c r="C45" i="4"/>
  <c r="C22" i="4"/>
  <c r="E22" i="4" s="1"/>
  <c r="C77" i="4"/>
  <c r="E77" i="4" s="1"/>
  <c r="C71" i="4"/>
  <c r="E71" i="4" s="1"/>
  <c r="C65" i="4"/>
  <c r="E65" i="4" s="1"/>
  <c r="C38" i="4"/>
  <c r="E38" i="4" s="1"/>
  <c r="D45" i="4"/>
  <c r="C30" i="4"/>
  <c r="E30" i="4" s="1"/>
  <c r="D33" i="4"/>
  <c r="C20" i="4"/>
  <c r="E20" i="4" s="1"/>
  <c r="C27" i="4"/>
  <c r="D29" i="4"/>
  <c r="C69" i="4"/>
  <c r="E69" i="4" s="1"/>
  <c r="C58" i="9"/>
  <c r="C24" i="9"/>
  <c r="D24" i="9" s="1"/>
  <c r="C32" i="9"/>
  <c r="C66" i="9"/>
  <c r="C34" i="9"/>
  <c r="C26" i="9"/>
  <c r="D26" i="9" s="1"/>
  <c r="C30" i="9"/>
  <c r="C38" i="9"/>
  <c r="C46" i="9"/>
  <c r="C25" i="9"/>
  <c r="D25" i="9" s="1"/>
  <c r="C33" i="9"/>
  <c r="C53" i="9"/>
  <c r="C61" i="9"/>
  <c r="C35" i="9"/>
  <c r="C37" i="9"/>
  <c r="C31" i="9"/>
  <c r="C57" i="9"/>
  <c r="C65" i="9"/>
  <c r="C69" i="9"/>
  <c r="C73" i="9"/>
  <c r="C27" i="9"/>
  <c r="C29" i="9"/>
  <c r="C39" i="9"/>
  <c r="C41" i="9"/>
  <c r="C45" i="9"/>
  <c r="C77" i="9"/>
  <c r="C23" i="9"/>
  <c r="D23" i="9" s="1"/>
  <c r="C43" i="9"/>
  <c r="C51" i="9"/>
  <c r="C48" i="9"/>
  <c r="C49" i="9"/>
  <c r="C52" i="9"/>
  <c r="C56" i="9"/>
  <c r="C60" i="9"/>
  <c r="C64" i="9"/>
  <c r="C68" i="9"/>
  <c r="C72" i="9"/>
  <c r="C76" i="9"/>
  <c r="C80" i="9"/>
  <c r="H26" i="6"/>
  <c r="H12" i="7"/>
  <c r="E18" i="6"/>
  <c r="E20" i="6"/>
  <c r="C43" i="4"/>
  <c r="C47" i="4"/>
  <c r="C42" i="4"/>
  <c r="E42" i="4" s="1"/>
  <c r="C34" i="4"/>
  <c r="E34" i="4" s="1"/>
  <c r="C26" i="4"/>
  <c r="E26" i="4" s="1"/>
  <c r="D41" i="4"/>
  <c r="D25" i="4"/>
  <c r="C35" i="4"/>
  <c r="C46" i="4"/>
  <c r="E46" i="4" s="1"/>
  <c r="C39" i="4"/>
  <c r="E39" i="4" s="1"/>
  <c r="C31" i="4"/>
  <c r="C23" i="4"/>
  <c r="D37" i="4"/>
  <c r="D21" i="4"/>
  <c r="C75" i="4"/>
  <c r="E75" i="4" s="1"/>
  <c r="C67" i="4"/>
  <c r="E67" i="4" s="1"/>
  <c r="C59" i="4"/>
  <c r="E59" i="4" s="1"/>
  <c r="C51" i="4"/>
  <c r="E51" i="4" s="1"/>
  <c r="I30" i="6"/>
  <c r="I25" i="6"/>
  <c r="E27" i="6"/>
  <c r="H27" i="6" s="1"/>
  <c r="C30" i="6"/>
  <c r="I32" i="6"/>
  <c r="C41" i="6"/>
  <c r="E41" i="6" s="1"/>
  <c r="F41" i="6" s="1"/>
  <c r="C43" i="6"/>
  <c r="C55" i="6"/>
  <c r="C57" i="6"/>
  <c r="C59" i="6"/>
  <c r="G28" i="6"/>
  <c r="C24" i="6"/>
  <c r="I28" i="6"/>
  <c r="D24" i="6"/>
  <c r="E24" i="6" s="1"/>
  <c r="H24" i="6" s="1"/>
  <c r="C25" i="6"/>
  <c r="I26" i="6"/>
  <c r="D28" i="6"/>
  <c r="G29" i="6"/>
  <c r="H29" i="6" s="1"/>
  <c r="D30" i="6"/>
  <c r="C31" i="6"/>
  <c r="C32" i="6"/>
  <c r="D35" i="6"/>
  <c r="D37" i="6"/>
  <c r="C45" i="6"/>
  <c r="C61" i="6"/>
  <c r="I24" i="6"/>
  <c r="C28" i="6"/>
  <c r="D25" i="6"/>
  <c r="E25" i="6" s="1"/>
  <c r="H25" i="6" s="1"/>
  <c r="I27" i="6"/>
  <c r="I29" i="6"/>
  <c r="G30" i="6"/>
  <c r="D31" i="6"/>
  <c r="E31" i="6" s="1"/>
  <c r="D32" i="6"/>
  <c r="E49" i="6"/>
  <c r="F49" i="6" s="1"/>
  <c r="E51" i="6"/>
  <c r="F51" i="6" s="1"/>
  <c r="E65" i="6"/>
  <c r="F65" i="6" s="1"/>
  <c r="E67" i="6"/>
  <c r="F67" i="6" s="1"/>
  <c r="E69" i="6"/>
  <c r="F69" i="6" s="1"/>
  <c r="E71" i="6"/>
  <c r="F71" i="6" s="1"/>
  <c r="E73" i="6"/>
  <c r="F73" i="6" s="1"/>
  <c r="E75" i="6"/>
  <c r="F75" i="6" s="1"/>
  <c r="E77" i="6"/>
  <c r="F77" i="6" s="1"/>
  <c r="E79" i="6"/>
  <c r="F79" i="6" s="1"/>
  <c r="E81" i="6"/>
  <c r="E43" i="6"/>
  <c r="F43" i="6" s="1"/>
  <c r="E57" i="6"/>
  <c r="F57" i="6" s="1"/>
  <c r="E59" i="6"/>
  <c r="F59" i="6" s="1"/>
  <c r="H33" i="6"/>
  <c r="H31" i="6"/>
  <c r="D66" i="6"/>
  <c r="C66" i="6"/>
  <c r="G66" i="6"/>
  <c r="D56" i="6"/>
  <c r="C56" i="6"/>
  <c r="D64" i="6"/>
  <c r="C64" i="6"/>
  <c r="D42" i="6"/>
  <c r="C42" i="6"/>
  <c r="D50" i="6"/>
  <c r="C50" i="6"/>
  <c r="D40" i="6"/>
  <c r="C40" i="6"/>
  <c r="D48" i="6"/>
  <c r="C48" i="6"/>
  <c r="G42" i="6"/>
  <c r="D46" i="6"/>
  <c r="C46" i="6"/>
  <c r="E47" i="6"/>
  <c r="F47" i="6" s="1"/>
  <c r="G50" i="6"/>
  <c r="D54" i="6"/>
  <c r="C54" i="6"/>
  <c r="E55" i="6"/>
  <c r="F55" i="6" s="1"/>
  <c r="D62" i="6"/>
  <c r="C62" i="6"/>
  <c r="E63" i="6"/>
  <c r="F63" i="6" s="1"/>
  <c r="D58" i="6"/>
  <c r="C58" i="6"/>
  <c r="G40" i="6"/>
  <c r="D44" i="6"/>
  <c r="C44" i="6"/>
  <c r="E45" i="6"/>
  <c r="F45" i="6" s="1"/>
  <c r="G48" i="6"/>
  <c r="D52" i="6"/>
  <c r="C52" i="6"/>
  <c r="E53" i="6"/>
  <c r="F53" i="6" s="1"/>
  <c r="G56" i="6"/>
  <c r="D60" i="6"/>
  <c r="C60" i="6"/>
  <c r="E61" i="6"/>
  <c r="F61" i="6" s="1"/>
  <c r="G64" i="6"/>
  <c r="H81" i="6"/>
  <c r="I81" i="6" s="1"/>
  <c r="G76" i="6"/>
  <c r="F31" i="6"/>
  <c r="F32" i="6"/>
  <c r="F33" i="6"/>
  <c r="F34" i="6"/>
  <c r="C68" i="6"/>
  <c r="C70" i="6"/>
  <c r="C72" i="6"/>
  <c r="C74" i="6"/>
  <c r="C76" i="6"/>
  <c r="C78" i="6"/>
  <c r="C80" i="6"/>
  <c r="G68" i="6"/>
  <c r="G72" i="6"/>
  <c r="G78" i="6"/>
  <c r="G80" i="6"/>
  <c r="C34" i="6"/>
  <c r="E34" i="6" s="1"/>
  <c r="H34" i="6" s="1"/>
  <c r="C35" i="6"/>
  <c r="E35" i="6" s="1"/>
  <c r="H35" i="6" s="1"/>
  <c r="I35" i="6" s="1"/>
  <c r="C36" i="6"/>
  <c r="E36" i="6" s="1"/>
  <c r="H36" i="6" s="1"/>
  <c r="I36" i="6" s="1"/>
  <c r="C37" i="6"/>
  <c r="E37" i="6" s="1"/>
  <c r="H37" i="6" s="1"/>
  <c r="I37" i="6" s="1"/>
  <c r="C38" i="6"/>
  <c r="E38" i="6" s="1"/>
  <c r="F38" i="6" s="1"/>
  <c r="C39" i="6"/>
  <c r="E39" i="6" s="1"/>
  <c r="F39" i="6" s="1"/>
  <c r="G39" i="6"/>
  <c r="G41" i="6"/>
  <c r="G43" i="6"/>
  <c r="H43" i="6" s="1"/>
  <c r="I43" i="6" s="1"/>
  <c r="G45" i="6"/>
  <c r="H45" i="6" s="1"/>
  <c r="I45" i="6" s="1"/>
  <c r="G47" i="6"/>
  <c r="H47" i="6" s="1"/>
  <c r="I47" i="6" s="1"/>
  <c r="G49" i="6"/>
  <c r="H49" i="6" s="1"/>
  <c r="I49" i="6" s="1"/>
  <c r="G51" i="6"/>
  <c r="H51" i="6" s="1"/>
  <c r="I51" i="6" s="1"/>
  <c r="G53" i="6"/>
  <c r="H53" i="6" s="1"/>
  <c r="I53" i="6" s="1"/>
  <c r="G55" i="6"/>
  <c r="G57" i="6"/>
  <c r="H57" i="6" s="1"/>
  <c r="I57" i="6" s="1"/>
  <c r="G59" i="6"/>
  <c r="H59" i="6" s="1"/>
  <c r="I59" i="6" s="1"/>
  <c r="G61" i="6"/>
  <c r="H61" i="6" s="1"/>
  <c r="I61" i="6" s="1"/>
  <c r="G63" i="6"/>
  <c r="G65" i="6"/>
  <c r="H65" i="6" s="1"/>
  <c r="I65" i="6" s="1"/>
  <c r="G67" i="6"/>
  <c r="D68" i="6"/>
  <c r="G69" i="6"/>
  <c r="H69" i="6" s="1"/>
  <c r="I69" i="6" s="1"/>
  <c r="D70" i="6"/>
  <c r="G71" i="6"/>
  <c r="H71" i="6" s="1"/>
  <c r="I71" i="6" s="1"/>
  <c r="D72" i="6"/>
  <c r="G73" i="6"/>
  <c r="H73" i="6" s="1"/>
  <c r="I73" i="6" s="1"/>
  <c r="D74" i="6"/>
  <c r="G75" i="6"/>
  <c r="H75" i="6" s="1"/>
  <c r="I75" i="6" s="1"/>
  <c r="D76" i="6"/>
  <c r="G77" i="6"/>
  <c r="H77" i="6" s="1"/>
  <c r="I77" i="6" s="1"/>
  <c r="D78" i="6"/>
  <c r="G79" i="6"/>
  <c r="H79" i="6" s="1"/>
  <c r="I79" i="6" s="1"/>
  <c r="D80" i="6"/>
  <c r="F81" i="6"/>
  <c r="C40" i="4"/>
  <c r="D40" i="4"/>
  <c r="C36" i="4"/>
  <c r="D36" i="4"/>
  <c r="C32" i="4"/>
  <c r="D32" i="4"/>
  <c r="C28" i="4"/>
  <c r="D28" i="4"/>
  <c r="C24" i="4"/>
  <c r="D24" i="4"/>
  <c r="C44" i="4"/>
  <c r="D44" i="4"/>
  <c r="C48" i="4"/>
  <c r="D48" i="4"/>
  <c r="C49" i="4"/>
  <c r="D49" i="4"/>
  <c r="C41" i="4"/>
  <c r="C37" i="4"/>
  <c r="C33" i="4"/>
  <c r="C29" i="4"/>
  <c r="C25" i="4"/>
  <c r="C21" i="4"/>
  <c r="D47" i="4"/>
  <c r="D43" i="4"/>
  <c r="D35" i="4"/>
  <c r="D31" i="4"/>
  <c r="D27" i="4"/>
  <c r="D23" i="4"/>
  <c r="C76" i="4"/>
  <c r="E76" i="4" s="1"/>
  <c r="C74" i="4"/>
  <c r="E74" i="4" s="1"/>
  <c r="C72" i="4"/>
  <c r="E72" i="4" s="1"/>
  <c r="C70" i="4"/>
  <c r="E70" i="4" s="1"/>
  <c r="C68" i="4"/>
  <c r="E68" i="4" s="1"/>
  <c r="C66" i="4"/>
  <c r="E66" i="4" s="1"/>
  <c r="C64" i="4"/>
  <c r="E64" i="4" s="1"/>
  <c r="C62" i="4"/>
  <c r="E62" i="4" s="1"/>
  <c r="C60" i="4"/>
  <c r="E60" i="4" s="1"/>
  <c r="C58" i="4"/>
  <c r="E58" i="4" s="1"/>
  <c r="C56" i="4"/>
  <c r="E56" i="4" s="1"/>
  <c r="C54" i="4"/>
  <c r="E54" i="4" s="1"/>
  <c r="C52" i="4"/>
  <c r="E52" i="4" s="1"/>
  <c r="C50" i="4"/>
  <c r="E50" i="4" s="1"/>
  <c r="E52" i="5"/>
  <c r="F52" i="5" s="1"/>
  <c r="E60" i="5"/>
  <c r="F60" i="5" s="1"/>
  <c r="E68" i="5"/>
  <c r="F68" i="5" s="1"/>
  <c r="E79" i="5"/>
  <c r="F79" i="5" s="1"/>
  <c r="D45" i="5"/>
  <c r="G45" i="5"/>
  <c r="C45" i="5"/>
  <c r="D53" i="5"/>
  <c r="G53" i="5"/>
  <c r="C53" i="5"/>
  <c r="D37" i="5"/>
  <c r="G37" i="5"/>
  <c r="C37" i="5"/>
  <c r="D25" i="5"/>
  <c r="G25" i="5"/>
  <c r="C25" i="5"/>
  <c r="D27" i="5"/>
  <c r="G27" i="5"/>
  <c r="C27" i="5"/>
  <c r="D29" i="5"/>
  <c r="G29" i="5"/>
  <c r="C29" i="5"/>
  <c r="D61" i="5"/>
  <c r="G61" i="5"/>
  <c r="C61" i="5"/>
  <c r="C69" i="5"/>
  <c r="E69" i="5" s="1"/>
  <c r="F69" i="5" s="1"/>
  <c r="C77" i="5"/>
  <c r="E77" i="5" s="1"/>
  <c r="F77" i="5" s="1"/>
  <c r="C35" i="5"/>
  <c r="E35" i="5" s="1"/>
  <c r="F35" i="5" s="1"/>
  <c r="C43" i="5"/>
  <c r="E43" i="5" s="1"/>
  <c r="F43" i="5" s="1"/>
  <c r="C51" i="5"/>
  <c r="E51" i="5" s="1"/>
  <c r="F51" i="5" s="1"/>
  <c r="C59" i="5"/>
  <c r="E59" i="5" s="1"/>
  <c r="F59" i="5" s="1"/>
  <c r="C67" i="5"/>
  <c r="E67" i="5" s="1"/>
  <c r="F67" i="5" s="1"/>
  <c r="G69" i="5"/>
  <c r="C75" i="5"/>
  <c r="E75" i="5" s="1"/>
  <c r="F75" i="5" s="1"/>
  <c r="G77" i="5"/>
  <c r="D81" i="5"/>
  <c r="C81" i="5"/>
  <c r="C33" i="5"/>
  <c r="E33" i="5" s="1"/>
  <c r="G35" i="5"/>
  <c r="C41" i="5"/>
  <c r="E41" i="5" s="1"/>
  <c r="G43" i="5"/>
  <c r="C49" i="5"/>
  <c r="E49" i="5" s="1"/>
  <c r="G51" i="5"/>
  <c r="C57" i="5"/>
  <c r="E57" i="5" s="1"/>
  <c r="F57" i="5" s="1"/>
  <c r="G59" i="5"/>
  <c r="C65" i="5"/>
  <c r="E65" i="5" s="1"/>
  <c r="G67" i="5"/>
  <c r="C73" i="5"/>
  <c r="E73" i="5" s="1"/>
  <c r="G75" i="5"/>
  <c r="G81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E63" i="4"/>
  <c r="E53" i="4"/>
  <c r="C33" i="1"/>
  <c r="C29" i="1"/>
  <c r="C25" i="1"/>
  <c r="C21" i="1"/>
  <c r="C37" i="1"/>
  <c r="C36" i="1"/>
  <c r="C32" i="1"/>
  <c r="C28" i="1"/>
  <c r="C24" i="1"/>
  <c r="C20" i="1"/>
  <c r="C39" i="1"/>
  <c r="C31" i="1"/>
  <c r="C23" i="1"/>
  <c r="C35" i="1"/>
  <c r="C27" i="1"/>
  <c r="G63" i="4" l="1"/>
  <c r="G69" i="4"/>
  <c r="G77" i="4"/>
  <c r="E26" i="5"/>
  <c r="H26" i="5" s="1"/>
  <c r="I26" i="5" s="1"/>
  <c r="H56" i="5"/>
  <c r="I56" i="5" s="1"/>
  <c r="E28" i="5"/>
  <c r="F28" i="5" s="1"/>
  <c r="F26" i="5"/>
  <c r="H64" i="5"/>
  <c r="I64" i="5" s="1"/>
  <c r="H66" i="5"/>
  <c r="I66" i="5" s="1"/>
  <c r="H74" i="5"/>
  <c r="I74" i="5" s="1"/>
  <c r="H72" i="5"/>
  <c r="I72" i="5" s="1"/>
  <c r="H40" i="5"/>
  <c r="I40" i="5" s="1"/>
  <c r="H32" i="5"/>
  <c r="I32" i="5" s="1"/>
  <c r="H58" i="5"/>
  <c r="I58" i="5" s="1"/>
  <c r="H48" i="5"/>
  <c r="I48" i="5" s="1"/>
  <c r="H34" i="5"/>
  <c r="I34" i="5" s="1"/>
  <c r="G57" i="4"/>
  <c r="G65" i="4"/>
  <c r="G71" i="4"/>
  <c r="G51" i="4"/>
  <c r="G59" i="4"/>
  <c r="E23" i="4"/>
  <c r="G23" i="4" s="1"/>
  <c r="E45" i="4"/>
  <c r="G45" i="4" s="1"/>
  <c r="E25" i="4"/>
  <c r="G25" i="4" s="1"/>
  <c r="E29" i="4"/>
  <c r="G29" i="4" s="1"/>
  <c r="E43" i="4"/>
  <c r="G43" i="4" s="1"/>
  <c r="D26" i="10"/>
  <c r="D15" i="10"/>
  <c r="D32" i="10"/>
  <c r="D23" i="10"/>
  <c r="D22" i="10"/>
  <c r="D16" i="10"/>
  <c r="D21" i="10"/>
  <c r="D30" i="10"/>
  <c r="D20" i="10"/>
  <c r="D25" i="10"/>
  <c r="D18" i="10"/>
  <c r="D13" i="10"/>
  <c r="D33" i="10"/>
  <c r="D24" i="10"/>
  <c r="D19" i="10"/>
  <c r="D17" i="10"/>
  <c r="D28" i="10"/>
  <c r="D14" i="10"/>
  <c r="D31" i="10"/>
  <c r="D27" i="10"/>
  <c r="B16" i="9"/>
  <c r="H50" i="5"/>
  <c r="I50" i="5" s="1"/>
  <c r="H42" i="5"/>
  <c r="I42" i="5" s="1"/>
  <c r="H70" i="5"/>
  <c r="I70" i="5" s="1"/>
  <c r="H52" i="5"/>
  <c r="I52" i="5" s="1"/>
  <c r="H80" i="5"/>
  <c r="I80" i="5" s="1"/>
  <c r="H62" i="5"/>
  <c r="I62" i="5" s="1"/>
  <c r="H36" i="5"/>
  <c r="I36" i="5" s="1"/>
  <c r="H78" i="5"/>
  <c r="I78" i="5" s="1"/>
  <c r="H43" i="5"/>
  <c r="I43" i="5" s="1"/>
  <c r="H31" i="5"/>
  <c r="I31" i="5" s="1"/>
  <c r="F31" i="5"/>
  <c r="H38" i="5"/>
  <c r="I38" i="5" s="1"/>
  <c r="H47" i="5"/>
  <c r="I47" i="5" s="1"/>
  <c r="H68" i="5"/>
  <c r="I68" i="5" s="1"/>
  <c r="H33" i="5"/>
  <c r="I33" i="5" s="1"/>
  <c r="F33" i="5"/>
  <c r="H46" i="5"/>
  <c r="I46" i="5" s="1"/>
  <c r="H71" i="5"/>
  <c r="I71" i="5" s="1"/>
  <c r="H39" i="5"/>
  <c r="I39" i="5" s="1"/>
  <c r="H60" i="5"/>
  <c r="I60" i="5" s="1"/>
  <c r="E33" i="4"/>
  <c r="G33" i="4" s="1"/>
  <c r="E28" i="4"/>
  <c r="G28" i="4" s="1"/>
  <c r="E40" i="4"/>
  <c r="G40" i="4" s="1"/>
  <c r="E31" i="4"/>
  <c r="G31" i="4" s="1"/>
  <c r="E35" i="4"/>
  <c r="G35" i="4" s="1"/>
  <c r="H41" i="5"/>
  <c r="I41" i="5" s="1"/>
  <c r="F41" i="5"/>
  <c r="G55" i="4"/>
  <c r="G73" i="4"/>
  <c r="E27" i="4"/>
  <c r="G27" i="4" s="1"/>
  <c r="G67" i="4"/>
  <c r="G53" i="4"/>
  <c r="G75" i="4"/>
  <c r="E21" i="4"/>
  <c r="G21" i="4" s="1"/>
  <c r="G61" i="4"/>
  <c r="E41" i="4"/>
  <c r="G41" i="4" s="1"/>
  <c r="G22" i="4"/>
  <c r="G38" i="4"/>
  <c r="E47" i="4"/>
  <c r="G47" i="4" s="1"/>
  <c r="G26" i="4"/>
  <c r="G42" i="4"/>
  <c r="E37" i="4"/>
  <c r="G37" i="4" s="1"/>
  <c r="F37" i="6"/>
  <c r="E32" i="6"/>
  <c r="H32" i="6" s="1"/>
  <c r="H63" i="6"/>
  <c r="I63" i="6" s="1"/>
  <c r="H41" i="6"/>
  <c r="I41" i="6" s="1"/>
  <c r="F36" i="6"/>
  <c r="E48" i="6"/>
  <c r="F48" i="6" s="1"/>
  <c r="E28" i="6"/>
  <c r="H28" i="6" s="1"/>
  <c r="E30" i="6"/>
  <c r="H30" i="6" s="1"/>
  <c r="E58" i="6"/>
  <c r="E54" i="6"/>
  <c r="H67" i="6"/>
  <c r="I67" i="6" s="1"/>
  <c r="E60" i="6"/>
  <c r="F60" i="6" s="1"/>
  <c r="E44" i="6"/>
  <c r="F44" i="6" s="1"/>
  <c r="E62" i="6"/>
  <c r="F62" i="6" s="1"/>
  <c r="E66" i="6"/>
  <c r="F66" i="6" s="1"/>
  <c r="E76" i="6"/>
  <c r="F76" i="6" s="1"/>
  <c r="E68" i="6"/>
  <c r="F68" i="6" s="1"/>
  <c r="E56" i="6"/>
  <c r="F56" i="6" s="1"/>
  <c r="E74" i="6"/>
  <c r="E80" i="6"/>
  <c r="F80" i="6" s="1"/>
  <c r="E72" i="6"/>
  <c r="F72" i="6" s="1"/>
  <c r="F35" i="6"/>
  <c r="H60" i="6"/>
  <c r="I60" i="6" s="1"/>
  <c r="H38" i="6"/>
  <c r="I38" i="6" s="1"/>
  <c r="H55" i="6"/>
  <c r="I55" i="6" s="1"/>
  <c r="H39" i="6"/>
  <c r="I39" i="6" s="1"/>
  <c r="E78" i="6"/>
  <c r="F78" i="6" s="1"/>
  <c r="E70" i="6"/>
  <c r="H76" i="6"/>
  <c r="I76" i="6" s="1"/>
  <c r="E52" i="6"/>
  <c r="E46" i="6"/>
  <c r="E40" i="6"/>
  <c r="F40" i="6" s="1"/>
  <c r="E50" i="6"/>
  <c r="F50" i="6" s="1"/>
  <c r="E42" i="6"/>
  <c r="F42" i="6" s="1"/>
  <c r="E64" i="6"/>
  <c r="F64" i="6" s="1"/>
  <c r="G60" i="4"/>
  <c r="G70" i="4"/>
  <c r="G74" i="4"/>
  <c r="G52" i="4"/>
  <c r="G68" i="4"/>
  <c r="G30" i="4"/>
  <c r="G46" i="4"/>
  <c r="G62" i="4"/>
  <c r="G20" i="4"/>
  <c r="E44" i="4"/>
  <c r="G44" i="4" s="1"/>
  <c r="E36" i="4"/>
  <c r="G36" i="4" s="1"/>
  <c r="G76" i="4"/>
  <c r="G54" i="4"/>
  <c r="G64" i="4"/>
  <c r="G58" i="4"/>
  <c r="E24" i="4"/>
  <c r="G24" i="4" s="1"/>
  <c r="G56" i="4"/>
  <c r="G72" i="4"/>
  <c r="G34" i="4"/>
  <c r="G50" i="4"/>
  <c r="G66" i="4"/>
  <c r="G39" i="4"/>
  <c r="E49" i="4"/>
  <c r="G49" i="4" s="1"/>
  <c r="E48" i="4"/>
  <c r="G48" i="4" s="1"/>
  <c r="E32" i="4"/>
  <c r="G32" i="4" s="1"/>
  <c r="H30" i="5"/>
  <c r="I30" i="5" s="1"/>
  <c r="H35" i="5"/>
  <c r="I35" i="5" s="1"/>
  <c r="H77" i="5"/>
  <c r="I77" i="5" s="1"/>
  <c r="H54" i="5"/>
  <c r="I54" i="5" s="1"/>
  <c r="H44" i="5"/>
  <c r="I44" i="5" s="1"/>
  <c r="H65" i="5"/>
  <c r="I65" i="5" s="1"/>
  <c r="F65" i="5"/>
  <c r="H49" i="5"/>
  <c r="I49" i="5" s="1"/>
  <c r="F49" i="5"/>
  <c r="H57" i="5"/>
  <c r="I57" i="5" s="1"/>
  <c r="E25" i="5"/>
  <c r="H25" i="5" s="1"/>
  <c r="H79" i="5"/>
  <c r="I79" i="5" s="1"/>
  <c r="H63" i="5"/>
  <c r="I63" i="5" s="1"/>
  <c r="H73" i="5"/>
  <c r="I73" i="5" s="1"/>
  <c r="F73" i="5"/>
  <c r="H67" i="5"/>
  <c r="I67" i="5" s="1"/>
  <c r="H76" i="5"/>
  <c r="I76" i="5" s="1"/>
  <c r="H59" i="5"/>
  <c r="I59" i="5" s="1"/>
  <c r="E81" i="5"/>
  <c r="F81" i="5" s="1"/>
  <c r="E61" i="5"/>
  <c r="F61" i="5" s="1"/>
  <c r="H55" i="5"/>
  <c r="I55" i="5" s="1"/>
  <c r="E27" i="5"/>
  <c r="H75" i="5"/>
  <c r="I75" i="5" s="1"/>
  <c r="H69" i="5"/>
  <c r="I69" i="5" s="1"/>
  <c r="E29" i="5"/>
  <c r="F29" i="5" s="1"/>
  <c r="E37" i="5"/>
  <c r="E53" i="5"/>
  <c r="F53" i="5" s="1"/>
  <c r="H51" i="5"/>
  <c r="I51" i="5" s="1"/>
  <c r="E45" i="5"/>
  <c r="F45" i="5" s="1"/>
  <c r="H28" i="5" l="1"/>
  <c r="I28" i="5" s="1"/>
  <c r="H61" i="5"/>
  <c r="I61" i="5" s="1"/>
  <c r="H29" i="5"/>
  <c r="I29" i="5" s="1"/>
  <c r="H27" i="5"/>
  <c r="I27" i="5" s="1"/>
  <c r="F27" i="5"/>
  <c r="H37" i="5"/>
  <c r="I37" i="5" s="1"/>
  <c r="F37" i="5"/>
  <c r="H78" i="6"/>
  <c r="I78" i="6" s="1"/>
  <c r="H48" i="6"/>
  <c r="I48" i="6" s="1"/>
  <c r="H62" i="6"/>
  <c r="I62" i="6" s="1"/>
  <c r="H56" i="6"/>
  <c r="I56" i="6" s="1"/>
  <c r="F54" i="6"/>
  <c r="H54" i="6"/>
  <c r="I54" i="6" s="1"/>
  <c r="F58" i="6"/>
  <c r="H58" i="6"/>
  <c r="I58" i="6" s="1"/>
  <c r="H80" i="6"/>
  <c r="I80" i="6" s="1"/>
  <c r="H68" i="6"/>
  <c r="I68" i="6" s="1"/>
  <c r="H44" i="6"/>
  <c r="I44" i="6" s="1"/>
  <c r="H66" i="6"/>
  <c r="I66" i="6" s="1"/>
  <c r="H64" i="6"/>
  <c r="I64" i="6" s="1"/>
  <c r="F52" i="6"/>
  <c r="H52" i="6"/>
  <c r="I52" i="6" s="1"/>
  <c r="H50" i="6"/>
  <c r="I50" i="6" s="1"/>
  <c r="F74" i="6"/>
  <c r="H74" i="6"/>
  <c r="I74" i="6" s="1"/>
  <c r="F70" i="6"/>
  <c r="H70" i="6"/>
  <c r="I70" i="6" s="1"/>
  <c r="F46" i="6"/>
  <c r="H46" i="6"/>
  <c r="I46" i="6" s="1"/>
  <c r="H40" i="6"/>
  <c r="I40" i="6" s="1"/>
  <c r="H42" i="6"/>
  <c r="I42" i="6" s="1"/>
  <c r="H72" i="6"/>
  <c r="I72" i="6" s="1"/>
  <c r="B16" i="4"/>
  <c r="H45" i="5"/>
  <c r="I45" i="5" s="1"/>
  <c r="H53" i="5"/>
  <c r="I53" i="5" s="1"/>
  <c r="H81" i="5"/>
  <c r="I81" i="5" s="1"/>
  <c r="B18" i="6" l="1"/>
  <c r="B20" i="6"/>
  <c r="B20" i="5"/>
  <c r="H18" i="6" l="1"/>
</calcChain>
</file>

<file path=xl/sharedStrings.xml><?xml version="1.0" encoding="utf-8"?>
<sst xmlns="http://schemas.openxmlformats.org/spreadsheetml/2006/main" count="119" uniqueCount="44">
  <si>
    <t>LT</t>
  </si>
  <si>
    <t>TLIFE</t>
  </si>
  <si>
    <t>vintage year</t>
  </si>
  <si>
    <t>start</t>
  </si>
  <si>
    <t>investment period duration</t>
  </si>
  <si>
    <t>Insert investment period structure here</t>
  </si>
  <si>
    <t>Insert investment information here (lead time, lifetime and vintage year)</t>
  </si>
  <si>
    <t>Note: vintage year = investment period  in which decision is taken, so in this excel example the vintage year should correspond to one of the investment periods defined below</t>
  </si>
  <si>
    <t>Investment period</t>
  </si>
  <si>
    <t>ELIFE</t>
  </si>
  <si>
    <t xml:space="preserve">discount rate </t>
  </si>
  <si>
    <t>UP</t>
  </si>
  <si>
    <t>DOWN</t>
  </si>
  <si>
    <t>p^frac</t>
  </si>
  <si>
    <t>discount year</t>
  </si>
  <si>
    <t>CRF</t>
  </si>
  <si>
    <t>discount factor to discount year</t>
  </si>
  <si>
    <t>MARKUP_AN</t>
  </si>
  <si>
    <t>product</t>
  </si>
  <si>
    <t>payment year</t>
  </si>
  <si>
    <t>EOH</t>
  </si>
  <si>
    <t>SF</t>
  </si>
  <si>
    <t>CPT</t>
  </si>
  <si>
    <t>after EOH</t>
  </si>
  <si>
    <t>p^frac after EOH</t>
  </si>
  <si>
    <t>Insert discount information here</t>
  </si>
  <si>
    <t>Insert end of model horizon here</t>
  </si>
  <si>
    <t>technology-specific discount rate</t>
  </si>
  <si>
    <t>Insert technology specific discount rate</t>
  </si>
  <si>
    <t>CRF_common</t>
  </si>
  <si>
    <t>MARKUP_AN_common</t>
  </si>
  <si>
    <t>SF_common</t>
  </si>
  <si>
    <t>CRF_technology</t>
  </si>
  <si>
    <t>MARKUP_AN_technology</t>
  </si>
  <si>
    <t>SF_technology</t>
  </si>
  <si>
    <t>Common</t>
  </si>
  <si>
    <t>Technology</t>
  </si>
  <si>
    <t>MARKUP_DR_technology</t>
  </si>
  <si>
    <t>D_OY</t>
  </si>
  <si>
    <t>intra-period discounting</t>
  </si>
  <si>
    <t>intra-period discounting factor</t>
  </si>
  <si>
    <t>DD</t>
  </si>
  <si>
    <t>Decom year</t>
  </si>
  <si>
    <t>Decommission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</si>
</sst>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CPT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CPT!$C$19</c:f>
              <c:strCache>
                <c:ptCount val="1"/>
                <c:pt idx="0">
                  <c:v>CPT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CPT!$B$20:$B$40</c:f>
              <c:numCache>
                <c:formatCode>General</c:formatCode>
                <c:ptCount val="21"/>
                <c:pt idx="0">
                  <c:v>2020</c:v>
                </c:pt>
                <c:pt idx="1">
                  <c:v>2022</c:v>
                </c:pt>
                <c:pt idx="2">
                  <c:v>2024</c:v>
                </c:pt>
                <c:pt idx="3">
                  <c:v>2026</c:v>
                </c:pt>
                <c:pt idx="4">
                  <c:v>2028</c:v>
                </c:pt>
                <c:pt idx="5">
                  <c:v>2030</c:v>
                </c:pt>
                <c:pt idx="6">
                  <c:v>2032</c:v>
                </c:pt>
                <c:pt idx="7">
                  <c:v>2034</c:v>
                </c:pt>
                <c:pt idx="8">
                  <c:v>2036</c:v>
                </c:pt>
                <c:pt idx="9">
                  <c:v>2038</c:v>
                </c:pt>
                <c:pt idx="10">
                  <c:v>2040</c:v>
                </c:pt>
                <c:pt idx="11">
                  <c:v>2042</c:v>
                </c:pt>
                <c:pt idx="12">
                  <c:v>2044</c:v>
                </c:pt>
                <c:pt idx="13">
                  <c:v>2046</c:v>
                </c:pt>
                <c:pt idx="14">
                  <c:v>2048</c:v>
                </c:pt>
                <c:pt idx="15">
                  <c:v>2050</c:v>
                </c:pt>
                <c:pt idx="16">
                  <c:v>2052</c:v>
                </c:pt>
                <c:pt idx="17">
                  <c:v>2054</c:v>
                </c:pt>
                <c:pt idx="18">
                  <c:v>2056</c:v>
                </c:pt>
                <c:pt idx="19">
                  <c:v>2058</c:v>
                </c:pt>
                <c:pt idx="20">
                  <c:v>2060</c:v>
                </c:pt>
              </c:numCache>
            </c:numRef>
          </c:cat>
          <c:val>
            <c:numRef>
              <c:f>CPT!$C$20:$C$40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E-4665-8274-9085876A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797695"/>
        <c:axId val="405482159"/>
      </c:barChart>
      <c:catAx>
        <c:axId val="68579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5482159"/>
        <c:crosses val="autoZero"/>
        <c:auto val="1"/>
        <c:lblAlgn val="ctr"/>
        <c:lblOffset val="100"/>
        <c:noMultiLvlLbl val="0"/>
      </c:catAx>
      <c:valAx>
        <c:axId val="4054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579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MARKUP_AN!$E$19</c:f>
              <c:strCache>
                <c:ptCount val="1"/>
                <c:pt idx="0">
                  <c:v>p^frac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MARKUP_AN!$B$20:$B$77</c:f>
              <c:numCache>
                <c:formatCode>General</c:formatCode>
                <c:ptCount val="58"/>
                <c:pt idx="0">
                  <c:v>2035</c:v>
                </c:pt>
                <c:pt idx="1">
                  <c:v>2036</c:v>
                </c:pt>
                <c:pt idx="2">
                  <c:v>2037</c:v>
                </c:pt>
                <c:pt idx="3">
                  <c:v>2038</c:v>
                </c:pt>
                <c:pt idx="4">
                  <c:v>2039</c:v>
                </c:pt>
                <c:pt idx="5">
                  <c:v>2040</c:v>
                </c:pt>
                <c:pt idx="6">
                  <c:v>2041</c:v>
                </c:pt>
                <c:pt idx="7">
                  <c:v>2042</c:v>
                </c:pt>
                <c:pt idx="8">
                  <c:v>2043</c:v>
                </c:pt>
                <c:pt idx="9">
                  <c:v>2044</c:v>
                </c:pt>
                <c:pt idx="10">
                  <c:v>2045</c:v>
                </c:pt>
                <c:pt idx="11">
                  <c:v>2046</c:v>
                </c:pt>
                <c:pt idx="12">
                  <c:v>2047</c:v>
                </c:pt>
                <c:pt idx="13">
                  <c:v>2048</c:v>
                </c:pt>
                <c:pt idx="14">
                  <c:v>2049</c:v>
                </c:pt>
                <c:pt idx="15">
                  <c:v>2050</c:v>
                </c:pt>
                <c:pt idx="16">
                  <c:v>2051</c:v>
                </c:pt>
                <c:pt idx="17">
                  <c:v>2052</c:v>
                </c:pt>
                <c:pt idx="18">
                  <c:v>2053</c:v>
                </c:pt>
                <c:pt idx="19">
                  <c:v>2054</c:v>
                </c:pt>
                <c:pt idx="20">
                  <c:v>2055</c:v>
                </c:pt>
                <c:pt idx="21">
                  <c:v>2056</c:v>
                </c:pt>
                <c:pt idx="22">
                  <c:v>2057</c:v>
                </c:pt>
                <c:pt idx="23">
                  <c:v>2058</c:v>
                </c:pt>
                <c:pt idx="24">
                  <c:v>2059</c:v>
                </c:pt>
                <c:pt idx="25">
                  <c:v>2060</c:v>
                </c:pt>
                <c:pt idx="26">
                  <c:v>2061</c:v>
                </c:pt>
                <c:pt idx="27">
                  <c:v>2062</c:v>
                </c:pt>
                <c:pt idx="28">
                  <c:v>2063</c:v>
                </c:pt>
                <c:pt idx="29">
                  <c:v>2064</c:v>
                </c:pt>
                <c:pt idx="30">
                  <c:v>2065</c:v>
                </c:pt>
                <c:pt idx="31">
                  <c:v>2066</c:v>
                </c:pt>
                <c:pt idx="32">
                  <c:v>2067</c:v>
                </c:pt>
                <c:pt idx="33">
                  <c:v>2068</c:v>
                </c:pt>
                <c:pt idx="34">
                  <c:v>2069</c:v>
                </c:pt>
                <c:pt idx="35">
                  <c:v>2070</c:v>
                </c:pt>
                <c:pt idx="36">
                  <c:v>2071</c:v>
                </c:pt>
                <c:pt idx="37">
                  <c:v>2072</c:v>
                </c:pt>
                <c:pt idx="38">
                  <c:v>2073</c:v>
                </c:pt>
                <c:pt idx="39">
                  <c:v>2074</c:v>
                </c:pt>
                <c:pt idx="40">
                  <c:v>2075</c:v>
                </c:pt>
                <c:pt idx="41">
                  <c:v>2076</c:v>
                </c:pt>
                <c:pt idx="42">
                  <c:v>2077</c:v>
                </c:pt>
                <c:pt idx="43">
                  <c:v>2078</c:v>
                </c:pt>
                <c:pt idx="44">
                  <c:v>2079</c:v>
                </c:pt>
                <c:pt idx="45">
                  <c:v>2080</c:v>
                </c:pt>
                <c:pt idx="46">
                  <c:v>2081</c:v>
                </c:pt>
                <c:pt idx="47">
                  <c:v>2082</c:v>
                </c:pt>
                <c:pt idx="48">
                  <c:v>2083</c:v>
                </c:pt>
                <c:pt idx="49">
                  <c:v>2084</c:v>
                </c:pt>
                <c:pt idx="50">
                  <c:v>2085</c:v>
                </c:pt>
                <c:pt idx="51">
                  <c:v>2086</c:v>
                </c:pt>
                <c:pt idx="52">
                  <c:v>2087</c:v>
                </c:pt>
                <c:pt idx="53">
                  <c:v>2088</c:v>
                </c:pt>
                <c:pt idx="54">
                  <c:v>2089</c:v>
                </c:pt>
                <c:pt idx="55">
                  <c:v>2090</c:v>
                </c:pt>
                <c:pt idx="56">
                  <c:v>2091</c:v>
                </c:pt>
                <c:pt idx="57">
                  <c:v>2092</c:v>
                </c:pt>
              </c:numCache>
            </c:numRef>
          </c:cat>
          <c:val>
            <c:numRef>
              <c:f>MARKUP_AN!$E$20:$E$77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E-44FF-9196-7ADB006D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26431"/>
        <c:axId val="688175503"/>
      </c:barChart>
      <c:catAx>
        <c:axId val="6971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8175503"/>
        <c:crosses val="autoZero"/>
        <c:auto val="1"/>
        <c:lblAlgn val="ctr"/>
        <c:lblOffset val="100"/>
        <c:noMultiLvlLbl val="0"/>
      </c:catAx>
      <c:valAx>
        <c:axId val="6881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71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Decommission!$C$19</c:f>
              <c:strCache>
                <c:ptCount val="1"/>
                <c:pt idx="0">
                  <c:v>p^frac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Decommission!$B$20:$B$77</c:f>
              <c:numCache>
                <c:formatCode>General</c:formatCode>
                <c:ptCount val="58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2036</c:v>
                </c:pt>
                <c:pt idx="7">
                  <c:v>2037</c:v>
                </c:pt>
                <c:pt idx="8">
                  <c:v>2038</c:v>
                </c:pt>
                <c:pt idx="9">
                  <c:v>2039</c:v>
                </c:pt>
                <c:pt idx="10">
                  <c:v>2040</c:v>
                </c:pt>
                <c:pt idx="11">
                  <c:v>2041</c:v>
                </c:pt>
                <c:pt idx="12">
                  <c:v>2042</c:v>
                </c:pt>
                <c:pt idx="13">
                  <c:v>2043</c:v>
                </c:pt>
                <c:pt idx="14">
                  <c:v>2044</c:v>
                </c:pt>
                <c:pt idx="15">
                  <c:v>2045</c:v>
                </c:pt>
                <c:pt idx="16">
                  <c:v>2046</c:v>
                </c:pt>
                <c:pt idx="17">
                  <c:v>2047</c:v>
                </c:pt>
                <c:pt idx="18">
                  <c:v>2048</c:v>
                </c:pt>
                <c:pt idx="19">
                  <c:v>2049</c:v>
                </c:pt>
                <c:pt idx="20">
                  <c:v>2050</c:v>
                </c:pt>
                <c:pt idx="21">
                  <c:v>2051</c:v>
                </c:pt>
                <c:pt idx="22">
                  <c:v>2052</c:v>
                </c:pt>
                <c:pt idx="23">
                  <c:v>2053</c:v>
                </c:pt>
                <c:pt idx="24">
                  <c:v>2054</c:v>
                </c:pt>
                <c:pt idx="25">
                  <c:v>2055</c:v>
                </c:pt>
                <c:pt idx="26">
                  <c:v>2056</c:v>
                </c:pt>
                <c:pt idx="27">
                  <c:v>2057</c:v>
                </c:pt>
                <c:pt idx="28">
                  <c:v>2058</c:v>
                </c:pt>
                <c:pt idx="29">
                  <c:v>2059</c:v>
                </c:pt>
                <c:pt idx="30">
                  <c:v>2060</c:v>
                </c:pt>
                <c:pt idx="31">
                  <c:v>2061</c:v>
                </c:pt>
                <c:pt idx="32">
                  <c:v>2062</c:v>
                </c:pt>
                <c:pt idx="33">
                  <c:v>2063</c:v>
                </c:pt>
                <c:pt idx="34">
                  <c:v>2064</c:v>
                </c:pt>
                <c:pt idx="35">
                  <c:v>2065</c:v>
                </c:pt>
                <c:pt idx="36">
                  <c:v>2066</c:v>
                </c:pt>
                <c:pt idx="37">
                  <c:v>2067</c:v>
                </c:pt>
                <c:pt idx="38">
                  <c:v>2068</c:v>
                </c:pt>
                <c:pt idx="39">
                  <c:v>2069</c:v>
                </c:pt>
                <c:pt idx="40">
                  <c:v>2070</c:v>
                </c:pt>
                <c:pt idx="41">
                  <c:v>2071</c:v>
                </c:pt>
                <c:pt idx="42">
                  <c:v>2072</c:v>
                </c:pt>
                <c:pt idx="43">
                  <c:v>2073</c:v>
                </c:pt>
                <c:pt idx="44">
                  <c:v>2074</c:v>
                </c:pt>
                <c:pt idx="45">
                  <c:v>2075</c:v>
                </c:pt>
                <c:pt idx="46">
                  <c:v>2076</c:v>
                </c:pt>
                <c:pt idx="47">
                  <c:v>2077</c:v>
                </c:pt>
                <c:pt idx="48">
                  <c:v>2078</c:v>
                </c:pt>
                <c:pt idx="49">
                  <c:v>2079</c:v>
                </c:pt>
                <c:pt idx="50">
                  <c:v>2080</c:v>
                </c:pt>
                <c:pt idx="51">
                  <c:v>2081</c:v>
                </c:pt>
                <c:pt idx="52">
                  <c:v>2082</c:v>
                </c:pt>
                <c:pt idx="53">
                  <c:v>2083</c:v>
                </c:pt>
                <c:pt idx="54">
                  <c:v>2084</c:v>
                </c:pt>
                <c:pt idx="55">
                  <c:v>2085</c:v>
                </c:pt>
                <c:pt idx="56">
                  <c:v>2086</c:v>
                </c:pt>
                <c:pt idx="57">
                  <c:v>2087</c:v>
                </c:pt>
              </c:numCache>
            </c:numRef>
          </c:cat>
          <c:val>
            <c:numRef>
              <c:f>Decommission!$C$20:$C$77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CC7-A8FA-D420E2BC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26431"/>
        <c:axId val="688175503"/>
      </c:barChart>
      <c:catAx>
        <c:axId val="6971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8175503"/>
        <c:crosses val="autoZero"/>
        <c:auto val="1"/>
        <c:lblAlgn val="ctr"/>
        <c:lblOffset val="100"/>
        <c:noMultiLvlLbl val="0"/>
      </c:catAx>
      <c:valAx>
        <c:axId val="6881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71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SF!$E$23</c:f>
              <c:strCache>
                <c:ptCount val="1"/>
                <c:pt idx="0">
                  <c:v>p^frac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SF!$B$24:$B$81</c:f>
              <c:numCache>
                <c:formatCode>General</c:formatCode>
                <c:ptCount val="5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</c:numCache>
            </c:numRef>
          </c:cat>
          <c:val>
            <c:numRef>
              <c:f>SF!$E$24:$E$81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4-454D-8175-2CD4FDADDAEE}"/>
            </c:ext>
          </c:extLst>
        </c:ser>
        <c:ser>
          <c:idx val="1"/>
          <c:order val="1"/>
          <c:tx>
            <c:strRef>
              <c:f>SF!$F$23</c:f>
              <c:strCache>
                <c:ptCount val="1"/>
                <c:pt idx="0">
                  <c:v>p^frac after EOH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SF!$B$24:$B$81</c:f>
              <c:numCache>
                <c:formatCode>General</c:formatCode>
                <c:ptCount val="5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</c:numCache>
            </c:numRef>
          </c:cat>
          <c:val>
            <c:numRef>
              <c:f>SF!$F$24:$F$81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4-454D-8175-2CD4FDAD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26431"/>
        <c:axId val="688175503"/>
      </c:barChart>
      <c:catAx>
        <c:axId val="6971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8175503"/>
        <c:crosses val="autoZero"/>
        <c:auto val="1"/>
        <c:lblAlgn val="ctr"/>
        <c:lblOffset val="100"/>
        <c:noMultiLvlLbl val="0"/>
      </c:catAx>
      <c:valAx>
        <c:axId val="6881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71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</xdr:colOff>
      <xdr:row>21</xdr:row>
      <xdr:rowOff>85725</xdr:rowOff>
    </xdr:from>
    <xdr:to>
      <xdr:col>7</xdr:col>
      <xdr:colOff>34290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8B239-8464-4E84-A7B7-1BE7A4142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15</xdr:row>
      <xdr:rowOff>163829</xdr:rowOff>
    </xdr:from>
    <xdr:to>
      <xdr:col>20</xdr:col>
      <xdr:colOff>41910</xdr:colOff>
      <xdr:row>33</xdr:row>
      <xdr:rowOff>154304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82D4A-5CDB-41EB-9F27-2A82739C4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15</xdr:row>
      <xdr:rowOff>163829</xdr:rowOff>
    </xdr:from>
    <xdr:to>
      <xdr:col>18</xdr:col>
      <xdr:colOff>41910</xdr:colOff>
      <xdr:row>33</xdr:row>
      <xdr:rowOff>154304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348E5-6130-46E5-9737-89896739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567690</xdr:colOff>
      <xdr:row>21</xdr:row>
      <xdr:rowOff>148589</xdr:rowOff>
    </xdr:from>
    <xdr:to>
      <xdr:col>19</xdr:col>
      <xdr:colOff>495300</xdr:colOff>
      <xdr:row>39</xdr:row>
      <xdr:rowOff>140969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B888C-C9BF-437B-B8BE-793B63D34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188E-FEAB-4D25-9C57-1F3D6292F156}">
  <dimension ref="A2:E40"/>
  <sheetViews>
    <sheetView workbookViewId="0">
      <selection activeCell="B5" sqref="B5"/>
    </sheetView>
  </sheetViews>
  <sheetFormatPr defaultRowHeight="14.5" x14ac:dyDescent="0.35"/>
  <cols>
    <col min="1" max="1" width="25" bestFit="1" customWidth="1"/>
    <col min="2" max="2" width="17.7265625" bestFit="1" customWidth="1"/>
    <col min="3" max="3" width="17" bestFit="1" customWidth="1"/>
    <col min="5" max="5" width="67.7265625" bestFit="1" customWidth="1"/>
  </cols>
  <sheetData>
    <row r="2" spans="1:5" x14ac:dyDescent="0.35">
      <c r="A2" s="1" t="s">
        <v>0</v>
      </c>
      <c r="B2" s="1">
        <v>1</v>
      </c>
      <c r="E2" s="1" t="s">
        <v>6</v>
      </c>
    </row>
    <row r="3" spans="1:5" x14ac:dyDescent="0.35">
      <c r="A3" s="1" t="s">
        <v>1</v>
      </c>
      <c r="B3" s="1">
        <v>5</v>
      </c>
      <c r="E3" t="s">
        <v>7</v>
      </c>
    </row>
    <row r="4" spans="1:5" x14ac:dyDescent="0.35">
      <c r="A4" s="1" t="s">
        <v>2</v>
      </c>
      <c r="B4" s="1">
        <v>2030</v>
      </c>
    </row>
    <row r="9" spans="1:5" x14ac:dyDescent="0.35">
      <c r="A9" s="1" t="s">
        <v>4</v>
      </c>
      <c r="B9" s="1">
        <v>2</v>
      </c>
      <c r="E9" s="1" t="s">
        <v>5</v>
      </c>
    </row>
    <row r="10" spans="1:5" x14ac:dyDescent="0.35">
      <c r="A10" s="1" t="s">
        <v>3</v>
      </c>
      <c r="B10" s="1">
        <v>2020</v>
      </c>
    </row>
    <row r="19" spans="1:3" x14ac:dyDescent="0.35">
      <c r="B19" t="s">
        <v>8</v>
      </c>
      <c r="C19" t="s">
        <v>22</v>
      </c>
    </row>
    <row r="20" spans="1:3" x14ac:dyDescent="0.35">
      <c r="A20">
        <v>0</v>
      </c>
      <c r="B20">
        <f>$B$10+A20*$B$9</f>
        <v>2020</v>
      </c>
      <c r="C20">
        <f>IF(AND($B$4+$B$2&lt;B21,$B$4+$B$2&gt;=B20 ),MAX(MIN(1-($B$4+$B$2-B20)/$B$9,1),0),IF(B21-1&lt;$B$4+$B$2,0,MAX(MIN(($B$4+$B$2-B20+$B$3)/$B$9,1),0)))</f>
        <v>0</v>
      </c>
    </row>
    <row r="21" spans="1:3" x14ac:dyDescent="0.35">
      <c r="A21">
        <v>1</v>
      </c>
      <c r="B21">
        <f t="shared" ref="B21:B40" si="0">$B$10+A21*$B$9</f>
        <v>2022</v>
      </c>
      <c r="C21">
        <f t="shared" ref="C21:C40" si="1">IF(AND($B$4+$B$2&lt;B22,$B$4+$B$2&gt;=B21 ),MAX(MIN(1-($B$4+$B$2-B21)/$B$9,1),0),IF(B22-1&lt;$B$4+$B$2,0,MAX(MIN(($B$4+$B$2-B21+$B$3)/$B$9,1),0)))</f>
        <v>0</v>
      </c>
    </row>
    <row r="22" spans="1:3" x14ac:dyDescent="0.35">
      <c r="A22">
        <v>2</v>
      </c>
      <c r="B22">
        <f t="shared" si="0"/>
        <v>2024</v>
      </c>
      <c r="C22">
        <f t="shared" si="1"/>
        <v>0</v>
      </c>
    </row>
    <row r="23" spans="1:3" x14ac:dyDescent="0.35">
      <c r="A23">
        <v>3</v>
      </c>
      <c r="B23">
        <f t="shared" si="0"/>
        <v>2026</v>
      </c>
      <c r="C23">
        <f t="shared" si="1"/>
        <v>0</v>
      </c>
    </row>
    <row r="24" spans="1:3" x14ac:dyDescent="0.35">
      <c r="A24">
        <v>4</v>
      </c>
      <c r="B24">
        <f t="shared" si="0"/>
        <v>2028</v>
      </c>
      <c r="C24">
        <f t="shared" si="1"/>
        <v>0</v>
      </c>
    </row>
    <row r="25" spans="1:3" x14ac:dyDescent="0.35">
      <c r="A25">
        <v>5</v>
      </c>
      <c r="B25">
        <f t="shared" si="0"/>
        <v>2030</v>
      </c>
      <c r="C25">
        <f t="shared" si="1"/>
        <v>0.5</v>
      </c>
    </row>
    <row r="26" spans="1:3" x14ac:dyDescent="0.35">
      <c r="A26">
        <v>6</v>
      </c>
      <c r="B26">
        <f t="shared" si="0"/>
        <v>2032</v>
      </c>
      <c r="C26">
        <f t="shared" si="1"/>
        <v>1</v>
      </c>
    </row>
    <row r="27" spans="1:3" x14ac:dyDescent="0.35">
      <c r="A27">
        <v>7</v>
      </c>
      <c r="B27">
        <f t="shared" si="0"/>
        <v>2034</v>
      </c>
      <c r="C27">
        <f t="shared" si="1"/>
        <v>1</v>
      </c>
    </row>
    <row r="28" spans="1:3" x14ac:dyDescent="0.35">
      <c r="A28">
        <v>8</v>
      </c>
      <c r="B28">
        <f t="shared" si="0"/>
        <v>2036</v>
      </c>
      <c r="C28">
        <f t="shared" si="1"/>
        <v>0</v>
      </c>
    </row>
    <row r="29" spans="1:3" x14ac:dyDescent="0.35">
      <c r="A29">
        <v>9</v>
      </c>
      <c r="B29">
        <f t="shared" si="0"/>
        <v>2038</v>
      </c>
      <c r="C29">
        <f t="shared" si="1"/>
        <v>0</v>
      </c>
    </row>
    <row r="30" spans="1:3" x14ac:dyDescent="0.35">
      <c r="A30">
        <v>10</v>
      </c>
      <c r="B30">
        <f t="shared" si="0"/>
        <v>2040</v>
      </c>
      <c r="C30">
        <f t="shared" si="1"/>
        <v>0</v>
      </c>
    </row>
    <row r="31" spans="1:3" x14ac:dyDescent="0.35">
      <c r="A31">
        <v>11</v>
      </c>
      <c r="B31">
        <f t="shared" si="0"/>
        <v>2042</v>
      </c>
      <c r="C31">
        <f t="shared" si="1"/>
        <v>0</v>
      </c>
    </row>
    <row r="32" spans="1:3" x14ac:dyDescent="0.35">
      <c r="A32">
        <v>12</v>
      </c>
      <c r="B32">
        <f t="shared" si="0"/>
        <v>2044</v>
      </c>
      <c r="C32">
        <f t="shared" si="1"/>
        <v>0</v>
      </c>
    </row>
    <row r="33" spans="1:3" x14ac:dyDescent="0.35">
      <c r="A33">
        <v>13</v>
      </c>
      <c r="B33">
        <f t="shared" si="0"/>
        <v>2046</v>
      </c>
      <c r="C33">
        <f t="shared" si="1"/>
        <v>0</v>
      </c>
    </row>
    <row r="34" spans="1:3" x14ac:dyDescent="0.35">
      <c r="A34">
        <v>14</v>
      </c>
      <c r="B34">
        <f t="shared" si="0"/>
        <v>2048</v>
      </c>
      <c r="C34">
        <f t="shared" si="1"/>
        <v>0</v>
      </c>
    </row>
    <row r="35" spans="1:3" x14ac:dyDescent="0.35">
      <c r="A35">
        <v>15</v>
      </c>
      <c r="B35">
        <f t="shared" si="0"/>
        <v>2050</v>
      </c>
      <c r="C35">
        <f t="shared" si="1"/>
        <v>0</v>
      </c>
    </row>
    <row r="36" spans="1:3" x14ac:dyDescent="0.35">
      <c r="A36">
        <v>16</v>
      </c>
      <c r="B36">
        <f t="shared" si="0"/>
        <v>2052</v>
      </c>
      <c r="C36">
        <f t="shared" si="1"/>
        <v>0</v>
      </c>
    </row>
    <row r="37" spans="1:3" x14ac:dyDescent="0.35">
      <c r="A37">
        <v>17</v>
      </c>
      <c r="B37">
        <f t="shared" si="0"/>
        <v>2054</v>
      </c>
      <c r="C37">
        <f t="shared" si="1"/>
        <v>0</v>
      </c>
    </row>
    <row r="38" spans="1:3" x14ac:dyDescent="0.35">
      <c r="A38">
        <v>18</v>
      </c>
      <c r="B38">
        <f t="shared" si="0"/>
        <v>2056</v>
      </c>
      <c r="C38">
        <f t="shared" si="1"/>
        <v>0</v>
      </c>
    </row>
    <row r="39" spans="1:3" x14ac:dyDescent="0.35">
      <c r="A39">
        <v>19</v>
      </c>
      <c r="B39">
        <f t="shared" si="0"/>
        <v>2058</v>
      </c>
      <c r="C39">
        <f t="shared" si="1"/>
        <v>0</v>
      </c>
    </row>
    <row r="40" spans="1:3" x14ac:dyDescent="0.35">
      <c r="A40">
        <v>20</v>
      </c>
      <c r="B40">
        <f t="shared" si="0"/>
        <v>2060</v>
      </c>
      <c r="C40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80DF-BAA2-46C5-81A0-38CBC2F41598}">
  <dimension ref="A2:G77"/>
  <sheetViews>
    <sheetView zoomScale="145" zoomScaleNormal="145" workbookViewId="0">
      <selection activeCell="B5" sqref="B5"/>
    </sheetView>
  </sheetViews>
  <sheetFormatPr defaultRowHeight="14.5" x14ac:dyDescent="0.35"/>
  <cols>
    <col min="1" max="1" width="11.81640625" bestFit="1" customWidth="1"/>
    <col min="2" max="2" width="12" bestFit="1" customWidth="1"/>
    <col min="5" max="5" width="59.26953125" customWidth="1"/>
    <col min="6" max="6" width="29.26953125" bestFit="1" customWidth="1"/>
    <col min="7" max="7" width="11" bestFit="1" customWidth="1"/>
  </cols>
  <sheetData>
    <row r="2" spans="1:5" x14ac:dyDescent="0.35">
      <c r="A2" s="1" t="s">
        <v>0</v>
      </c>
      <c r="B2" s="1">
        <v>1</v>
      </c>
      <c r="E2" s="1" t="s">
        <v>6</v>
      </c>
    </row>
    <row r="3" spans="1:5" x14ac:dyDescent="0.35">
      <c r="A3" s="1" t="s">
        <v>9</v>
      </c>
      <c r="B3" s="1">
        <v>3</v>
      </c>
    </row>
    <row r="4" spans="1:5" x14ac:dyDescent="0.35">
      <c r="A4" s="1" t="s">
        <v>2</v>
      </c>
      <c r="B4" s="1">
        <v>2035</v>
      </c>
    </row>
    <row r="7" spans="1:5" x14ac:dyDescent="0.35">
      <c r="A7" s="1" t="s">
        <v>10</v>
      </c>
      <c r="B7" s="1">
        <v>0.05</v>
      </c>
      <c r="E7" s="1" t="s">
        <v>25</v>
      </c>
    </row>
    <row r="8" spans="1:5" x14ac:dyDescent="0.35">
      <c r="A8" s="1" t="s">
        <v>14</v>
      </c>
      <c r="B8" s="1">
        <v>2030</v>
      </c>
    </row>
    <row r="15" spans="1:5" x14ac:dyDescent="0.35">
      <c r="A15" s="2" t="s">
        <v>15</v>
      </c>
      <c r="B15" s="2">
        <f>(B7*(1+B7)^B3)/(1+B7)/((1+B7)^B3-1)</f>
        <v>0.34972244250594742</v>
      </c>
    </row>
    <row r="16" spans="1:5" x14ac:dyDescent="0.35">
      <c r="A16" s="2" t="s">
        <v>17</v>
      </c>
      <c r="B16" s="2">
        <f>B15*SUM(G20:G77)</f>
        <v>0.78352616646845841</v>
      </c>
    </row>
    <row r="19" spans="1:7" x14ac:dyDescent="0.35">
      <c r="B19" t="s">
        <v>19</v>
      </c>
      <c r="C19" t="s">
        <v>11</v>
      </c>
      <c r="D19" t="s">
        <v>12</v>
      </c>
      <c r="E19" t="s">
        <v>13</v>
      </c>
      <c r="F19" t="s">
        <v>16</v>
      </c>
      <c r="G19" t="s">
        <v>18</v>
      </c>
    </row>
    <row r="20" spans="1:7" x14ac:dyDescent="0.35">
      <c r="A20">
        <v>0</v>
      </c>
      <c r="B20">
        <f>$B$4+A20</f>
        <v>2035</v>
      </c>
      <c r="C20">
        <f>MIN($B$4+$B$2-1,B20)</f>
        <v>2035</v>
      </c>
      <c r="D20">
        <f>MAX($B$4,B20-$B$3+1)</f>
        <v>2035</v>
      </c>
      <c r="E20">
        <f>MAX((C20-D20+1)/$B$2,0)</f>
        <v>1</v>
      </c>
      <c r="F20">
        <f>1/((1+$B$7)^(B20-$B$8))</f>
        <v>0.78352616646845896</v>
      </c>
      <c r="G20">
        <f>F20*E20</f>
        <v>0.78352616646845896</v>
      </c>
    </row>
    <row r="21" spans="1:7" x14ac:dyDescent="0.35">
      <c r="A21">
        <v>1</v>
      </c>
      <c r="B21">
        <f t="shared" ref="B21:B77" si="0">$B$4+A21</f>
        <v>2036</v>
      </c>
      <c r="C21">
        <f t="shared" ref="C21:C77" si="1">MIN($B$4+$B$2-1,B21)</f>
        <v>2035</v>
      </c>
      <c r="D21">
        <f t="shared" ref="D21:D49" si="2">MAX($B$4,B21-$B$3+1)</f>
        <v>2035</v>
      </c>
      <c r="E21">
        <f t="shared" ref="E21:E49" si="3">MAX((C21-D21+1)/$B$2,0)</f>
        <v>1</v>
      </c>
      <c r="F21">
        <f t="shared" ref="F21:F77" si="4">1/((1+$B$7)^(B21-$B$8))</f>
        <v>0.74621539663662761</v>
      </c>
      <c r="G21">
        <f t="shared" ref="G21:G77" si="5">F21*E21</f>
        <v>0.74621539663662761</v>
      </c>
    </row>
    <row r="22" spans="1:7" x14ac:dyDescent="0.35">
      <c r="A22">
        <v>2</v>
      </c>
      <c r="B22">
        <f t="shared" si="0"/>
        <v>2037</v>
      </c>
      <c r="C22">
        <f t="shared" si="1"/>
        <v>2035</v>
      </c>
      <c r="D22">
        <f t="shared" si="2"/>
        <v>2035</v>
      </c>
      <c r="E22">
        <f t="shared" si="3"/>
        <v>1</v>
      </c>
      <c r="F22">
        <f t="shared" si="4"/>
        <v>0.71068133013012147</v>
      </c>
      <c r="G22">
        <f t="shared" si="5"/>
        <v>0.71068133013012147</v>
      </c>
    </row>
    <row r="23" spans="1:7" x14ac:dyDescent="0.35">
      <c r="A23">
        <v>3</v>
      </c>
      <c r="B23">
        <f t="shared" si="0"/>
        <v>2038</v>
      </c>
      <c r="C23">
        <f t="shared" si="1"/>
        <v>2035</v>
      </c>
      <c r="D23">
        <f t="shared" si="2"/>
        <v>2036</v>
      </c>
      <c r="E23">
        <f t="shared" si="3"/>
        <v>0</v>
      </c>
      <c r="F23">
        <f t="shared" si="4"/>
        <v>0.67683936202868722</v>
      </c>
      <c r="G23">
        <f t="shared" si="5"/>
        <v>0</v>
      </c>
    </row>
    <row r="24" spans="1:7" x14ac:dyDescent="0.35">
      <c r="A24">
        <v>4</v>
      </c>
      <c r="B24">
        <f t="shared" si="0"/>
        <v>2039</v>
      </c>
      <c r="C24">
        <f t="shared" si="1"/>
        <v>2035</v>
      </c>
      <c r="D24">
        <f t="shared" si="2"/>
        <v>2037</v>
      </c>
      <c r="E24">
        <f t="shared" si="3"/>
        <v>0</v>
      </c>
      <c r="F24">
        <f t="shared" si="4"/>
        <v>0.64460891621779726</v>
      </c>
      <c r="G24">
        <f t="shared" si="5"/>
        <v>0</v>
      </c>
    </row>
    <row r="25" spans="1:7" x14ac:dyDescent="0.35">
      <c r="A25">
        <v>5</v>
      </c>
      <c r="B25">
        <f t="shared" si="0"/>
        <v>2040</v>
      </c>
      <c r="C25">
        <f t="shared" si="1"/>
        <v>2035</v>
      </c>
      <c r="D25">
        <f t="shared" si="2"/>
        <v>2038</v>
      </c>
      <c r="E25">
        <f t="shared" si="3"/>
        <v>0</v>
      </c>
      <c r="F25">
        <f t="shared" si="4"/>
        <v>0.61391325354075932</v>
      </c>
      <c r="G25">
        <f t="shared" si="5"/>
        <v>0</v>
      </c>
    </row>
    <row r="26" spans="1:7" x14ac:dyDescent="0.35">
      <c r="A26">
        <v>6</v>
      </c>
      <c r="B26">
        <f t="shared" si="0"/>
        <v>2041</v>
      </c>
      <c r="C26">
        <f t="shared" si="1"/>
        <v>2035</v>
      </c>
      <c r="D26">
        <f t="shared" si="2"/>
        <v>2039</v>
      </c>
      <c r="E26">
        <f t="shared" si="3"/>
        <v>0</v>
      </c>
      <c r="F26">
        <f t="shared" si="4"/>
        <v>0.5846792890864374</v>
      </c>
      <c r="G26">
        <f t="shared" si="5"/>
        <v>0</v>
      </c>
    </row>
    <row r="27" spans="1:7" x14ac:dyDescent="0.35">
      <c r="A27">
        <v>7</v>
      </c>
      <c r="B27">
        <f t="shared" si="0"/>
        <v>2042</v>
      </c>
      <c r="C27">
        <f t="shared" si="1"/>
        <v>2035</v>
      </c>
      <c r="D27">
        <f t="shared" si="2"/>
        <v>2040</v>
      </c>
      <c r="E27">
        <f t="shared" si="3"/>
        <v>0</v>
      </c>
      <c r="F27">
        <f t="shared" si="4"/>
        <v>0.5568374181775595</v>
      </c>
      <c r="G27">
        <f t="shared" si="5"/>
        <v>0</v>
      </c>
    </row>
    <row r="28" spans="1:7" x14ac:dyDescent="0.35">
      <c r="A28">
        <v>8</v>
      </c>
      <c r="B28">
        <f t="shared" si="0"/>
        <v>2043</v>
      </c>
      <c r="C28">
        <f t="shared" si="1"/>
        <v>2035</v>
      </c>
      <c r="D28">
        <f t="shared" si="2"/>
        <v>2041</v>
      </c>
      <c r="E28">
        <f t="shared" si="3"/>
        <v>0</v>
      </c>
      <c r="F28">
        <f t="shared" si="4"/>
        <v>0.53032135064529462</v>
      </c>
      <c r="G28">
        <f t="shared" si="5"/>
        <v>0</v>
      </c>
    </row>
    <row r="29" spans="1:7" x14ac:dyDescent="0.35">
      <c r="A29">
        <v>9</v>
      </c>
      <c r="B29">
        <f t="shared" si="0"/>
        <v>2044</v>
      </c>
      <c r="C29">
        <f t="shared" si="1"/>
        <v>2035</v>
      </c>
      <c r="D29">
        <f t="shared" si="2"/>
        <v>2042</v>
      </c>
      <c r="E29">
        <f t="shared" si="3"/>
        <v>0</v>
      </c>
      <c r="F29">
        <f t="shared" si="4"/>
        <v>0.50506795299551888</v>
      </c>
      <c r="G29">
        <f t="shared" si="5"/>
        <v>0</v>
      </c>
    </row>
    <row r="30" spans="1:7" x14ac:dyDescent="0.35">
      <c r="A30">
        <v>10</v>
      </c>
      <c r="B30">
        <f t="shared" si="0"/>
        <v>2045</v>
      </c>
      <c r="C30">
        <f t="shared" si="1"/>
        <v>2035</v>
      </c>
      <c r="D30">
        <f t="shared" si="2"/>
        <v>2043</v>
      </c>
      <c r="E30">
        <f t="shared" si="3"/>
        <v>0</v>
      </c>
      <c r="F30">
        <f t="shared" si="4"/>
        <v>0.48101709809097021</v>
      </c>
      <c r="G30">
        <f t="shared" si="5"/>
        <v>0</v>
      </c>
    </row>
    <row r="31" spans="1:7" x14ac:dyDescent="0.35">
      <c r="A31">
        <v>11</v>
      </c>
      <c r="B31">
        <f t="shared" si="0"/>
        <v>2046</v>
      </c>
      <c r="C31">
        <f t="shared" si="1"/>
        <v>2035</v>
      </c>
      <c r="D31">
        <f t="shared" si="2"/>
        <v>2044</v>
      </c>
      <c r="E31">
        <f t="shared" si="3"/>
        <v>0</v>
      </c>
      <c r="F31">
        <f t="shared" si="4"/>
        <v>0.45811152199140021</v>
      </c>
      <c r="G31">
        <f t="shared" si="5"/>
        <v>0</v>
      </c>
    </row>
    <row r="32" spans="1:7" x14ac:dyDescent="0.35">
      <c r="A32">
        <v>12</v>
      </c>
      <c r="B32">
        <f t="shared" si="0"/>
        <v>2047</v>
      </c>
      <c r="C32">
        <f t="shared" si="1"/>
        <v>2035</v>
      </c>
      <c r="D32">
        <f t="shared" si="2"/>
        <v>2045</v>
      </c>
      <c r="E32">
        <f t="shared" si="3"/>
        <v>0</v>
      </c>
      <c r="F32">
        <f t="shared" si="4"/>
        <v>0.43629668761085727</v>
      </c>
      <c r="G32">
        <f t="shared" si="5"/>
        <v>0</v>
      </c>
    </row>
    <row r="33" spans="1:7" x14ac:dyDescent="0.35">
      <c r="A33">
        <v>13</v>
      </c>
      <c r="B33">
        <f t="shared" si="0"/>
        <v>2048</v>
      </c>
      <c r="C33">
        <f t="shared" si="1"/>
        <v>2035</v>
      </c>
      <c r="D33">
        <f t="shared" si="2"/>
        <v>2046</v>
      </c>
      <c r="E33">
        <f t="shared" si="3"/>
        <v>0</v>
      </c>
      <c r="F33">
        <f t="shared" si="4"/>
        <v>0.41552065486748313</v>
      </c>
      <c r="G33">
        <f t="shared" si="5"/>
        <v>0</v>
      </c>
    </row>
    <row r="34" spans="1:7" x14ac:dyDescent="0.35">
      <c r="A34">
        <v>14</v>
      </c>
      <c r="B34">
        <f t="shared" si="0"/>
        <v>2049</v>
      </c>
      <c r="C34">
        <f t="shared" si="1"/>
        <v>2035</v>
      </c>
      <c r="D34">
        <f t="shared" si="2"/>
        <v>2047</v>
      </c>
      <c r="E34">
        <f t="shared" si="3"/>
        <v>0</v>
      </c>
      <c r="F34">
        <f t="shared" si="4"/>
        <v>0.39573395701665059</v>
      </c>
      <c r="G34">
        <f t="shared" si="5"/>
        <v>0</v>
      </c>
    </row>
    <row r="35" spans="1:7" x14ac:dyDescent="0.35">
      <c r="A35">
        <v>15</v>
      </c>
      <c r="B35">
        <f t="shared" si="0"/>
        <v>2050</v>
      </c>
      <c r="C35">
        <f t="shared" si="1"/>
        <v>2035</v>
      </c>
      <c r="D35">
        <f t="shared" si="2"/>
        <v>2048</v>
      </c>
      <c r="E35">
        <f t="shared" si="3"/>
        <v>0</v>
      </c>
      <c r="F35">
        <f t="shared" si="4"/>
        <v>0.37688948287300061</v>
      </c>
      <c r="G35">
        <f t="shared" si="5"/>
        <v>0</v>
      </c>
    </row>
    <row r="36" spans="1:7" x14ac:dyDescent="0.35">
      <c r="A36">
        <v>16</v>
      </c>
      <c r="B36">
        <f t="shared" si="0"/>
        <v>2051</v>
      </c>
      <c r="C36">
        <f t="shared" si="1"/>
        <v>2035</v>
      </c>
      <c r="D36">
        <f t="shared" si="2"/>
        <v>2049</v>
      </c>
      <c r="E36">
        <f t="shared" si="3"/>
        <v>0</v>
      </c>
      <c r="F36">
        <f t="shared" si="4"/>
        <v>0.35894236464095297</v>
      </c>
      <c r="G36">
        <f t="shared" si="5"/>
        <v>0</v>
      </c>
    </row>
    <row r="37" spans="1:7" x14ac:dyDescent="0.35">
      <c r="A37">
        <v>17</v>
      </c>
      <c r="B37">
        <f t="shared" si="0"/>
        <v>2052</v>
      </c>
      <c r="C37">
        <f t="shared" si="1"/>
        <v>2035</v>
      </c>
      <c r="D37">
        <f t="shared" si="2"/>
        <v>2050</v>
      </c>
      <c r="E37">
        <f t="shared" si="3"/>
        <v>0</v>
      </c>
      <c r="F37">
        <f t="shared" si="4"/>
        <v>0.3418498710866219</v>
      </c>
      <c r="G37">
        <f t="shared" si="5"/>
        <v>0</v>
      </c>
    </row>
    <row r="38" spans="1:7" x14ac:dyDescent="0.35">
      <c r="A38">
        <v>18</v>
      </c>
      <c r="B38">
        <f t="shared" si="0"/>
        <v>2053</v>
      </c>
      <c r="C38">
        <f t="shared" si="1"/>
        <v>2035</v>
      </c>
      <c r="D38">
        <f t="shared" si="2"/>
        <v>2051</v>
      </c>
      <c r="E38">
        <f t="shared" si="3"/>
        <v>0</v>
      </c>
      <c r="F38">
        <f t="shared" si="4"/>
        <v>0.32557130579678267</v>
      </c>
      <c r="G38">
        <f t="shared" si="5"/>
        <v>0</v>
      </c>
    </row>
    <row r="39" spans="1:7" x14ac:dyDescent="0.35">
      <c r="A39">
        <v>19</v>
      </c>
      <c r="B39">
        <f t="shared" si="0"/>
        <v>2054</v>
      </c>
      <c r="C39">
        <f t="shared" si="1"/>
        <v>2035</v>
      </c>
      <c r="D39">
        <f t="shared" si="2"/>
        <v>2052</v>
      </c>
      <c r="E39">
        <f t="shared" si="3"/>
        <v>0</v>
      </c>
      <c r="F39">
        <f t="shared" si="4"/>
        <v>0.31006791028265024</v>
      </c>
      <c r="G39">
        <f t="shared" si="5"/>
        <v>0</v>
      </c>
    </row>
    <row r="40" spans="1:7" x14ac:dyDescent="0.35">
      <c r="A40">
        <v>20</v>
      </c>
      <c r="B40">
        <f t="shared" si="0"/>
        <v>2055</v>
      </c>
      <c r="C40">
        <f t="shared" si="1"/>
        <v>2035</v>
      </c>
      <c r="D40">
        <f t="shared" si="2"/>
        <v>2053</v>
      </c>
      <c r="E40">
        <f t="shared" si="3"/>
        <v>0</v>
      </c>
      <c r="F40">
        <f t="shared" si="4"/>
        <v>0.29530277169776209</v>
      </c>
      <c r="G40">
        <f t="shared" si="5"/>
        <v>0</v>
      </c>
    </row>
    <row r="41" spans="1:7" x14ac:dyDescent="0.35">
      <c r="A41">
        <v>21</v>
      </c>
      <c r="B41">
        <f t="shared" si="0"/>
        <v>2056</v>
      </c>
      <c r="C41">
        <f t="shared" si="1"/>
        <v>2035</v>
      </c>
      <c r="D41">
        <f t="shared" si="2"/>
        <v>2054</v>
      </c>
      <c r="E41">
        <f t="shared" si="3"/>
        <v>0</v>
      </c>
      <c r="F41">
        <f t="shared" si="4"/>
        <v>0.28124073495024959</v>
      </c>
      <c r="G41">
        <f t="shared" si="5"/>
        <v>0</v>
      </c>
    </row>
    <row r="42" spans="1:7" x14ac:dyDescent="0.35">
      <c r="A42">
        <v>22</v>
      </c>
      <c r="B42">
        <f t="shared" si="0"/>
        <v>2057</v>
      </c>
      <c r="C42">
        <f t="shared" si="1"/>
        <v>2035</v>
      </c>
      <c r="D42">
        <f t="shared" si="2"/>
        <v>2055</v>
      </c>
      <c r="E42">
        <f t="shared" si="3"/>
        <v>0</v>
      </c>
      <c r="F42">
        <f t="shared" si="4"/>
        <v>0.2678483190002377</v>
      </c>
      <c r="G42">
        <f t="shared" si="5"/>
        <v>0</v>
      </c>
    </row>
    <row r="43" spans="1:7" x14ac:dyDescent="0.35">
      <c r="A43">
        <v>23</v>
      </c>
      <c r="B43">
        <f t="shared" si="0"/>
        <v>2058</v>
      </c>
      <c r="C43">
        <f t="shared" si="1"/>
        <v>2035</v>
      </c>
      <c r="D43">
        <f t="shared" si="2"/>
        <v>2056</v>
      </c>
      <c r="E43">
        <f t="shared" si="3"/>
        <v>0</v>
      </c>
      <c r="F43">
        <f t="shared" si="4"/>
        <v>0.25509363714308358</v>
      </c>
      <c r="G43">
        <f t="shared" si="5"/>
        <v>0</v>
      </c>
    </row>
    <row r="44" spans="1:7" x14ac:dyDescent="0.35">
      <c r="A44">
        <v>24</v>
      </c>
      <c r="B44">
        <f t="shared" si="0"/>
        <v>2059</v>
      </c>
      <c r="C44">
        <f t="shared" si="1"/>
        <v>2035</v>
      </c>
      <c r="D44">
        <f t="shared" si="2"/>
        <v>2057</v>
      </c>
      <c r="E44">
        <f t="shared" si="3"/>
        <v>0</v>
      </c>
      <c r="F44">
        <f t="shared" si="4"/>
        <v>0.24294632108865097</v>
      </c>
      <c r="G44">
        <f t="shared" si="5"/>
        <v>0</v>
      </c>
    </row>
    <row r="45" spans="1:7" x14ac:dyDescent="0.35">
      <c r="A45">
        <v>25</v>
      </c>
      <c r="B45">
        <f t="shared" si="0"/>
        <v>2060</v>
      </c>
      <c r="C45">
        <f t="shared" si="1"/>
        <v>2035</v>
      </c>
      <c r="D45">
        <f t="shared" si="2"/>
        <v>2058</v>
      </c>
      <c r="E45">
        <f t="shared" si="3"/>
        <v>0</v>
      </c>
      <c r="F45">
        <f t="shared" si="4"/>
        <v>0.23137744865585813</v>
      </c>
      <c r="G45">
        <f t="shared" si="5"/>
        <v>0</v>
      </c>
    </row>
    <row r="46" spans="1:7" x14ac:dyDescent="0.35">
      <c r="A46">
        <v>26</v>
      </c>
      <c r="B46">
        <f t="shared" si="0"/>
        <v>2061</v>
      </c>
      <c r="C46">
        <f t="shared" si="1"/>
        <v>2035</v>
      </c>
      <c r="D46">
        <f t="shared" si="2"/>
        <v>2059</v>
      </c>
      <c r="E46">
        <f t="shared" si="3"/>
        <v>0</v>
      </c>
      <c r="F46">
        <f t="shared" si="4"/>
        <v>0.220359474910341</v>
      </c>
      <c r="G46">
        <f t="shared" si="5"/>
        <v>0</v>
      </c>
    </row>
    <row r="47" spans="1:7" x14ac:dyDescent="0.35">
      <c r="A47">
        <v>27</v>
      </c>
      <c r="B47">
        <f t="shared" si="0"/>
        <v>2062</v>
      </c>
      <c r="C47">
        <f t="shared" si="1"/>
        <v>2035</v>
      </c>
      <c r="D47">
        <f t="shared" si="2"/>
        <v>2060</v>
      </c>
      <c r="E47">
        <f t="shared" si="3"/>
        <v>0</v>
      </c>
      <c r="F47">
        <f t="shared" si="4"/>
        <v>0.20986616658127716</v>
      </c>
      <c r="G47">
        <f t="shared" si="5"/>
        <v>0</v>
      </c>
    </row>
    <row r="48" spans="1:7" x14ac:dyDescent="0.35">
      <c r="A48">
        <v>28</v>
      </c>
      <c r="B48">
        <f t="shared" si="0"/>
        <v>2063</v>
      </c>
      <c r="C48">
        <f t="shared" si="1"/>
        <v>2035</v>
      </c>
      <c r="D48">
        <f t="shared" si="2"/>
        <v>2061</v>
      </c>
      <c r="E48">
        <f t="shared" si="3"/>
        <v>0</v>
      </c>
      <c r="F48">
        <f t="shared" si="4"/>
        <v>0.19987253960121634</v>
      </c>
      <c r="G48">
        <f t="shared" si="5"/>
        <v>0</v>
      </c>
    </row>
    <row r="49" spans="1:7" x14ac:dyDescent="0.35">
      <c r="A49">
        <v>29</v>
      </c>
      <c r="B49">
        <f t="shared" si="0"/>
        <v>2064</v>
      </c>
      <c r="C49">
        <f t="shared" si="1"/>
        <v>2035</v>
      </c>
      <c r="D49">
        <f t="shared" si="2"/>
        <v>2062</v>
      </c>
      <c r="E49">
        <f t="shared" si="3"/>
        <v>0</v>
      </c>
      <c r="F49">
        <f t="shared" si="4"/>
        <v>0.19035479962020604</v>
      </c>
      <c r="G49">
        <f t="shared" si="5"/>
        <v>0</v>
      </c>
    </row>
    <row r="50" spans="1:7" x14ac:dyDescent="0.35">
      <c r="A50">
        <v>30</v>
      </c>
      <c r="B50">
        <f t="shared" si="0"/>
        <v>2065</v>
      </c>
      <c r="C50">
        <f t="shared" si="1"/>
        <v>2035</v>
      </c>
      <c r="D50">
        <f t="shared" ref="D50:D77" si="6">MAX($B$4,B50-$B$3+1)</f>
        <v>2063</v>
      </c>
      <c r="E50">
        <f t="shared" ref="E50:E77" si="7">MAX((C50-D50+1)/$B$2,0)</f>
        <v>0</v>
      </c>
      <c r="F50">
        <f t="shared" si="4"/>
        <v>0.18129028535257716</v>
      </c>
      <c r="G50">
        <f t="shared" si="5"/>
        <v>0</v>
      </c>
    </row>
    <row r="51" spans="1:7" x14ac:dyDescent="0.35">
      <c r="A51">
        <v>31</v>
      </c>
      <c r="B51">
        <f t="shared" si="0"/>
        <v>2066</v>
      </c>
      <c r="C51">
        <f t="shared" si="1"/>
        <v>2035</v>
      </c>
      <c r="D51">
        <f t="shared" si="6"/>
        <v>2064</v>
      </c>
      <c r="E51">
        <f t="shared" si="7"/>
        <v>0</v>
      </c>
      <c r="F51">
        <f t="shared" si="4"/>
        <v>0.17265741462150208</v>
      </c>
      <c r="G51">
        <f t="shared" si="5"/>
        <v>0</v>
      </c>
    </row>
    <row r="52" spans="1:7" x14ac:dyDescent="0.35">
      <c r="A52">
        <v>32</v>
      </c>
      <c r="B52">
        <f t="shared" si="0"/>
        <v>2067</v>
      </c>
      <c r="C52">
        <f t="shared" si="1"/>
        <v>2035</v>
      </c>
      <c r="D52">
        <f t="shared" si="6"/>
        <v>2065</v>
      </c>
      <c r="E52">
        <f t="shared" si="7"/>
        <v>0</v>
      </c>
      <c r="F52">
        <f t="shared" si="4"/>
        <v>0.1644356329728591</v>
      </c>
      <c r="G52">
        <f t="shared" si="5"/>
        <v>0</v>
      </c>
    </row>
    <row r="53" spans="1:7" x14ac:dyDescent="0.35">
      <c r="A53">
        <v>33</v>
      </c>
      <c r="B53">
        <f t="shared" si="0"/>
        <v>2068</v>
      </c>
      <c r="C53">
        <f t="shared" si="1"/>
        <v>2035</v>
      </c>
      <c r="D53">
        <f t="shared" si="6"/>
        <v>2066</v>
      </c>
      <c r="E53">
        <f t="shared" si="7"/>
        <v>0</v>
      </c>
      <c r="F53">
        <f t="shared" si="4"/>
        <v>0.15660536473605632</v>
      </c>
      <c r="G53">
        <f t="shared" si="5"/>
        <v>0</v>
      </c>
    </row>
    <row r="54" spans="1:7" x14ac:dyDescent="0.35">
      <c r="A54">
        <v>34</v>
      </c>
      <c r="B54">
        <f t="shared" si="0"/>
        <v>2069</v>
      </c>
      <c r="C54">
        <f t="shared" si="1"/>
        <v>2035</v>
      </c>
      <c r="D54">
        <f t="shared" si="6"/>
        <v>2067</v>
      </c>
      <c r="E54">
        <f t="shared" si="7"/>
        <v>0</v>
      </c>
      <c r="F54">
        <f t="shared" si="4"/>
        <v>0.14914796641529171</v>
      </c>
      <c r="G54">
        <f t="shared" si="5"/>
        <v>0</v>
      </c>
    </row>
    <row r="55" spans="1:7" x14ac:dyDescent="0.35">
      <c r="A55">
        <v>35</v>
      </c>
      <c r="B55">
        <f t="shared" si="0"/>
        <v>2070</v>
      </c>
      <c r="C55">
        <f t="shared" si="1"/>
        <v>2035</v>
      </c>
      <c r="D55">
        <f t="shared" si="6"/>
        <v>2068</v>
      </c>
      <c r="E55">
        <f t="shared" si="7"/>
        <v>0</v>
      </c>
      <c r="F55">
        <f t="shared" si="4"/>
        <v>0.14204568230027784</v>
      </c>
      <c r="G55">
        <f t="shared" si="5"/>
        <v>0</v>
      </c>
    </row>
    <row r="56" spans="1:7" x14ac:dyDescent="0.35">
      <c r="A56">
        <v>36</v>
      </c>
      <c r="B56">
        <f t="shared" si="0"/>
        <v>2071</v>
      </c>
      <c r="C56">
        <f t="shared" si="1"/>
        <v>2035</v>
      </c>
      <c r="D56">
        <f t="shared" si="6"/>
        <v>2069</v>
      </c>
      <c r="E56">
        <f t="shared" si="7"/>
        <v>0</v>
      </c>
      <c r="F56">
        <f t="shared" si="4"/>
        <v>0.13528160219074079</v>
      </c>
      <c r="G56">
        <f t="shared" si="5"/>
        <v>0</v>
      </c>
    </row>
    <row r="57" spans="1:7" x14ac:dyDescent="0.35">
      <c r="A57">
        <v>37</v>
      </c>
      <c r="B57">
        <f t="shared" si="0"/>
        <v>2072</v>
      </c>
      <c r="C57">
        <f t="shared" si="1"/>
        <v>2035</v>
      </c>
      <c r="D57">
        <f t="shared" si="6"/>
        <v>2070</v>
      </c>
      <c r="E57">
        <f t="shared" si="7"/>
        <v>0</v>
      </c>
      <c r="F57">
        <f t="shared" si="4"/>
        <v>0.12883962113403885</v>
      </c>
      <c r="G57">
        <f t="shared" si="5"/>
        <v>0</v>
      </c>
    </row>
    <row r="58" spans="1:7" x14ac:dyDescent="0.35">
      <c r="A58">
        <v>38</v>
      </c>
      <c r="B58">
        <f t="shared" si="0"/>
        <v>2073</v>
      </c>
      <c r="C58">
        <f t="shared" si="1"/>
        <v>2035</v>
      </c>
      <c r="D58">
        <f t="shared" si="6"/>
        <v>2071</v>
      </c>
      <c r="E58">
        <f t="shared" si="7"/>
        <v>0</v>
      </c>
      <c r="F58">
        <f t="shared" si="4"/>
        <v>0.12270440108003698</v>
      </c>
      <c r="G58">
        <f t="shared" si="5"/>
        <v>0</v>
      </c>
    </row>
    <row r="59" spans="1:7" x14ac:dyDescent="0.35">
      <c r="A59">
        <v>39</v>
      </c>
      <c r="B59">
        <f t="shared" si="0"/>
        <v>2074</v>
      </c>
      <c r="C59">
        <f t="shared" si="1"/>
        <v>2035</v>
      </c>
      <c r="D59">
        <f t="shared" si="6"/>
        <v>2072</v>
      </c>
      <c r="E59">
        <f t="shared" si="7"/>
        <v>0</v>
      </c>
      <c r="F59">
        <f t="shared" si="4"/>
        <v>0.11686133436193999</v>
      </c>
      <c r="G59">
        <f t="shared" si="5"/>
        <v>0</v>
      </c>
    </row>
    <row r="60" spans="1:7" x14ac:dyDescent="0.35">
      <c r="A60">
        <v>40</v>
      </c>
      <c r="B60">
        <f t="shared" si="0"/>
        <v>2075</v>
      </c>
      <c r="C60">
        <f t="shared" si="1"/>
        <v>2035</v>
      </c>
      <c r="D60">
        <f t="shared" si="6"/>
        <v>2073</v>
      </c>
      <c r="E60">
        <f t="shared" si="7"/>
        <v>0</v>
      </c>
      <c r="F60">
        <f t="shared" si="4"/>
        <v>0.1112965089161333</v>
      </c>
      <c r="G60">
        <f t="shared" si="5"/>
        <v>0</v>
      </c>
    </row>
    <row r="61" spans="1:7" x14ac:dyDescent="0.35">
      <c r="A61">
        <v>41</v>
      </c>
      <c r="B61">
        <f t="shared" si="0"/>
        <v>2076</v>
      </c>
      <c r="C61">
        <f t="shared" si="1"/>
        <v>2035</v>
      </c>
      <c r="D61">
        <f t="shared" si="6"/>
        <v>2074</v>
      </c>
      <c r="E61">
        <f t="shared" si="7"/>
        <v>0</v>
      </c>
      <c r="F61">
        <f t="shared" si="4"/>
        <v>0.10599667515822221</v>
      </c>
      <c r="G61">
        <f t="shared" si="5"/>
        <v>0</v>
      </c>
    </row>
    <row r="62" spans="1:7" x14ac:dyDescent="0.35">
      <c r="A62">
        <v>42</v>
      </c>
      <c r="B62">
        <f t="shared" si="0"/>
        <v>2077</v>
      </c>
      <c r="C62">
        <f t="shared" si="1"/>
        <v>2035</v>
      </c>
      <c r="D62">
        <f t="shared" si="6"/>
        <v>2075</v>
      </c>
      <c r="E62">
        <f t="shared" si="7"/>
        <v>0</v>
      </c>
      <c r="F62">
        <f t="shared" si="4"/>
        <v>0.10094921443640208</v>
      </c>
      <c r="G62">
        <f t="shared" si="5"/>
        <v>0</v>
      </c>
    </row>
    <row r="63" spans="1:7" x14ac:dyDescent="0.35">
      <c r="A63">
        <v>43</v>
      </c>
      <c r="B63">
        <f t="shared" si="0"/>
        <v>2078</v>
      </c>
      <c r="C63">
        <f t="shared" si="1"/>
        <v>2035</v>
      </c>
      <c r="D63">
        <f t="shared" si="6"/>
        <v>2076</v>
      </c>
      <c r="E63">
        <f t="shared" si="7"/>
        <v>0</v>
      </c>
      <c r="F63">
        <f t="shared" si="4"/>
        <v>9.6142108987049613E-2</v>
      </c>
      <c r="G63">
        <f t="shared" si="5"/>
        <v>0</v>
      </c>
    </row>
    <row r="64" spans="1:7" x14ac:dyDescent="0.35">
      <c r="A64">
        <v>44</v>
      </c>
      <c r="B64">
        <f t="shared" si="0"/>
        <v>2079</v>
      </c>
      <c r="C64">
        <f t="shared" si="1"/>
        <v>2035</v>
      </c>
      <c r="D64">
        <f t="shared" si="6"/>
        <v>2077</v>
      </c>
      <c r="E64">
        <f t="shared" si="7"/>
        <v>0</v>
      </c>
      <c r="F64">
        <f t="shared" si="4"/>
        <v>9.1563913320999626E-2</v>
      </c>
      <c r="G64">
        <f t="shared" si="5"/>
        <v>0</v>
      </c>
    </row>
    <row r="65" spans="1:7" x14ac:dyDescent="0.35">
      <c r="A65">
        <v>45</v>
      </c>
      <c r="B65">
        <f t="shared" si="0"/>
        <v>2080</v>
      </c>
      <c r="C65">
        <f t="shared" si="1"/>
        <v>2035</v>
      </c>
      <c r="D65">
        <f t="shared" si="6"/>
        <v>2078</v>
      </c>
      <c r="E65">
        <f t="shared" si="7"/>
        <v>0</v>
      </c>
      <c r="F65">
        <f t="shared" si="4"/>
        <v>8.7203726972380588E-2</v>
      </c>
      <c r="G65">
        <f t="shared" si="5"/>
        <v>0</v>
      </c>
    </row>
    <row r="66" spans="1:7" x14ac:dyDescent="0.35">
      <c r="A66">
        <v>46</v>
      </c>
      <c r="B66">
        <f t="shared" si="0"/>
        <v>2081</v>
      </c>
      <c r="C66">
        <f t="shared" si="1"/>
        <v>2035</v>
      </c>
      <c r="D66">
        <f t="shared" si="6"/>
        <v>2079</v>
      </c>
      <c r="E66">
        <f t="shared" si="7"/>
        <v>0</v>
      </c>
      <c r="F66">
        <f t="shared" si="4"/>
        <v>8.3051168545124371E-2</v>
      </c>
      <c r="G66">
        <f t="shared" si="5"/>
        <v>0</v>
      </c>
    </row>
    <row r="67" spans="1:7" x14ac:dyDescent="0.35">
      <c r="A67">
        <v>47</v>
      </c>
      <c r="B67">
        <f t="shared" si="0"/>
        <v>2082</v>
      </c>
      <c r="C67">
        <f t="shared" si="1"/>
        <v>2035</v>
      </c>
      <c r="D67">
        <f t="shared" si="6"/>
        <v>2080</v>
      </c>
      <c r="E67">
        <f t="shared" si="7"/>
        <v>0</v>
      </c>
      <c r="F67">
        <f t="shared" si="4"/>
        <v>7.9096350995356543E-2</v>
      </c>
      <c r="G67">
        <f t="shared" si="5"/>
        <v>0</v>
      </c>
    </row>
    <row r="68" spans="1:7" x14ac:dyDescent="0.35">
      <c r="A68">
        <v>48</v>
      </c>
      <c r="B68">
        <f t="shared" si="0"/>
        <v>2083</v>
      </c>
      <c r="C68">
        <f t="shared" si="1"/>
        <v>2035</v>
      </c>
      <c r="D68">
        <f t="shared" si="6"/>
        <v>2081</v>
      </c>
      <c r="E68">
        <f t="shared" si="7"/>
        <v>0</v>
      </c>
      <c r="F68">
        <f t="shared" si="4"/>
        <v>7.5329858090815757E-2</v>
      </c>
      <c r="G68">
        <f t="shared" si="5"/>
        <v>0</v>
      </c>
    </row>
    <row r="69" spans="1:7" x14ac:dyDescent="0.35">
      <c r="A69">
        <v>49</v>
      </c>
      <c r="B69">
        <f t="shared" si="0"/>
        <v>2084</v>
      </c>
      <c r="C69">
        <f t="shared" si="1"/>
        <v>2035</v>
      </c>
      <c r="D69">
        <f t="shared" si="6"/>
        <v>2082</v>
      </c>
      <c r="E69">
        <f t="shared" si="7"/>
        <v>0</v>
      </c>
      <c r="F69">
        <f t="shared" si="4"/>
        <v>7.1742721991253117E-2</v>
      </c>
      <c r="G69">
        <f t="shared" si="5"/>
        <v>0</v>
      </c>
    </row>
    <row r="70" spans="1:7" x14ac:dyDescent="0.35">
      <c r="A70">
        <v>50</v>
      </c>
      <c r="B70">
        <f t="shared" si="0"/>
        <v>2085</v>
      </c>
      <c r="C70">
        <f t="shared" si="1"/>
        <v>2035</v>
      </c>
      <c r="D70">
        <f t="shared" si="6"/>
        <v>2083</v>
      </c>
      <c r="E70">
        <f t="shared" si="7"/>
        <v>0</v>
      </c>
      <c r="F70">
        <f t="shared" si="4"/>
        <v>6.8326401896431521E-2</v>
      </c>
      <c r="G70">
        <f t="shared" si="5"/>
        <v>0</v>
      </c>
    </row>
    <row r="71" spans="1:7" x14ac:dyDescent="0.35">
      <c r="A71">
        <v>51</v>
      </c>
      <c r="B71">
        <f t="shared" si="0"/>
        <v>2086</v>
      </c>
      <c r="C71">
        <f t="shared" si="1"/>
        <v>2035</v>
      </c>
      <c r="D71">
        <f t="shared" si="6"/>
        <v>2084</v>
      </c>
      <c r="E71">
        <f t="shared" si="7"/>
        <v>0</v>
      </c>
      <c r="F71">
        <f t="shared" si="4"/>
        <v>6.5072763710887174E-2</v>
      </c>
      <c r="G71">
        <f t="shared" si="5"/>
        <v>0</v>
      </c>
    </row>
    <row r="72" spans="1:7" x14ac:dyDescent="0.35">
      <c r="A72">
        <v>52</v>
      </c>
      <c r="B72">
        <f t="shared" si="0"/>
        <v>2087</v>
      </c>
      <c r="C72">
        <f t="shared" si="1"/>
        <v>2035</v>
      </c>
      <c r="D72">
        <f t="shared" si="6"/>
        <v>2085</v>
      </c>
      <c r="E72">
        <f t="shared" si="7"/>
        <v>0</v>
      </c>
      <c r="F72">
        <f t="shared" si="4"/>
        <v>6.1974060677035397E-2</v>
      </c>
      <c r="G72">
        <f t="shared" si="5"/>
        <v>0</v>
      </c>
    </row>
    <row r="73" spans="1:7" x14ac:dyDescent="0.35">
      <c r="A73">
        <v>53</v>
      </c>
      <c r="B73">
        <f t="shared" si="0"/>
        <v>2088</v>
      </c>
      <c r="C73">
        <f t="shared" si="1"/>
        <v>2035</v>
      </c>
      <c r="D73">
        <f t="shared" si="6"/>
        <v>2086</v>
      </c>
      <c r="E73">
        <f t="shared" si="7"/>
        <v>0</v>
      </c>
      <c r="F73">
        <f t="shared" si="4"/>
        <v>5.9022914930509894E-2</v>
      </c>
      <c r="G73">
        <f t="shared" si="5"/>
        <v>0</v>
      </c>
    </row>
    <row r="74" spans="1:7" x14ac:dyDescent="0.35">
      <c r="A74">
        <v>54</v>
      </c>
      <c r="B74">
        <f t="shared" si="0"/>
        <v>2089</v>
      </c>
      <c r="C74">
        <f t="shared" si="1"/>
        <v>2035</v>
      </c>
      <c r="D74">
        <f t="shared" si="6"/>
        <v>2087</v>
      </c>
      <c r="E74">
        <f t="shared" si="7"/>
        <v>0</v>
      </c>
      <c r="F74">
        <f t="shared" si="4"/>
        <v>5.6212299933818946E-2</v>
      </c>
      <c r="G74">
        <f t="shared" si="5"/>
        <v>0</v>
      </c>
    </row>
    <row r="75" spans="1:7" x14ac:dyDescent="0.35">
      <c r="A75">
        <v>55</v>
      </c>
      <c r="B75">
        <f t="shared" si="0"/>
        <v>2090</v>
      </c>
      <c r="C75">
        <f t="shared" si="1"/>
        <v>2035</v>
      </c>
      <c r="D75">
        <f t="shared" si="6"/>
        <v>2088</v>
      </c>
      <c r="E75">
        <f t="shared" si="7"/>
        <v>0</v>
      </c>
      <c r="F75">
        <f t="shared" si="4"/>
        <v>5.3535523746494243E-2</v>
      </c>
      <c r="G75">
        <f t="shared" si="5"/>
        <v>0</v>
      </c>
    </row>
    <row r="76" spans="1:7" x14ac:dyDescent="0.35">
      <c r="A76">
        <v>56</v>
      </c>
      <c r="B76">
        <f t="shared" si="0"/>
        <v>2091</v>
      </c>
      <c r="C76">
        <f t="shared" si="1"/>
        <v>2035</v>
      </c>
      <c r="D76">
        <f t="shared" si="6"/>
        <v>2089</v>
      </c>
      <c r="E76">
        <f t="shared" si="7"/>
        <v>0</v>
      </c>
      <c r="F76">
        <f t="shared" si="4"/>
        <v>5.0986213091899268E-2</v>
      </c>
      <c r="G76">
        <f t="shared" si="5"/>
        <v>0</v>
      </c>
    </row>
    <row r="77" spans="1:7" x14ac:dyDescent="0.35">
      <c r="A77">
        <v>57</v>
      </c>
      <c r="B77">
        <f t="shared" si="0"/>
        <v>2092</v>
      </c>
      <c r="C77">
        <f t="shared" si="1"/>
        <v>2035</v>
      </c>
      <c r="D77">
        <f t="shared" si="6"/>
        <v>2090</v>
      </c>
      <c r="E77">
        <f t="shared" si="7"/>
        <v>0</v>
      </c>
      <c r="F77">
        <f t="shared" si="4"/>
        <v>4.855829818276123E-2</v>
      </c>
      <c r="G77">
        <f t="shared" si="5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164D-017A-4B65-9CA0-C28F380653BB}">
  <dimension ref="A2:E77"/>
  <sheetViews>
    <sheetView workbookViewId="0">
      <selection activeCell="B16" sqref="B16"/>
    </sheetView>
  </sheetViews>
  <sheetFormatPr defaultRowHeight="14.5" x14ac:dyDescent="0.35"/>
  <cols>
    <col min="1" max="1" width="11.81640625" bestFit="1" customWidth="1"/>
    <col min="2" max="2" width="12" bestFit="1" customWidth="1"/>
    <col min="3" max="3" width="59.26953125" customWidth="1"/>
    <col min="4" max="4" width="29.26953125" bestFit="1" customWidth="1"/>
    <col min="5" max="5" width="11" bestFit="1" customWidth="1"/>
  </cols>
  <sheetData>
    <row r="2" spans="1:3" x14ac:dyDescent="0.35">
      <c r="A2" s="1" t="s">
        <v>0</v>
      </c>
      <c r="B2" s="1">
        <v>0</v>
      </c>
      <c r="C2" s="1" t="s">
        <v>6</v>
      </c>
    </row>
    <row r="3" spans="1:3" x14ac:dyDescent="0.35">
      <c r="A3" s="1" t="s">
        <v>42</v>
      </c>
      <c r="B3" s="1">
        <v>2</v>
      </c>
    </row>
    <row r="4" spans="1:3" x14ac:dyDescent="0.35">
      <c r="A4" s="1" t="s">
        <v>2</v>
      </c>
      <c r="B4" s="1">
        <v>2030</v>
      </c>
    </row>
    <row r="7" spans="1:3" x14ac:dyDescent="0.35">
      <c r="A7" s="1" t="s">
        <v>10</v>
      </c>
      <c r="B7" s="1">
        <v>0.05</v>
      </c>
      <c r="C7" s="1" t="s">
        <v>25</v>
      </c>
    </row>
    <row r="8" spans="1:3" x14ac:dyDescent="0.35">
      <c r="A8" s="1" t="s">
        <v>14</v>
      </c>
      <c r="B8" s="1">
        <v>2020</v>
      </c>
    </row>
    <row r="15" spans="1:3" x14ac:dyDescent="0.35">
      <c r="A15" s="2" t="s">
        <v>15</v>
      </c>
      <c r="B15" s="2">
        <f>(B7*(1+B7)^B3)/(1+B7)/((1+B7)^B3-1)</f>
        <v>0.51219512195121941</v>
      </c>
    </row>
    <row r="16" spans="1:3" x14ac:dyDescent="0.35">
      <c r="A16" s="2" t="s">
        <v>43</v>
      </c>
      <c r="B16" s="2">
        <f>B15*SUM(E20:E77)</f>
        <v>0.89912266285121634</v>
      </c>
    </row>
    <row r="19" spans="1:5" x14ac:dyDescent="0.35">
      <c r="B19" t="s">
        <v>19</v>
      </c>
      <c r="C19" t="s">
        <v>13</v>
      </c>
      <c r="D19" t="s">
        <v>16</v>
      </c>
      <c r="E19" t="s">
        <v>18</v>
      </c>
    </row>
    <row r="20" spans="1:5" x14ac:dyDescent="0.35">
      <c r="A20">
        <v>0</v>
      </c>
      <c r="B20">
        <f>$B$4+A20</f>
        <v>2030</v>
      </c>
      <c r="C20">
        <f t="shared" ref="C20:C51" si="0">IF(B20+$B$2 &lt;=$B$4 + $B$3, 1, 0)</f>
        <v>1</v>
      </c>
      <c r="D20">
        <f t="shared" ref="D20:D51" si="1">1/((1+$B$7)^(B20-$B$8))</f>
        <v>0.61391325354075932</v>
      </c>
      <c r="E20">
        <f>D20*C20</f>
        <v>0.61391325354075932</v>
      </c>
    </row>
    <row r="21" spans="1:5" x14ac:dyDescent="0.35">
      <c r="A21">
        <v>1</v>
      </c>
      <c r="B21">
        <f t="shared" ref="B21:B77" si="2">$B$4+A21</f>
        <v>2031</v>
      </c>
      <c r="C21">
        <f t="shared" si="0"/>
        <v>1</v>
      </c>
      <c r="D21">
        <f t="shared" si="1"/>
        <v>0.5846792890864374</v>
      </c>
      <c r="E21">
        <f t="shared" ref="E21:E77" si="3">D21*C21</f>
        <v>0.5846792890864374</v>
      </c>
    </row>
    <row r="22" spans="1:5" x14ac:dyDescent="0.35">
      <c r="A22">
        <v>2</v>
      </c>
      <c r="B22">
        <f t="shared" si="2"/>
        <v>2032</v>
      </c>
      <c r="C22">
        <f t="shared" si="0"/>
        <v>1</v>
      </c>
      <c r="D22">
        <f t="shared" si="1"/>
        <v>0.5568374181775595</v>
      </c>
      <c r="E22">
        <f t="shared" si="3"/>
        <v>0.5568374181775595</v>
      </c>
    </row>
    <row r="23" spans="1:5" x14ac:dyDescent="0.35">
      <c r="A23">
        <v>3</v>
      </c>
      <c r="B23">
        <f t="shared" si="2"/>
        <v>2033</v>
      </c>
      <c r="C23">
        <f t="shared" si="0"/>
        <v>0</v>
      </c>
      <c r="D23">
        <f t="shared" si="1"/>
        <v>0.53032135064529462</v>
      </c>
      <c r="E23">
        <f t="shared" si="3"/>
        <v>0</v>
      </c>
    </row>
    <row r="24" spans="1:5" x14ac:dyDescent="0.35">
      <c r="A24">
        <v>4</v>
      </c>
      <c r="B24">
        <f t="shared" si="2"/>
        <v>2034</v>
      </c>
      <c r="C24">
        <f t="shared" si="0"/>
        <v>0</v>
      </c>
      <c r="D24">
        <f t="shared" si="1"/>
        <v>0.50506795299551888</v>
      </c>
      <c r="E24">
        <f t="shared" si="3"/>
        <v>0</v>
      </c>
    </row>
    <row r="25" spans="1:5" x14ac:dyDescent="0.35">
      <c r="A25">
        <v>5</v>
      </c>
      <c r="B25">
        <f t="shared" si="2"/>
        <v>2035</v>
      </c>
      <c r="C25">
        <f t="shared" si="0"/>
        <v>0</v>
      </c>
      <c r="D25">
        <f t="shared" si="1"/>
        <v>0.48101709809097021</v>
      </c>
      <c r="E25">
        <f t="shared" si="3"/>
        <v>0</v>
      </c>
    </row>
    <row r="26" spans="1:5" x14ac:dyDescent="0.35">
      <c r="A26">
        <v>6</v>
      </c>
      <c r="B26">
        <f t="shared" si="2"/>
        <v>2036</v>
      </c>
      <c r="C26">
        <f t="shared" si="0"/>
        <v>0</v>
      </c>
      <c r="D26">
        <f t="shared" si="1"/>
        <v>0.45811152199140021</v>
      </c>
      <c r="E26">
        <f t="shared" si="3"/>
        <v>0</v>
      </c>
    </row>
    <row r="27" spans="1:5" x14ac:dyDescent="0.35">
      <c r="A27">
        <v>7</v>
      </c>
      <c r="B27">
        <f t="shared" si="2"/>
        <v>2037</v>
      </c>
      <c r="C27">
        <f t="shared" si="0"/>
        <v>0</v>
      </c>
      <c r="D27">
        <f t="shared" si="1"/>
        <v>0.43629668761085727</v>
      </c>
      <c r="E27">
        <f t="shared" si="3"/>
        <v>0</v>
      </c>
    </row>
    <row r="28" spans="1:5" x14ac:dyDescent="0.35">
      <c r="A28">
        <v>8</v>
      </c>
      <c r="B28">
        <f t="shared" si="2"/>
        <v>2038</v>
      </c>
      <c r="C28">
        <f t="shared" si="0"/>
        <v>0</v>
      </c>
      <c r="D28">
        <f t="shared" si="1"/>
        <v>0.41552065486748313</v>
      </c>
      <c r="E28">
        <f t="shared" si="3"/>
        <v>0</v>
      </c>
    </row>
    <row r="29" spans="1:5" x14ac:dyDescent="0.35">
      <c r="A29">
        <v>9</v>
      </c>
      <c r="B29">
        <f t="shared" si="2"/>
        <v>2039</v>
      </c>
      <c r="C29">
        <f t="shared" si="0"/>
        <v>0</v>
      </c>
      <c r="D29">
        <f t="shared" si="1"/>
        <v>0.39573395701665059</v>
      </c>
      <c r="E29">
        <f t="shared" si="3"/>
        <v>0</v>
      </c>
    </row>
    <row r="30" spans="1:5" x14ac:dyDescent="0.35">
      <c r="A30">
        <v>10</v>
      </c>
      <c r="B30">
        <f t="shared" si="2"/>
        <v>2040</v>
      </c>
      <c r="C30">
        <f t="shared" si="0"/>
        <v>0</v>
      </c>
      <c r="D30">
        <f t="shared" si="1"/>
        <v>0.37688948287300061</v>
      </c>
      <c r="E30">
        <f t="shared" si="3"/>
        <v>0</v>
      </c>
    </row>
    <row r="31" spans="1:5" x14ac:dyDescent="0.35">
      <c r="A31">
        <v>11</v>
      </c>
      <c r="B31">
        <f t="shared" si="2"/>
        <v>2041</v>
      </c>
      <c r="C31">
        <f t="shared" si="0"/>
        <v>0</v>
      </c>
      <c r="D31">
        <f t="shared" si="1"/>
        <v>0.35894236464095297</v>
      </c>
      <c r="E31">
        <f t="shared" si="3"/>
        <v>0</v>
      </c>
    </row>
    <row r="32" spans="1:5" x14ac:dyDescent="0.35">
      <c r="A32">
        <v>12</v>
      </c>
      <c r="B32">
        <f t="shared" si="2"/>
        <v>2042</v>
      </c>
      <c r="C32">
        <f t="shared" si="0"/>
        <v>0</v>
      </c>
      <c r="D32">
        <f t="shared" si="1"/>
        <v>0.3418498710866219</v>
      </c>
      <c r="E32">
        <f t="shared" si="3"/>
        <v>0</v>
      </c>
    </row>
    <row r="33" spans="1:5" x14ac:dyDescent="0.35">
      <c r="A33">
        <v>13</v>
      </c>
      <c r="B33">
        <f t="shared" si="2"/>
        <v>2043</v>
      </c>
      <c r="C33">
        <f t="shared" si="0"/>
        <v>0</v>
      </c>
      <c r="D33">
        <f t="shared" si="1"/>
        <v>0.32557130579678267</v>
      </c>
      <c r="E33">
        <f t="shared" si="3"/>
        <v>0</v>
      </c>
    </row>
    <row r="34" spans="1:5" x14ac:dyDescent="0.35">
      <c r="A34">
        <v>14</v>
      </c>
      <c r="B34">
        <f t="shared" si="2"/>
        <v>2044</v>
      </c>
      <c r="C34">
        <f t="shared" si="0"/>
        <v>0</v>
      </c>
      <c r="D34">
        <f t="shared" si="1"/>
        <v>0.31006791028265024</v>
      </c>
      <c r="E34">
        <f t="shared" si="3"/>
        <v>0</v>
      </c>
    </row>
    <row r="35" spans="1:5" x14ac:dyDescent="0.35">
      <c r="A35">
        <v>15</v>
      </c>
      <c r="B35">
        <f t="shared" si="2"/>
        <v>2045</v>
      </c>
      <c r="C35">
        <f t="shared" si="0"/>
        <v>0</v>
      </c>
      <c r="D35">
        <f t="shared" si="1"/>
        <v>0.29530277169776209</v>
      </c>
      <c r="E35">
        <f t="shared" si="3"/>
        <v>0</v>
      </c>
    </row>
    <row r="36" spans="1:5" x14ac:dyDescent="0.35">
      <c r="A36">
        <v>16</v>
      </c>
      <c r="B36">
        <f t="shared" si="2"/>
        <v>2046</v>
      </c>
      <c r="C36">
        <f t="shared" si="0"/>
        <v>0</v>
      </c>
      <c r="D36">
        <f t="shared" si="1"/>
        <v>0.28124073495024959</v>
      </c>
      <c r="E36">
        <f t="shared" si="3"/>
        <v>0</v>
      </c>
    </row>
    <row r="37" spans="1:5" x14ac:dyDescent="0.35">
      <c r="A37">
        <v>17</v>
      </c>
      <c r="B37">
        <f t="shared" si="2"/>
        <v>2047</v>
      </c>
      <c r="C37">
        <f t="shared" si="0"/>
        <v>0</v>
      </c>
      <c r="D37">
        <f t="shared" si="1"/>
        <v>0.2678483190002377</v>
      </c>
      <c r="E37">
        <f t="shared" si="3"/>
        <v>0</v>
      </c>
    </row>
    <row r="38" spans="1:5" x14ac:dyDescent="0.35">
      <c r="A38">
        <v>18</v>
      </c>
      <c r="B38">
        <f t="shared" si="2"/>
        <v>2048</v>
      </c>
      <c r="C38">
        <f t="shared" si="0"/>
        <v>0</v>
      </c>
      <c r="D38">
        <f t="shared" si="1"/>
        <v>0.25509363714308358</v>
      </c>
      <c r="E38">
        <f t="shared" si="3"/>
        <v>0</v>
      </c>
    </row>
    <row r="39" spans="1:5" x14ac:dyDescent="0.35">
      <c r="A39">
        <v>19</v>
      </c>
      <c r="B39">
        <f t="shared" si="2"/>
        <v>2049</v>
      </c>
      <c r="C39">
        <f t="shared" si="0"/>
        <v>0</v>
      </c>
      <c r="D39">
        <f t="shared" si="1"/>
        <v>0.24294632108865097</v>
      </c>
      <c r="E39">
        <f t="shared" si="3"/>
        <v>0</v>
      </c>
    </row>
    <row r="40" spans="1:5" x14ac:dyDescent="0.35">
      <c r="A40">
        <v>20</v>
      </c>
      <c r="B40">
        <f t="shared" si="2"/>
        <v>2050</v>
      </c>
      <c r="C40">
        <f t="shared" si="0"/>
        <v>0</v>
      </c>
      <c r="D40">
        <f t="shared" si="1"/>
        <v>0.23137744865585813</v>
      </c>
      <c r="E40">
        <f t="shared" si="3"/>
        <v>0</v>
      </c>
    </row>
    <row r="41" spans="1:5" x14ac:dyDescent="0.35">
      <c r="A41">
        <v>21</v>
      </c>
      <c r="B41">
        <f t="shared" si="2"/>
        <v>2051</v>
      </c>
      <c r="C41">
        <f t="shared" si="0"/>
        <v>0</v>
      </c>
      <c r="D41">
        <f t="shared" si="1"/>
        <v>0.220359474910341</v>
      </c>
      <c r="E41">
        <f t="shared" si="3"/>
        <v>0</v>
      </c>
    </row>
    <row r="42" spans="1:5" x14ac:dyDescent="0.35">
      <c r="A42">
        <v>22</v>
      </c>
      <c r="B42">
        <f t="shared" si="2"/>
        <v>2052</v>
      </c>
      <c r="C42">
        <f t="shared" si="0"/>
        <v>0</v>
      </c>
      <c r="D42">
        <f t="shared" si="1"/>
        <v>0.20986616658127716</v>
      </c>
      <c r="E42">
        <f t="shared" si="3"/>
        <v>0</v>
      </c>
    </row>
    <row r="43" spans="1:5" x14ac:dyDescent="0.35">
      <c r="A43">
        <v>23</v>
      </c>
      <c r="B43">
        <f t="shared" si="2"/>
        <v>2053</v>
      </c>
      <c r="C43">
        <f t="shared" si="0"/>
        <v>0</v>
      </c>
      <c r="D43">
        <f t="shared" si="1"/>
        <v>0.19987253960121634</v>
      </c>
      <c r="E43">
        <f t="shared" si="3"/>
        <v>0</v>
      </c>
    </row>
    <row r="44" spans="1:5" x14ac:dyDescent="0.35">
      <c r="A44">
        <v>24</v>
      </c>
      <c r="B44">
        <f t="shared" si="2"/>
        <v>2054</v>
      </c>
      <c r="C44">
        <f t="shared" si="0"/>
        <v>0</v>
      </c>
      <c r="D44">
        <f t="shared" si="1"/>
        <v>0.19035479962020604</v>
      </c>
      <c r="E44">
        <f t="shared" si="3"/>
        <v>0</v>
      </c>
    </row>
    <row r="45" spans="1:5" x14ac:dyDescent="0.35">
      <c r="A45">
        <v>25</v>
      </c>
      <c r="B45">
        <f t="shared" si="2"/>
        <v>2055</v>
      </c>
      <c r="C45">
        <f t="shared" si="0"/>
        <v>0</v>
      </c>
      <c r="D45">
        <f t="shared" si="1"/>
        <v>0.18129028535257716</v>
      </c>
      <c r="E45">
        <f t="shared" si="3"/>
        <v>0</v>
      </c>
    </row>
    <row r="46" spans="1:5" x14ac:dyDescent="0.35">
      <c r="A46">
        <v>26</v>
      </c>
      <c r="B46">
        <f t="shared" si="2"/>
        <v>2056</v>
      </c>
      <c r="C46">
        <f t="shared" si="0"/>
        <v>0</v>
      </c>
      <c r="D46">
        <f t="shared" si="1"/>
        <v>0.17265741462150208</v>
      </c>
      <c r="E46">
        <f t="shared" si="3"/>
        <v>0</v>
      </c>
    </row>
    <row r="47" spans="1:5" x14ac:dyDescent="0.35">
      <c r="A47">
        <v>27</v>
      </c>
      <c r="B47">
        <f t="shared" si="2"/>
        <v>2057</v>
      </c>
      <c r="C47">
        <f t="shared" si="0"/>
        <v>0</v>
      </c>
      <c r="D47">
        <f t="shared" si="1"/>
        <v>0.1644356329728591</v>
      </c>
      <c r="E47">
        <f t="shared" si="3"/>
        <v>0</v>
      </c>
    </row>
    <row r="48" spans="1:5" x14ac:dyDescent="0.35">
      <c r="A48">
        <v>28</v>
      </c>
      <c r="B48">
        <f t="shared" si="2"/>
        <v>2058</v>
      </c>
      <c r="C48">
        <f t="shared" si="0"/>
        <v>0</v>
      </c>
      <c r="D48">
        <f t="shared" si="1"/>
        <v>0.15660536473605632</v>
      </c>
      <c r="E48">
        <f t="shared" si="3"/>
        <v>0</v>
      </c>
    </row>
    <row r="49" spans="1:5" x14ac:dyDescent="0.35">
      <c r="A49">
        <v>29</v>
      </c>
      <c r="B49">
        <f t="shared" si="2"/>
        <v>2059</v>
      </c>
      <c r="C49">
        <f t="shared" si="0"/>
        <v>0</v>
      </c>
      <c r="D49">
        <f t="shared" si="1"/>
        <v>0.14914796641529171</v>
      </c>
      <c r="E49">
        <f t="shared" si="3"/>
        <v>0</v>
      </c>
    </row>
    <row r="50" spans="1:5" x14ac:dyDescent="0.35">
      <c r="A50">
        <v>30</v>
      </c>
      <c r="B50">
        <f t="shared" si="2"/>
        <v>2060</v>
      </c>
      <c r="C50">
        <f t="shared" si="0"/>
        <v>0</v>
      </c>
      <c r="D50">
        <f t="shared" si="1"/>
        <v>0.14204568230027784</v>
      </c>
      <c r="E50">
        <f t="shared" si="3"/>
        <v>0</v>
      </c>
    </row>
    <row r="51" spans="1:5" x14ac:dyDescent="0.35">
      <c r="A51">
        <v>31</v>
      </c>
      <c r="B51">
        <f t="shared" si="2"/>
        <v>2061</v>
      </c>
      <c r="C51">
        <f t="shared" si="0"/>
        <v>0</v>
      </c>
      <c r="D51">
        <f t="shared" si="1"/>
        <v>0.13528160219074079</v>
      </c>
      <c r="E51">
        <f t="shared" si="3"/>
        <v>0</v>
      </c>
    </row>
    <row r="52" spans="1:5" x14ac:dyDescent="0.35">
      <c r="A52">
        <v>32</v>
      </c>
      <c r="B52">
        <f t="shared" si="2"/>
        <v>2062</v>
      </c>
      <c r="C52">
        <f t="shared" ref="C52:C77" si="4">IF(B52+$B$2 &lt;=$B$4 + $B$3, 1, 0)</f>
        <v>0</v>
      </c>
      <c r="D52">
        <f t="shared" ref="D52:D77" si="5">1/((1+$B$7)^(B52-$B$8))</f>
        <v>0.12883962113403885</v>
      </c>
      <c r="E52">
        <f t="shared" si="3"/>
        <v>0</v>
      </c>
    </row>
    <row r="53" spans="1:5" x14ac:dyDescent="0.35">
      <c r="A53">
        <v>33</v>
      </c>
      <c r="B53">
        <f t="shared" si="2"/>
        <v>2063</v>
      </c>
      <c r="C53">
        <f t="shared" si="4"/>
        <v>0</v>
      </c>
      <c r="D53">
        <f t="shared" si="5"/>
        <v>0.12270440108003698</v>
      </c>
      <c r="E53">
        <f t="shared" si="3"/>
        <v>0</v>
      </c>
    </row>
    <row r="54" spans="1:5" x14ac:dyDescent="0.35">
      <c r="A54">
        <v>34</v>
      </c>
      <c r="B54">
        <f t="shared" si="2"/>
        <v>2064</v>
      </c>
      <c r="C54">
        <f t="shared" si="4"/>
        <v>0</v>
      </c>
      <c r="D54">
        <f t="shared" si="5"/>
        <v>0.11686133436193999</v>
      </c>
      <c r="E54">
        <f t="shared" si="3"/>
        <v>0</v>
      </c>
    </row>
    <row r="55" spans="1:5" x14ac:dyDescent="0.35">
      <c r="A55">
        <v>35</v>
      </c>
      <c r="B55">
        <f t="shared" si="2"/>
        <v>2065</v>
      </c>
      <c r="C55">
        <f t="shared" si="4"/>
        <v>0</v>
      </c>
      <c r="D55">
        <f t="shared" si="5"/>
        <v>0.1112965089161333</v>
      </c>
      <c r="E55">
        <f t="shared" si="3"/>
        <v>0</v>
      </c>
    </row>
    <row r="56" spans="1:5" x14ac:dyDescent="0.35">
      <c r="A56">
        <v>36</v>
      </c>
      <c r="B56">
        <f t="shared" si="2"/>
        <v>2066</v>
      </c>
      <c r="C56">
        <f t="shared" si="4"/>
        <v>0</v>
      </c>
      <c r="D56">
        <f t="shared" si="5"/>
        <v>0.10599667515822221</v>
      </c>
      <c r="E56">
        <f t="shared" si="3"/>
        <v>0</v>
      </c>
    </row>
    <row r="57" spans="1:5" x14ac:dyDescent="0.35">
      <c r="A57">
        <v>37</v>
      </c>
      <c r="B57">
        <f t="shared" si="2"/>
        <v>2067</v>
      </c>
      <c r="C57">
        <f t="shared" si="4"/>
        <v>0</v>
      </c>
      <c r="D57">
        <f t="shared" si="5"/>
        <v>0.10094921443640208</v>
      </c>
      <c r="E57">
        <f t="shared" si="3"/>
        <v>0</v>
      </c>
    </row>
    <row r="58" spans="1:5" x14ac:dyDescent="0.35">
      <c r="A58">
        <v>38</v>
      </c>
      <c r="B58">
        <f t="shared" si="2"/>
        <v>2068</v>
      </c>
      <c r="C58">
        <f t="shared" si="4"/>
        <v>0</v>
      </c>
      <c r="D58">
        <f t="shared" si="5"/>
        <v>9.6142108987049613E-2</v>
      </c>
      <c r="E58">
        <f t="shared" si="3"/>
        <v>0</v>
      </c>
    </row>
    <row r="59" spans="1:5" x14ac:dyDescent="0.35">
      <c r="A59">
        <v>39</v>
      </c>
      <c r="B59">
        <f t="shared" si="2"/>
        <v>2069</v>
      </c>
      <c r="C59">
        <f t="shared" si="4"/>
        <v>0</v>
      </c>
      <c r="D59">
        <f t="shared" si="5"/>
        <v>9.1563913320999626E-2</v>
      </c>
      <c r="E59">
        <f t="shared" si="3"/>
        <v>0</v>
      </c>
    </row>
    <row r="60" spans="1:5" x14ac:dyDescent="0.35">
      <c r="A60">
        <v>40</v>
      </c>
      <c r="B60">
        <f t="shared" si="2"/>
        <v>2070</v>
      </c>
      <c r="C60">
        <f t="shared" si="4"/>
        <v>0</v>
      </c>
      <c r="D60">
        <f t="shared" si="5"/>
        <v>8.7203726972380588E-2</v>
      </c>
      <c r="E60">
        <f t="shared" si="3"/>
        <v>0</v>
      </c>
    </row>
    <row r="61" spans="1:5" x14ac:dyDescent="0.35">
      <c r="A61">
        <v>41</v>
      </c>
      <c r="B61">
        <f t="shared" si="2"/>
        <v>2071</v>
      </c>
      <c r="C61">
        <f t="shared" si="4"/>
        <v>0</v>
      </c>
      <c r="D61">
        <f t="shared" si="5"/>
        <v>8.3051168545124371E-2</v>
      </c>
      <c r="E61">
        <f t="shared" si="3"/>
        <v>0</v>
      </c>
    </row>
    <row r="62" spans="1:5" x14ac:dyDescent="0.35">
      <c r="A62">
        <v>42</v>
      </c>
      <c r="B62">
        <f t="shared" si="2"/>
        <v>2072</v>
      </c>
      <c r="C62">
        <f t="shared" si="4"/>
        <v>0</v>
      </c>
      <c r="D62">
        <f t="shared" si="5"/>
        <v>7.9096350995356543E-2</v>
      </c>
      <c r="E62">
        <f t="shared" si="3"/>
        <v>0</v>
      </c>
    </row>
    <row r="63" spans="1:5" x14ac:dyDescent="0.35">
      <c r="A63">
        <v>43</v>
      </c>
      <c r="B63">
        <f t="shared" si="2"/>
        <v>2073</v>
      </c>
      <c r="C63">
        <f t="shared" si="4"/>
        <v>0</v>
      </c>
      <c r="D63">
        <f t="shared" si="5"/>
        <v>7.5329858090815757E-2</v>
      </c>
      <c r="E63">
        <f t="shared" si="3"/>
        <v>0</v>
      </c>
    </row>
    <row r="64" spans="1:5" x14ac:dyDescent="0.35">
      <c r="A64">
        <v>44</v>
      </c>
      <c r="B64">
        <f t="shared" si="2"/>
        <v>2074</v>
      </c>
      <c r="C64">
        <f t="shared" si="4"/>
        <v>0</v>
      </c>
      <c r="D64">
        <f t="shared" si="5"/>
        <v>7.1742721991253117E-2</v>
      </c>
      <c r="E64">
        <f t="shared" si="3"/>
        <v>0</v>
      </c>
    </row>
    <row r="65" spans="1:5" x14ac:dyDescent="0.35">
      <c r="A65">
        <v>45</v>
      </c>
      <c r="B65">
        <f t="shared" si="2"/>
        <v>2075</v>
      </c>
      <c r="C65">
        <f t="shared" si="4"/>
        <v>0</v>
      </c>
      <c r="D65">
        <f t="shared" si="5"/>
        <v>6.8326401896431521E-2</v>
      </c>
      <c r="E65">
        <f t="shared" si="3"/>
        <v>0</v>
      </c>
    </row>
    <row r="66" spans="1:5" x14ac:dyDescent="0.35">
      <c r="A66">
        <v>46</v>
      </c>
      <c r="B66">
        <f t="shared" si="2"/>
        <v>2076</v>
      </c>
      <c r="C66">
        <f t="shared" si="4"/>
        <v>0</v>
      </c>
      <c r="D66">
        <f t="shared" si="5"/>
        <v>6.5072763710887174E-2</v>
      </c>
      <c r="E66">
        <f t="shared" si="3"/>
        <v>0</v>
      </c>
    </row>
    <row r="67" spans="1:5" x14ac:dyDescent="0.35">
      <c r="A67">
        <v>47</v>
      </c>
      <c r="B67">
        <f t="shared" si="2"/>
        <v>2077</v>
      </c>
      <c r="C67">
        <f t="shared" si="4"/>
        <v>0</v>
      </c>
      <c r="D67">
        <f t="shared" si="5"/>
        <v>6.1974060677035397E-2</v>
      </c>
      <c r="E67">
        <f t="shared" si="3"/>
        <v>0</v>
      </c>
    </row>
    <row r="68" spans="1:5" x14ac:dyDescent="0.35">
      <c r="A68">
        <v>48</v>
      </c>
      <c r="B68">
        <f t="shared" si="2"/>
        <v>2078</v>
      </c>
      <c r="C68">
        <f t="shared" si="4"/>
        <v>0</v>
      </c>
      <c r="D68">
        <f t="shared" si="5"/>
        <v>5.9022914930509894E-2</v>
      </c>
      <c r="E68">
        <f t="shared" si="3"/>
        <v>0</v>
      </c>
    </row>
    <row r="69" spans="1:5" x14ac:dyDescent="0.35">
      <c r="A69">
        <v>49</v>
      </c>
      <c r="B69">
        <f t="shared" si="2"/>
        <v>2079</v>
      </c>
      <c r="C69">
        <f t="shared" si="4"/>
        <v>0</v>
      </c>
      <c r="D69">
        <f t="shared" si="5"/>
        <v>5.6212299933818946E-2</v>
      </c>
      <c r="E69">
        <f t="shared" si="3"/>
        <v>0</v>
      </c>
    </row>
    <row r="70" spans="1:5" x14ac:dyDescent="0.35">
      <c r="A70">
        <v>50</v>
      </c>
      <c r="B70">
        <f t="shared" si="2"/>
        <v>2080</v>
      </c>
      <c r="C70">
        <f t="shared" si="4"/>
        <v>0</v>
      </c>
      <c r="D70">
        <f t="shared" si="5"/>
        <v>5.3535523746494243E-2</v>
      </c>
      <c r="E70">
        <f t="shared" si="3"/>
        <v>0</v>
      </c>
    </row>
    <row r="71" spans="1:5" x14ac:dyDescent="0.35">
      <c r="A71">
        <v>51</v>
      </c>
      <c r="B71">
        <f t="shared" si="2"/>
        <v>2081</v>
      </c>
      <c r="C71">
        <f t="shared" si="4"/>
        <v>0</v>
      </c>
      <c r="D71">
        <f t="shared" si="5"/>
        <v>5.0986213091899268E-2</v>
      </c>
      <c r="E71">
        <f t="shared" si="3"/>
        <v>0</v>
      </c>
    </row>
    <row r="72" spans="1:5" x14ac:dyDescent="0.35">
      <c r="A72">
        <v>52</v>
      </c>
      <c r="B72">
        <f t="shared" si="2"/>
        <v>2082</v>
      </c>
      <c r="C72">
        <f t="shared" si="4"/>
        <v>0</v>
      </c>
      <c r="D72">
        <f t="shared" si="5"/>
        <v>4.855829818276123E-2</v>
      </c>
      <c r="E72">
        <f t="shared" si="3"/>
        <v>0</v>
      </c>
    </row>
    <row r="73" spans="1:5" x14ac:dyDescent="0.35">
      <c r="A73">
        <v>53</v>
      </c>
      <c r="B73">
        <f t="shared" si="2"/>
        <v>2083</v>
      </c>
      <c r="C73">
        <f t="shared" si="4"/>
        <v>0</v>
      </c>
      <c r="D73">
        <f t="shared" si="5"/>
        <v>4.6245998269296387E-2</v>
      </c>
      <c r="E73">
        <f t="shared" si="3"/>
        <v>0</v>
      </c>
    </row>
    <row r="74" spans="1:5" x14ac:dyDescent="0.35">
      <c r="A74">
        <v>54</v>
      </c>
      <c r="B74">
        <f t="shared" si="2"/>
        <v>2084</v>
      </c>
      <c r="C74">
        <f t="shared" si="4"/>
        <v>0</v>
      </c>
      <c r="D74">
        <f t="shared" si="5"/>
        <v>4.4043807875520369E-2</v>
      </c>
      <c r="E74">
        <f t="shared" si="3"/>
        <v>0</v>
      </c>
    </row>
    <row r="75" spans="1:5" x14ac:dyDescent="0.35">
      <c r="A75">
        <v>55</v>
      </c>
      <c r="B75">
        <f t="shared" si="2"/>
        <v>2085</v>
      </c>
      <c r="C75">
        <f t="shared" si="4"/>
        <v>0</v>
      </c>
      <c r="D75">
        <f t="shared" si="5"/>
        <v>4.1946483690971779E-2</v>
      </c>
      <c r="E75">
        <f t="shared" si="3"/>
        <v>0</v>
      </c>
    </row>
    <row r="76" spans="1:5" x14ac:dyDescent="0.35">
      <c r="A76">
        <v>56</v>
      </c>
      <c r="B76">
        <f t="shared" si="2"/>
        <v>2086</v>
      </c>
      <c r="C76">
        <f t="shared" si="4"/>
        <v>0</v>
      </c>
      <c r="D76">
        <f t="shared" si="5"/>
        <v>3.9949032086639788E-2</v>
      </c>
      <c r="E76">
        <f t="shared" si="3"/>
        <v>0</v>
      </c>
    </row>
    <row r="77" spans="1:5" x14ac:dyDescent="0.35">
      <c r="A77">
        <v>57</v>
      </c>
      <c r="B77">
        <f t="shared" si="2"/>
        <v>2087</v>
      </c>
      <c r="C77">
        <f t="shared" si="4"/>
        <v>0</v>
      </c>
      <c r="D77">
        <f t="shared" si="5"/>
        <v>3.8046697225371226E-2</v>
      </c>
      <c r="E77">
        <f t="shared" si="3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D943-8F43-4369-A77C-71CEF7A8C8B6}">
  <dimension ref="A2:I81"/>
  <sheetViews>
    <sheetView zoomScale="130" zoomScaleNormal="130" workbookViewId="0">
      <selection activeCell="B3" sqref="B3"/>
    </sheetView>
  </sheetViews>
  <sheetFormatPr defaultRowHeight="14.5" x14ac:dyDescent="0.35"/>
  <cols>
    <col min="1" max="1" width="11.81640625" bestFit="1" customWidth="1"/>
    <col min="2" max="2" width="12" bestFit="1" customWidth="1"/>
    <col min="5" max="6" width="49.26953125" customWidth="1"/>
    <col min="7" max="7" width="29.26953125" bestFit="1" customWidth="1"/>
    <col min="8" max="8" width="11" bestFit="1" customWidth="1"/>
    <col min="9" max="9" width="11.1796875" bestFit="1" customWidth="1"/>
  </cols>
  <sheetData>
    <row r="2" spans="1:6" x14ac:dyDescent="0.35">
      <c r="A2" s="1" t="s">
        <v>0</v>
      </c>
      <c r="B2" s="1">
        <v>1</v>
      </c>
      <c r="E2" s="1" t="s">
        <v>6</v>
      </c>
      <c r="F2" s="1"/>
    </row>
    <row r="3" spans="1:6" x14ac:dyDescent="0.35">
      <c r="A3" s="1" t="s">
        <v>9</v>
      </c>
      <c r="B3" s="1">
        <v>3</v>
      </c>
    </row>
    <row r="4" spans="1:6" x14ac:dyDescent="0.35">
      <c r="A4" s="1" t="s">
        <v>2</v>
      </c>
      <c r="B4" s="1">
        <v>1992</v>
      </c>
    </row>
    <row r="7" spans="1:6" x14ac:dyDescent="0.35">
      <c r="A7" s="1" t="s">
        <v>10</v>
      </c>
      <c r="B7" s="1">
        <v>7.0000000000000007E-2</v>
      </c>
      <c r="E7" s="1" t="s">
        <v>25</v>
      </c>
    </row>
    <row r="8" spans="1:6" x14ac:dyDescent="0.35">
      <c r="A8" s="1" t="s">
        <v>14</v>
      </c>
      <c r="B8" s="1">
        <v>1992</v>
      </c>
    </row>
    <row r="11" spans="1:6" x14ac:dyDescent="0.35">
      <c r="A11" s="1" t="s">
        <v>20</v>
      </c>
      <c r="B11" s="1">
        <v>1994</v>
      </c>
      <c r="E11" s="1" t="s">
        <v>26</v>
      </c>
    </row>
    <row r="20" spans="1:9" x14ac:dyDescent="0.35">
      <c r="A20" s="2" t="s">
        <v>21</v>
      </c>
      <c r="B20" s="2">
        <f>SUM(I24:I81)/SUM(H24:H81)</f>
        <v>0</v>
      </c>
    </row>
    <row r="23" spans="1:9" x14ac:dyDescent="0.35">
      <c r="B23" t="s">
        <v>19</v>
      </c>
      <c r="C23" t="s">
        <v>11</v>
      </c>
      <c r="D23" t="s">
        <v>12</v>
      </c>
      <c r="E23" t="s">
        <v>13</v>
      </c>
      <c r="F23" t="s">
        <v>24</v>
      </c>
      <c r="G23" t="s">
        <v>16</v>
      </c>
      <c r="H23" t="s">
        <v>18</v>
      </c>
      <c r="I23" t="s">
        <v>23</v>
      </c>
    </row>
    <row r="24" spans="1:9" x14ac:dyDescent="0.35">
      <c r="A24">
        <v>0</v>
      </c>
      <c r="B24">
        <f>$B$4+A24</f>
        <v>1992</v>
      </c>
      <c r="C24">
        <f>MIN($B$4+$B$2-1,B24)</f>
        <v>1992</v>
      </c>
      <c r="D24">
        <f>MAX($B$4,B24-$B$3+1)</f>
        <v>1992</v>
      </c>
      <c r="E24">
        <f>MAX((C24-D24+1)/$B$2,0)</f>
        <v>1</v>
      </c>
      <c r="F24">
        <f>IF($B$11&lt;B24,E24,0)</f>
        <v>0</v>
      </c>
      <c r="G24">
        <f>1/((1+$B$7)^(B24-$B$8))</f>
        <v>1</v>
      </c>
      <c r="H24">
        <f>G24*E24</f>
        <v>1</v>
      </c>
      <c r="I24">
        <f>IF($B$11&lt;B24,H24,0)</f>
        <v>0</v>
      </c>
    </row>
    <row r="25" spans="1:9" x14ac:dyDescent="0.35">
      <c r="A25">
        <v>1</v>
      </c>
      <c r="B25">
        <f t="shared" ref="B25:B81" si="0">$B$4+A25</f>
        <v>1993</v>
      </c>
      <c r="C25">
        <f t="shared" ref="C25:C81" si="1">MIN($B$4+$B$2-1,B25)</f>
        <v>1992</v>
      </c>
      <c r="D25">
        <f t="shared" ref="D25:D81" si="2">MAX($B$4,B25-$B$3+1)</f>
        <v>1992</v>
      </c>
      <c r="E25">
        <f t="shared" ref="E25:E81" si="3">MAX((C25-D25+1)/$B$2,0)</f>
        <v>1</v>
      </c>
      <c r="F25">
        <f t="shared" ref="F25:F81" si="4">IF($B$11&lt;B25,E25,0)</f>
        <v>0</v>
      </c>
      <c r="G25">
        <f t="shared" ref="G25:G81" si="5">1/((1+$B$7)^(B25-$B$8))</f>
        <v>0.93457943925233644</v>
      </c>
      <c r="H25">
        <f t="shared" ref="H25:H81" si="6">G25*E25</f>
        <v>0.93457943925233644</v>
      </c>
      <c r="I25">
        <f t="shared" ref="I25:I81" si="7">IF($B$11&lt;B25,H25,0)</f>
        <v>0</v>
      </c>
    </row>
    <row r="26" spans="1:9" x14ac:dyDescent="0.35">
      <c r="A26">
        <v>2</v>
      </c>
      <c r="B26">
        <f t="shared" si="0"/>
        <v>1994</v>
      </c>
      <c r="C26">
        <f t="shared" si="1"/>
        <v>1992</v>
      </c>
      <c r="D26">
        <f t="shared" si="2"/>
        <v>1992</v>
      </c>
      <c r="E26">
        <f t="shared" si="3"/>
        <v>1</v>
      </c>
      <c r="F26">
        <f t="shared" si="4"/>
        <v>0</v>
      </c>
      <c r="G26">
        <f t="shared" si="5"/>
        <v>0.87343872827321156</v>
      </c>
      <c r="H26">
        <f t="shared" si="6"/>
        <v>0.87343872827321156</v>
      </c>
      <c r="I26">
        <f t="shared" si="7"/>
        <v>0</v>
      </c>
    </row>
    <row r="27" spans="1:9" x14ac:dyDescent="0.35">
      <c r="A27">
        <v>3</v>
      </c>
      <c r="B27">
        <f t="shared" si="0"/>
        <v>1995</v>
      </c>
      <c r="C27">
        <f t="shared" si="1"/>
        <v>1992</v>
      </c>
      <c r="D27">
        <f t="shared" si="2"/>
        <v>1993</v>
      </c>
      <c r="E27">
        <f t="shared" si="3"/>
        <v>0</v>
      </c>
      <c r="F27">
        <f t="shared" si="4"/>
        <v>0</v>
      </c>
      <c r="G27">
        <f t="shared" si="5"/>
        <v>0.81629787689085187</v>
      </c>
      <c r="H27">
        <f t="shared" si="6"/>
        <v>0</v>
      </c>
      <c r="I27">
        <f t="shared" si="7"/>
        <v>0</v>
      </c>
    </row>
    <row r="28" spans="1:9" x14ac:dyDescent="0.35">
      <c r="A28">
        <v>4</v>
      </c>
      <c r="B28">
        <f t="shared" si="0"/>
        <v>1996</v>
      </c>
      <c r="C28">
        <f t="shared" si="1"/>
        <v>1992</v>
      </c>
      <c r="D28">
        <f t="shared" si="2"/>
        <v>1994</v>
      </c>
      <c r="E28">
        <f t="shared" si="3"/>
        <v>0</v>
      </c>
      <c r="F28">
        <f t="shared" si="4"/>
        <v>0</v>
      </c>
      <c r="G28">
        <f t="shared" si="5"/>
        <v>0.7628952120475252</v>
      </c>
      <c r="H28">
        <f t="shared" si="6"/>
        <v>0</v>
      </c>
      <c r="I28">
        <f t="shared" si="7"/>
        <v>0</v>
      </c>
    </row>
    <row r="29" spans="1:9" x14ac:dyDescent="0.35">
      <c r="A29">
        <v>5</v>
      </c>
      <c r="B29">
        <f t="shared" si="0"/>
        <v>1997</v>
      </c>
      <c r="C29">
        <f t="shared" si="1"/>
        <v>1992</v>
      </c>
      <c r="D29">
        <f t="shared" si="2"/>
        <v>1995</v>
      </c>
      <c r="E29">
        <f t="shared" si="3"/>
        <v>0</v>
      </c>
      <c r="F29">
        <f t="shared" si="4"/>
        <v>0</v>
      </c>
      <c r="G29">
        <f t="shared" si="5"/>
        <v>0.71298617948366838</v>
      </c>
      <c r="H29">
        <f t="shared" si="6"/>
        <v>0</v>
      </c>
      <c r="I29">
        <f t="shared" si="7"/>
        <v>0</v>
      </c>
    </row>
    <row r="30" spans="1:9" x14ac:dyDescent="0.35">
      <c r="A30">
        <v>6</v>
      </c>
      <c r="B30">
        <f t="shared" si="0"/>
        <v>1998</v>
      </c>
      <c r="C30">
        <f t="shared" si="1"/>
        <v>1992</v>
      </c>
      <c r="D30">
        <f t="shared" si="2"/>
        <v>1996</v>
      </c>
      <c r="E30">
        <f t="shared" si="3"/>
        <v>0</v>
      </c>
      <c r="F30">
        <f t="shared" si="4"/>
        <v>0</v>
      </c>
      <c r="G30">
        <f t="shared" si="5"/>
        <v>0.66634222381651254</v>
      </c>
      <c r="H30">
        <f t="shared" si="6"/>
        <v>0</v>
      </c>
      <c r="I30">
        <f t="shared" si="7"/>
        <v>0</v>
      </c>
    </row>
    <row r="31" spans="1:9" x14ac:dyDescent="0.35">
      <c r="A31">
        <v>7</v>
      </c>
      <c r="B31">
        <f t="shared" si="0"/>
        <v>1999</v>
      </c>
      <c r="C31">
        <f t="shared" si="1"/>
        <v>1992</v>
      </c>
      <c r="D31">
        <f t="shared" si="2"/>
        <v>1997</v>
      </c>
      <c r="E31">
        <f t="shared" si="3"/>
        <v>0</v>
      </c>
      <c r="F31">
        <f t="shared" si="4"/>
        <v>0</v>
      </c>
      <c r="G31">
        <f t="shared" si="5"/>
        <v>0.62274974188459109</v>
      </c>
      <c r="H31">
        <f t="shared" si="6"/>
        <v>0</v>
      </c>
      <c r="I31">
        <f t="shared" si="7"/>
        <v>0</v>
      </c>
    </row>
    <row r="32" spans="1:9" x14ac:dyDescent="0.35">
      <c r="A32">
        <v>8</v>
      </c>
      <c r="B32">
        <f t="shared" si="0"/>
        <v>2000</v>
      </c>
      <c r="C32">
        <f t="shared" si="1"/>
        <v>1992</v>
      </c>
      <c r="D32">
        <f t="shared" si="2"/>
        <v>1998</v>
      </c>
      <c r="E32">
        <f t="shared" si="3"/>
        <v>0</v>
      </c>
      <c r="F32">
        <f t="shared" si="4"/>
        <v>0</v>
      </c>
      <c r="G32">
        <f t="shared" si="5"/>
        <v>0.5820091045650384</v>
      </c>
      <c r="H32">
        <f t="shared" si="6"/>
        <v>0</v>
      </c>
      <c r="I32">
        <f t="shared" si="7"/>
        <v>0</v>
      </c>
    </row>
    <row r="33" spans="1:9" x14ac:dyDescent="0.35">
      <c r="A33">
        <v>9</v>
      </c>
      <c r="B33">
        <f t="shared" si="0"/>
        <v>2001</v>
      </c>
      <c r="C33">
        <f t="shared" si="1"/>
        <v>1992</v>
      </c>
      <c r="D33">
        <f t="shared" si="2"/>
        <v>1999</v>
      </c>
      <c r="E33">
        <f t="shared" si="3"/>
        <v>0</v>
      </c>
      <c r="F33">
        <f t="shared" si="4"/>
        <v>0</v>
      </c>
      <c r="G33">
        <f t="shared" si="5"/>
        <v>0.54393374258414806</v>
      </c>
      <c r="H33">
        <f t="shared" si="6"/>
        <v>0</v>
      </c>
      <c r="I33">
        <f t="shared" si="7"/>
        <v>0</v>
      </c>
    </row>
    <row r="34" spans="1:9" x14ac:dyDescent="0.35">
      <c r="A34">
        <v>10</v>
      </c>
      <c r="B34">
        <f t="shared" si="0"/>
        <v>2002</v>
      </c>
      <c r="C34">
        <f t="shared" si="1"/>
        <v>1992</v>
      </c>
      <c r="D34">
        <f t="shared" si="2"/>
        <v>2000</v>
      </c>
      <c r="E34">
        <f t="shared" si="3"/>
        <v>0</v>
      </c>
      <c r="F34">
        <f t="shared" si="4"/>
        <v>0</v>
      </c>
      <c r="G34">
        <f t="shared" si="5"/>
        <v>0.5083492921347178</v>
      </c>
      <c r="H34">
        <f t="shared" si="6"/>
        <v>0</v>
      </c>
      <c r="I34">
        <f t="shared" si="7"/>
        <v>0</v>
      </c>
    </row>
    <row r="35" spans="1:9" x14ac:dyDescent="0.35">
      <c r="A35">
        <v>11</v>
      </c>
      <c r="B35">
        <f t="shared" si="0"/>
        <v>2003</v>
      </c>
      <c r="C35">
        <f t="shared" si="1"/>
        <v>1992</v>
      </c>
      <c r="D35">
        <f t="shared" si="2"/>
        <v>2001</v>
      </c>
      <c r="E35">
        <f t="shared" si="3"/>
        <v>0</v>
      </c>
      <c r="F35">
        <f t="shared" si="4"/>
        <v>0</v>
      </c>
      <c r="G35">
        <f t="shared" si="5"/>
        <v>0.47509279638758667</v>
      </c>
      <c r="H35">
        <f t="shared" si="6"/>
        <v>0</v>
      </c>
      <c r="I35">
        <f t="shared" si="7"/>
        <v>0</v>
      </c>
    </row>
    <row r="36" spans="1:9" x14ac:dyDescent="0.35">
      <c r="A36">
        <v>12</v>
      </c>
      <c r="B36">
        <f t="shared" si="0"/>
        <v>2004</v>
      </c>
      <c r="C36">
        <f t="shared" si="1"/>
        <v>1992</v>
      </c>
      <c r="D36">
        <f t="shared" si="2"/>
        <v>2002</v>
      </c>
      <c r="E36">
        <f t="shared" si="3"/>
        <v>0</v>
      </c>
      <c r="F36">
        <f t="shared" si="4"/>
        <v>0</v>
      </c>
      <c r="G36">
        <f t="shared" si="5"/>
        <v>0.44401195924073528</v>
      </c>
      <c r="H36">
        <f t="shared" si="6"/>
        <v>0</v>
      </c>
      <c r="I36">
        <f t="shared" si="7"/>
        <v>0</v>
      </c>
    </row>
    <row r="37" spans="1:9" x14ac:dyDescent="0.35">
      <c r="A37">
        <v>13</v>
      </c>
      <c r="B37">
        <f t="shared" si="0"/>
        <v>2005</v>
      </c>
      <c r="C37">
        <f t="shared" si="1"/>
        <v>1992</v>
      </c>
      <c r="D37">
        <f t="shared" si="2"/>
        <v>2003</v>
      </c>
      <c r="E37">
        <f t="shared" si="3"/>
        <v>0</v>
      </c>
      <c r="F37">
        <f t="shared" si="4"/>
        <v>0</v>
      </c>
      <c r="G37">
        <f t="shared" si="5"/>
        <v>0.41496444788853759</v>
      </c>
      <c r="H37">
        <f t="shared" si="6"/>
        <v>0</v>
      </c>
      <c r="I37">
        <f t="shared" si="7"/>
        <v>0</v>
      </c>
    </row>
    <row r="38" spans="1:9" x14ac:dyDescent="0.35">
      <c r="A38">
        <v>14</v>
      </c>
      <c r="B38">
        <f t="shared" si="0"/>
        <v>2006</v>
      </c>
      <c r="C38">
        <f t="shared" si="1"/>
        <v>1992</v>
      </c>
      <c r="D38">
        <f t="shared" si="2"/>
        <v>2004</v>
      </c>
      <c r="E38">
        <f t="shared" si="3"/>
        <v>0</v>
      </c>
      <c r="F38">
        <f t="shared" si="4"/>
        <v>0</v>
      </c>
      <c r="G38">
        <f t="shared" si="5"/>
        <v>0.3878172410173249</v>
      </c>
      <c r="H38">
        <f t="shared" si="6"/>
        <v>0</v>
      </c>
      <c r="I38">
        <f t="shared" si="7"/>
        <v>0</v>
      </c>
    </row>
    <row r="39" spans="1:9" x14ac:dyDescent="0.35">
      <c r="A39">
        <v>15</v>
      </c>
      <c r="B39">
        <f t="shared" si="0"/>
        <v>2007</v>
      </c>
      <c r="C39">
        <f t="shared" si="1"/>
        <v>1992</v>
      </c>
      <c r="D39">
        <f t="shared" si="2"/>
        <v>2005</v>
      </c>
      <c r="E39">
        <f t="shared" si="3"/>
        <v>0</v>
      </c>
      <c r="F39">
        <f t="shared" si="4"/>
        <v>0</v>
      </c>
      <c r="G39">
        <f t="shared" si="5"/>
        <v>0.36244601964235967</v>
      </c>
      <c r="H39">
        <f t="shared" si="6"/>
        <v>0</v>
      </c>
      <c r="I39">
        <f t="shared" si="7"/>
        <v>0</v>
      </c>
    </row>
    <row r="40" spans="1:9" x14ac:dyDescent="0.35">
      <c r="A40">
        <v>16</v>
      </c>
      <c r="B40">
        <f t="shared" si="0"/>
        <v>2008</v>
      </c>
      <c r="C40">
        <f t="shared" si="1"/>
        <v>1992</v>
      </c>
      <c r="D40">
        <f t="shared" si="2"/>
        <v>2006</v>
      </c>
      <c r="E40">
        <f t="shared" si="3"/>
        <v>0</v>
      </c>
      <c r="F40">
        <f t="shared" si="4"/>
        <v>0</v>
      </c>
      <c r="G40">
        <f t="shared" si="5"/>
        <v>0.33873459779659787</v>
      </c>
      <c r="H40">
        <f t="shared" si="6"/>
        <v>0</v>
      </c>
      <c r="I40">
        <f t="shared" si="7"/>
        <v>0</v>
      </c>
    </row>
    <row r="41" spans="1:9" x14ac:dyDescent="0.35">
      <c r="A41">
        <v>17</v>
      </c>
      <c r="B41">
        <f t="shared" si="0"/>
        <v>2009</v>
      </c>
      <c r="C41">
        <f t="shared" si="1"/>
        <v>1992</v>
      </c>
      <c r="D41">
        <f t="shared" si="2"/>
        <v>2007</v>
      </c>
      <c r="E41">
        <f t="shared" si="3"/>
        <v>0</v>
      </c>
      <c r="F41">
        <f t="shared" si="4"/>
        <v>0</v>
      </c>
      <c r="G41">
        <f t="shared" si="5"/>
        <v>0.31657439046411018</v>
      </c>
      <c r="H41">
        <f t="shared" si="6"/>
        <v>0</v>
      </c>
      <c r="I41">
        <f t="shared" si="7"/>
        <v>0</v>
      </c>
    </row>
    <row r="42" spans="1:9" x14ac:dyDescent="0.35">
      <c r="A42">
        <v>18</v>
      </c>
      <c r="B42">
        <f t="shared" si="0"/>
        <v>2010</v>
      </c>
      <c r="C42">
        <f t="shared" si="1"/>
        <v>1992</v>
      </c>
      <c r="D42">
        <f t="shared" si="2"/>
        <v>2008</v>
      </c>
      <c r="E42">
        <f t="shared" si="3"/>
        <v>0</v>
      </c>
      <c r="F42">
        <f t="shared" si="4"/>
        <v>0</v>
      </c>
      <c r="G42">
        <f t="shared" si="5"/>
        <v>0.29586391632159825</v>
      </c>
      <c r="H42">
        <f t="shared" si="6"/>
        <v>0</v>
      </c>
      <c r="I42">
        <f t="shared" si="7"/>
        <v>0</v>
      </c>
    </row>
    <row r="43" spans="1:9" x14ac:dyDescent="0.35">
      <c r="A43">
        <v>19</v>
      </c>
      <c r="B43">
        <f t="shared" si="0"/>
        <v>2011</v>
      </c>
      <c r="C43">
        <f t="shared" si="1"/>
        <v>1992</v>
      </c>
      <c r="D43">
        <f t="shared" si="2"/>
        <v>2009</v>
      </c>
      <c r="E43">
        <f t="shared" si="3"/>
        <v>0</v>
      </c>
      <c r="F43">
        <f t="shared" si="4"/>
        <v>0</v>
      </c>
      <c r="G43">
        <f t="shared" si="5"/>
        <v>0.27650833301083949</v>
      </c>
      <c r="H43">
        <f t="shared" si="6"/>
        <v>0</v>
      </c>
      <c r="I43">
        <f t="shared" si="7"/>
        <v>0</v>
      </c>
    </row>
    <row r="44" spans="1:9" x14ac:dyDescent="0.35">
      <c r="A44">
        <v>20</v>
      </c>
      <c r="B44">
        <f t="shared" si="0"/>
        <v>2012</v>
      </c>
      <c r="C44">
        <f t="shared" si="1"/>
        <v>1992</v>
      </c>
      <c r="D44">
        <f t="shared" si="2"/>
        <v>2010</v>
      </c>
      <c r="E44">
        <f t="shared" si="3"/>
        <v>0</v>
      </c>
      <c r="F44">
        <f t="shared" si="4"/>
        <v>0</v>
      </c>
      <c r="G44">
        <f t="shared" si="5"/>
        <v>0.2584190028138687</v>
      </c>
      <c r="H44">
        <f t="shared" si="6"/>
        <v>0</v>
      </c>
      <c r="I44">
        <f t="shared" si="7"/>
        <v>0</v>
      </c>
    </row>
    <row r="45" spans="1:9" x14ac:dyDescent="0.35">
      <c r="A45">
        <v>21</v>
      </c>
      <c r="B45">
        <f t="shared" si="0"/>
        <v>2013</v>
      </c>
      <c r="C45">
        <f t="shared" si="1"/>
        <v>1992</v>
      </c>
      <c r="D45">
        <f t="shared" si="2"/>
        <v>2011</v>
      </c>
      <c r="E45">
        <f t="shared" si="3"/>
        <v>0</v>
      </c>
      <c r="F45">
        <f t="shared" si="4"/>
        <v>0</v>
      </c>
      <c r="G45">
        <f t="shared" si="5"/>
        <v>0.24151308674193336</v>
      </c>
      <c r="H45">
        <f t="shared" si="6"/>
        <v>0</v>
      </c>
      <c r="I45">
        <f t="shared" si="7"/>
        <v>0</v>
      </c>
    </row>
    <row r="46" spans="1:9" x14ac:dyDescent="0.35">
      <c r="A46">
        <v>22</v>
      </c>
      <c r="B46">
        <f t="shared" si="0"/>
        <v>2014</v>
      </c>
      <c r="C46">
        <f t="shared" si="1"/>
        <v>1992</v>
      </c>
      <c r="D46">
        <f t="shared" si="2"/>
        <v>2012</v>
      </c>
      <c r="E46">
        <f t="shared" si="3"/>
        <v>0</v>
      </c>
      <c r="F46">
        <f t="shared" si="4"/>
        <v>0</v>
      </c>
      <c r="G46">
        <f t="shared" si="5"/>
        <v>0.22571316517937698</v>
      </c>
      <c r="H46">
        <f t="shared" si="6"/>
        <v>0</v>
      </c>
      <c r="I46">
        <f t="shared" si="7"/>
        <v>0</v>
      </c>
    </row>
    <row r="47" spans="1:9" x14ac:dyDescent="0.35">
      <c r="A47">
        <v>23</v>
      </c>
      <c r="B47">
        <f t="shared" si="0"/>
        <v>2015</v>
      </c>
      <c r="C47">
        <f t="shared" si="1"/>
        <v>1992</v>
      </c>
      <c r="D47">
        <f t="shared" si="2"/>
        <v>2013</v>
      </c>
      <c r="E47">
        <f t="shared" si="3"/>
        <v>0</v>
      </c>
      <c r="F47">
        <f t="shared" si="4"/>
        <v>0</v>
      </c>
      <c r="G47">
        <f t="shared" si="5"/>
        <v>0.21094688334521211</v>
      </c>
      <c r="H47">
        <f t="shared" si="6"/>
        <v>0</v>
      </c>
      <c r="I47">
        <f t="shared" si="7"/>
        <v>0</v>
      </c>
    </row>
    <row r="48" spans="1:9" x14ac:dyDescent="0.35">
      <c r="A48">
        <v>24</v>
      </c>
      <c r="B48">
        <f t="shared" si="0"/>
        <v>2016</v>
      </c>
      <c r="C48">
        <f t="shared" si="1"/>
        <v>1992</v>
      </c>
      <c r="D48">
        <f t="shared" si="2"/>
        <v>2014</v>
      </c>
      <c r="E48">
        <f t="shared" si="3"/>
        <v>0</v>
      </c>
      <c r="F48">
        <f t="shared" si="4"/>
        <v>0</v>
      </c>
      <c r="G48">
        <f t="shared" si="5"/>
        <v>0.19714661994879637</v>
      </c>
      <c r="H48">
        <f t="shared" si="6"/>
        <v>0</v>
      </c>
      <c r="I48">
        <f t="shared" si="7"/>
        <v>0</v>
      </c>
    </row>
    <row r="49" spans="1:9" x14ac:dyDescent="0.35">
      <c r="A49">
        <v>25</v>
      </c>
      <c r="B49">
        <f t="shared" si="0"/>
        <v>2017</v>
      </c>
      <c r="C49">
        <f t="shared" si="1"/>
        <v>1992</v>
      </c>
      <c r="D49">
        <f t="shared" si="2"/>
        <v>2015</v>
      </c>
      <c r="E49">
        <f t="shared" si="3"/>
        <v>0</v>
      </c>
      <c r="F49">
        <f t="shared" si="4"/>
        <v>0</v>
      </c>
      <c r="G49">
        <f t="shared" si="5"/>
        <v>0.18424917752223957</v>
      </c>
      <c r="H49">
        <f t="shared" si="6"/>
        <v>0</v>
      </c>
      <c r="I49">
        <f t="shared" si="7"/>
        <v>0</v>
      </c>
    </row>
    <row r="50" spans="1:9" x14ac:dyDescent="0.35">
      <c r="A50">
        <v>26</v>
      </c>
      <c r="B50">
        <f t="shared" si="0"/>
        <v>2018</v>
      </c>
      <c r="C50">
        <f t="shared" si="1"/>
        <v>1992</v>
      </c>
      <c r="D50">
        <f t="shared" si="2"/>
        <v>2016</v>
      </c>
      <c r="E50">
        <f t="shared" si="3"/>
        <v>0</v>
      </c>
      <c r="F50">
        <f t="shared" si="4"/>
        <v>0</v>
      </c>
      <c r="G50">
        <f t="shared" si="5"/>
        <v>0.17219549301143888</v>
      </c>
      <c r="H50">
        <f t="shared" si="6"/>
        <v>0</v>
      </c>
      <c r="I50">
        <f t="shared" si="7"/>
        <v>0</v>
      </c>
    </row>
    <row r="51" spans="1:9" x14ac:dyDescent="0.35">
      <c r="A51">
        <v>27</v>
      </c>
      <c r="B51">
        <f t="shared" si="0"/>
        <v>2019</v>
      </c>
      <c r="C51">
        <f t="shared" si="1"/>
        <v>1992</v>
      </c>
      <c r="D51">
        <f t="shared" si="2"/>
        <v>2017</v>
      </c>
      <c r="E51">
        <f t="shared" si="3"/>
        <v>0</v>
      </c>
      <c r="F51">
        <f t="shared" si="4"/>
        <v>0</v>
      </c>
      <c r="G51">
        <f t="shared" si="5"/>
        <v>0.16093036730041013</v>
      </c>
      <c r="H51">
        <f t="shared" si="6"/>
        <v>0</v>
      </c>
      <c r="I51">
        <f t="shared" si="7"/>
        <v>0</v>
      </c>
    </row>
    <row r="52" spans="1:9" x14ac:dyDescent="0.35">
      <c r="A52">
        <v>28</v>
      </c>
      <c r="B52">
        <f t="shared" si="0"/>
        <v>2020</v>
      </c>
      <c r="C52">
        <f t="shared" si="1"/>
        <v>1992</v>
      </c>
      <c r="D52">
        <f t="shared" si="2"/>
        <v>2018</v>
      </c>
      <c r="E52">
        <f t="shared" si="3"/>
        <v>0</v>
      </c>
      <c r="F52">
        <f t="shared" si="4"/>
        <v>0</v>
      </c>
      <c r="G52">
        <f t="shared" si="5"/>
        <v>0.15040221243028987</v>
      </c>
      <c r="H52">
        <f t="shared" si="6"/>
        <v>0</v>
      </c>
      <c r="I52">
        <f t="shared" si="7"/>
        <v>0</v>
      </c>
    </row>
    <row r="53" spans="1:9" x14ac:dyDescent="0.35">
      <c r="A53">
        <v>29</v>
      </c>
      <c r="B53">
        <f t="shared" si="0"/>
        <v>2021</v>
      </c>
      <c r="C53">
        <f t="shared" si="1"/>
        <v>1992</v>
      </c>
      <c r="D53">
        <f t="shared" si="2"/>
        <v>2019</v>
      </c>
      <c r="E53">
        <f t="shared" si="3"/>
        <v>0</v>
      </c>
      <c r="F53">
        <f t="shared" si="4"/>
        <v>0</v>
      </c>
      <c r="G53">
        <f t="shared" si="5"/>
        <v>0.1405628153554111</v>
      </c>
      <c r="H53">
        <f t="shared" si="6"/>
        <v>0</v>
      </c>
      <c r="I53">
        <f t="shared" si="7"/>
        <v>0</v>
      </c>
    </row>
    <row r="54" spans="1:9" x14ac:dyDescent="0.35">
      <c r="A54">
        <v>30</v>
      </c>
      <c r="B54">
        <f t="shared" si="0"/>
        <v>2022</v>
      </c>
      <c r="C54">
        <f t="shared" si="1"/>
        <v>1992</v>
      </c>
      <c r="D54">
        <f t="shared" si="2"/>
        <v>2020</v>
      </c>
      <c r="E54">
        <f t="shared" si="3"/>
        <v>0</v>
      </c>
      <c r="F54">
        <f t="shared" si="4"/>
        <v>0</v>
      </c>
      <c r="G54">
        <f t="shared" si="5"/>
        <v>0.13136711715458982</v>
      </c>
      <c r="H54">
        <f t="shared" si="6"/>
        <v>0</v>
      </c>
      <c r="I54">
        <f t="shared" si="7"/>
        <v>0</v>
      </c>
    </row>
    <row r="55" spans="1:9" x14ac:dyDescent="0.35">
      <c r="A55">
        <v>31</v>
      </c>
      <c r="B55">
        <f t="shared" si="0"/>
        <v>2023</v>
      </c>
      <c r="C55">
        <f t="shared" si="1"/>
        <v>1992</v>
      </c>
      <c r="D55">
        <f t="shared" si="2"/>
        <v>2021</v>
      </c>
      <c r="E55">
        <f t="shared" si="3"/>
        <v>0</v>
      </c>
      <c r="F55">
        <f t="shared" si="4"/>
        <v>0</v>
      </c>
      <c r="G55">
        <f t="shared" si="5"/>
        <v>0.1227730066865325</v>
      </c>
      <c r="H55">
        <f t="shared" si="6"/>
        <v>0</v>
      </c>
      <c r="I55">
        <f t="shared" si="7"/>
        <v>0</v>
      </c>
    </row>
    <row r="56" spans="1:9" x14ac:dyDescent="0.35">
      <c r="A56">
        <v>32</v>
      </c>
      <c r="B56">
        <f t="shared" si="0"/>
        <v>2024</v>
      </c>
      <c r="C56">
        <f t="shared" si="1"/>
        <v>1992</v>
      </c>
      <c r="D56">
        <f t="shared" si="2"/>
        <v>2022</v>
      </c>
      <c r="E56">
        <f t="shared" si="3"/>
        <v>0</v>
      </c>
      <c r="F56">
        <f t="shared" si="4"/>
        <v>0</v>
      </c>
      <c r="G56">
        <f t="shared" si="5"/>
        <v>0.11474112774442291</v>
      </c>
      <c r="H56">
        <f t="shared" si="6"/>
        <v>0</v>
      </c>
      <c r="I56">
        <f t="shared" si="7"/>
        <v>0</v>
      </c>
    </row>
    <row r="57" spans="1:9" x14ac:dyDescent="0.35">
      <c r="A57">
        <v>33</v>
      </c>
      <c r="B57">
        <f t="shared" si="0"/>
        <v>2025</v>
      </c>
      <c r="C57">
        <f t="shared" si="1"/>
        <v>1992</v>
      </c>
      <c r="D57">
        <f t="shared" si="2"/>
        <v>2023</v>
      </c>
      <c r="E57">
        <f t="shared" si="3"/>
        <v>0</v>
      </c>
      <c r="F57">
        <f t="shared" si="4"/>
        <v>0</v>
      </c>
      <c r="G57">
        <f t="shared" si="5"/>
        <v>0.10723469882656347</v>
      </c>
      <c r="H57">
        <f t="shared" si="6"/>
        <v>0</v>
      </c>
      <c r="I57">
        <f t="shared" si="7"/>
        <v>0</v>
      </c>
    </row>
    <row r="58" spans="1:9" x14ac:dyDescent="0.35">
      <c r="A58">
        <v>34</v>
      </c>
      <c r="B58">
        <f t="shared" si="0"/>
        <v>2026</v>
      </c>
      <c r="C58">
        <f t="shared" si="1"/>
        <v>1992</v>
      </c>
      <c r="D58">
        <f t="shared" si="2"/>
        <v>2024</v>
      </c>
      <c r="E58">
        <f t="shared" si="3"/>
        <v>0</v>
      </c>
      <c r="F58">
        <f t="shared" si="4"/>
        <v>0</v>
      </c>
      <c r="G58">
        <f t="shared" si="5"/>
        <v>0.10021934469772288</v>
      </c>
      <c r="H58">
        <f t="shared" si="6"/>
        <v>0</v>
      </c>
      <c r="I58">
        <f t="shared" si="7"/>
        <v>0</v>
      </c>
    </row>
    <row r="59" spans="1:9" x14ac:dyDescent="0.35">
      <c r="A59">
        <v>35</v>
      </c>
      <c r="B59">
        <f t="shared" si="0"/>
        <v>2027</v>
      </c>
      <c r="C59">
        <f t="shared" si="1"/>
        <v>1992</v>
      </c>
      <c r="D59">
        <f t="shared" si="2"/>
        <v>2025</v>
      </c>
      <c r="E59">
        <f t="shared" si="3"/>
        <v>0</v>
      </c>
      <c r="F59">
        <f t="shared" si="4"/>
        <v>0</v>
      </c>
      <c r="G59">
        <f t="shared" si="5"/>
        <v>9.366293896983445E-2</v>
      </c>
      <c r="H59">
        <f t="shared" si="6"/>
        <v>0</v>
      </c>
      <c r="I59">
        <f t="shared" si="7"/>
        <v>0</v>
      </c>
    </row>
    <row r="60" spans="1:9" x14ac:dyDescent="0.35">
      <c r="A60">
        <v>36</v>
      </c>
      <c r="B60">
        <f t="shared" si="0"/>
        <v>2028</v>
      </c>
      <c r="C60">
        <f t="shared" si="1"/>
        <v>1992</v>
      </c>
      <c r="D60">
        <f t="shared" si="2"/>
        <v>2026</v>
      </c>
      <c r="E60">
        <f t="shared" si="3"/>
        <v>0</v>
      </c>
      <c r="F60">
        <f t="shared" si="4"/>
        <v>0</v>
      </c>
      <c r="G60">
        <f t="shared" si="5"/>
        <v>8.7535456981153698E-2</v>
      </c>
      <c r="H60">
        <f t="shared" si="6"/>
        <v>0</v>
      </c>
      <c r="I60">
        <f t="shared" si="7"/>
        <v>0</v>
      </c>
    </row>
    <row r="61" spans="1:9" x14ac:dyDescent="0.35">
      <c r="A61">
        <v>37</v>
      </c>
      <c r="B61">
        <f t="shared" si="0"/>
        <v>2029</v>
      </c>
      <c r="C61">
        <f t="shared" si="1"/>
        <v>1992</v>
      </c>
      <c r="D61">
        <f t="shared" si="2"/>
        <v>2027</v>
      </c>
      <c r="E61">
        <f t="shared" si="3"/>
        <v>0</v>
      </c>
      <c r="F61">
        <f t="shared" si="4"/>
        <v>0</v>
      </c>
      <c r="G61">
        <f t="shared" si="5"/>
        <v>8.1808838300143641E-2</v>
      </c>
      <c r="H61">
        <f t="shared" si="6"/>
        <v>0</v>
      </c>
      <c r="I61">
        <f t="shared" si="7"/>
        <v>0</v>
      </c>
    </row>
    <row r="62" spans="1:9" x14ac:dyDescent="0.35">
      <c r="A62">
        <v>38</v>
      </c>
      <c r="B62">
        <f t="shared" si="0"/>
        <v>2030</v>
      </c>
      <c r="C62">
        <f t="shared" si="1"/>
        <v>1992</v>
      </c>
      <c r="D62">
        <f t="shared" si="2"/>
        <v>2028</v>
      </c>
      <c r="E62">
        <f t="shared" si="3"/>
        <v>0</v>
      </c>
      <c r="F62">
        <f t="shared" si="4"/>
        <v>0</v>
      </c>
      <c r="G62">
        <f t="shared" si="5"/>
        <v>7.6456858224433308E-2</v>
      </c>
      <c r="H62">
        <f t="shared" si="6"/>
        <v>0</v>
      </c>
      <c r="I62">
        <f t="shared" si="7"/>
        <v>0</v>
      </c>
    </row>
    <row r="63" spans="1:9" x14ac:dyDescent="0.35">
      <c r="A63">
        <v>39</v>
      </c>
      <c r="B63">
        <f t="shared" si="0"/>
        <v>2031</v>
      </c>
      <c r="C63">
        <f t="shared" si="1"/>
        <v>1992</v>
      </c>
      <c r="D63">
        <f t="shared" si="2"/>
        <v>2029</v>
      </c>
      <c r="E63">
        <f t="shared" si="3"/>
        <v>0</v>
      </c>
      <c r="F63">
        <f t="shared" si="4"/>
        <v>0</v>
      </c>
      <c r="G63">
        <f t="shared" si="5"/>
        <v>7.1455007686386268E-2</v>
      </c>
      <c r="H63">
        <f t="shared" si="6"/>
        <v>0</v>
      </c>
      <c r="I63">
        <f t="shared" si="7"/>
        <v>0</v>
      </c>
    </row>
    <row r="64" spans="1:9" x14ac:dyDescent="0.35">
      <c r="A64">
        <v>40</v>
      </c>
      <c r="B64">
        <f t="shared" si="0"/>
        <v>2032</v>
      </c>
      <c r="C64">
        <f t="shared" si="1"/>
        <v>1992</v>
      </c>
      <c r="D64">
        <f t="shared" si="2"/>
        <v>2030</v>
      </c>
      <c r="E64">
        <f t="shared" si="3"/>
        <v>0</v>
      </c>
      <c r="F64">
        <f t="shared" si="4"/>
        <v>0</v>
      </c>
      <c r="G64">
        <f t="shared" si="5"/>
        <v>6.6780381015314264E-2</v>
      </c>
      <c r="H64">
        <f t="shared" si="6"/>
        <v>0</v>
      </c>
      <c r="I64">
        <f t="shared" si="7"/>
        <v>0</v>
      </c>
    </row>
    <row r="65" spans="1:9" x14ac:dyDescent="0.35">
      <c r="A65">
        <v>41</v>
      </c>
      <c r="B65">
        <f t="shared" si="0"/>
        <v>2033</v>
      </c>
      <c r="C65">
        <f t="shared" si="1"/>
        <v>1992</v>
      </c>
      <c r="D65">
        <f t="shared" si="2"/>
        <v>2031</v>
      </c>
      <c r="E65">
        <f t="shared" si="3"/>
        <v>0</v>
      </c>
      <c r="F65">
        <f t="shared" si="4"/>
        <v>0</v>
      </c>
      <c r="G65">
        <f t="shared" si="5"/>
        <v>6.2411571042349782E-2</v>
      </c>
      <c r="H65">
        <f t="shared" si="6"/>
        <v>0</v>
      </c>
      <c r="I65">
        <f t="shared" si="7"/>
        <v>0</v>
      </c>
    </row>
    <row r="66" spans="1:9" x14ac:dyDescent="0.35">
      <c r="A66">
        <v>42</v>
      </c>
      <c r="B66">
        <f t="shared" si="0"/>
        <v>2034</v>
      </c>
      <c r="C66">
        <f t="shared" si="1"/>
        <v>1992</v>
      </c>
      <c r="D66">
        <f t="shared" si="2"/>
        <v>2032</v>
      </c>
      <c r="E66">
        <f t="shared" si="3"/>
        <v>0</v>
      </c>
      <c r="F66">
        <f t="shared" si="4"/>
        <v>0</v>
      </c>
      <c r="G66">
        <f t="shared" si="5"/>
        <v>5.8328571067616623E-2</v>
      </c>
      <c r="H66">
        <f t="shared" si="6"/>
        <v>0</v>
      </c>
      <c r="I66">
        <f t="shared" si="7"/>
        <v>0</v>
      </c>
    </row>
    <row r="67" spans="1:9" x14ac:dyDescent="0.35">
      <c r="A67">
        <v>43</v>
      </c>
      <c r="B67">
        <f t="shared" si="0"/>
        <v>2035</v>
      </c>
      <c r="C67">
        <f t="shared" si="1"/>
        <v>1992</v>
      </c>
      <c r="D67">
        <f t="shared" si="2"/>
        <v>2033</v>
      </c>
      <c r="E67">
        <f t="shared" si="3"/>
        <v>0</v>
      </c>
      <c r="F67">
        <f t="shared" si="4"/>
        <v>0</v>
      </c>
      <c r="G67">
        <f t="shared" si="5"/>
        <v>5.4512683240763193E-2</v>
      </c>
      <c r="H67">
        <f t="shared" si="6"/>
        <v>0</v>
      </c>
      <c r="I67">
        <f t="shared" si="7"/>
        <v>0</v>
      </c>
    </row>
    <row r="68" spans="1:9" x14ac:dyDescent="0.35">
      <c r="A68">
        <v>44</v>
      </c>
      <c r="B68">
        <f t="shared" si="0"/>
        <v>2036</v>
      </c>
      <c r="C68">
        <f t="shared" si="1"/>
        <v>1992</v>
      </c>
      <c r="D68">
        <f t="shared" si="2"/>
        <v>2034</v>
      </c>
      <c r="E68">
        <f t="shared" si="3"/>
        <v>0</v>
      </c>
      <c r="F68">
        <f t="shared" si="4"/>
        <v>0</v>
      </c>
      <c r="G68">
        <f t="shared" si="5"/>
        <v>5.0946432935292711E-2</v>
      </c>
      <c r="H68">
        <f t="shared" si="6"/>
        <v>0</v>
      </c>
      <c r="I68">
        <f t="shared" si="7"/>
        <v>0</v>
      </c>
    </row>
    <row r="69" spans="1:9" x14ac:dyDescent="0.35">
      <c r="A69">
        <v>45</v>
      </c>
      <c r="B69">
        <f t="shared" si="0"/>
        <v>2037</v>
      </c>
      <c r="C69">
        <f t="shared" si="1"/>
        <v>1992</v>
      </c>
      <c r="D69">
        <f t="shared" si="2"/>
        <v>2035</v>
      </c>
      <c r="E69">
        <f t="shared" si="3"/>
        <v>0</v>
      </c>
      <c r="F69">
        <f t="shared" si="4"/>
        <v>0</v>
      </c>
      <c r="G69">
        <f t="shared" si="5"/>
        <v>4.761348872457262E-2</v>
      </c>
      <c r="H69">
        <f t="shared" si="6"/>
        <v>0</v>
      </c>
      <c r="I69">
        <f t="shared" si="7"/>
        <v>0</v>
      </c>
    </row>
    <row r="70" spans="1:9" x14ac:dyDescent="0.35">
      <c r="A70">
        <v>46</v>
      </c>
      <c r="B70">
        <f t="shared" si="0"/>
        <v>2038</v>
      </c>
      <c r="C70">
        <f t="shared" si="1"/>
        <v>1992</v>
      </c>
      <c r="D70">
        <f t="shared" si="2"/>
        <v>2036</v>
      </c>
      <c r="E70">
        <f t="shared" si="3"/>
        <v>0</v>
      </c>
      <c r="F70">
        <f t="shared" si="4"/>
        <v>0</v>
      </c>
      <c r="G70">
        <f t="shared" si="5"/>
        <v>4.4498587593058525E-2</v>
      </c>
      <c r="H70">
        <f t="shared" si="6"/>
        <v>0</v>
      </c>
      <c r="I70">
        <f t="shared" si="7"/>
        <v>0</v>
      </c>
    </row>
    <row r="71" spans="1:9" x14ac:dyDescent="0.35">
      <c r="A71">
        <v>47</v>
      </c>
      <c r="B71">
        <f t="shared" si="0"/>
        <v>2039</v>
      </c>
      <c r="C71">
        <f t="shared" si="1"/>
        <v>1992</v>
      </c>
      <c r="D71">
        <f t="shared" si="2"/>
        <v>2037</v>
      </c>
      <c r="E71">
        <f t="shared" si="3"/>
        <v>0</v>
      </c>
      <c r="F71">
        <f t="shared" si="4"/>
        <v>0</v>
      </c>
      <c r="G71">
        <f t="shared" si="5"/>
        <v>4.1587465040241613E-2</v>
      </c>
      <c r="H71">
        <f t="shared" si="6"/>
        <v>0</v>
      </c>
      <c r="I71">
        <f t="shared" si="7"/>
        <v>0</v>
      </c>
    </row>
    <row r="72" spans="1:9" x14ac:dyDescent="0.35">
      <c r="A72">
        <v>48</v>
      </c>
      <c r="B72">
        <f t="shared" si="0"/>
        <v>2040</v>
      </c>
      <c r="C72">
        <f t="shared" si="1"/>
        <v>1992</v>
      </c>
      <c r="D72">
        <f t="shared" si="2"/>
        <v>2038</v>
      </c>
      <c r="E72">
        <f t="shared" si="3"/>
        <v>0</v>
      </c>
      <c r="F72">
        <f t="shared" si="4"/>
        <v>0</v>
      </c>
      <c r="G72">
        <f t="shared" si="5"/>
        <v>3.8866789757235155E-2</v>
      </c>
      <c r="H72">
        <f t="shared" si="6"/>
        <v>0</v>
      </c>
      <c r="I72">
        <f t="shared" si="7"/>
        <v>0</v>
      </c>
    </row>
    <row r="73" spans="1:9" x14ac:dyDescent="0.35">
      <c r="A73">
        <v>49</v>
      </c>
      <c r="B73">
        <f t="shared" si="0"/>
        <v>2041</v>
      </c>
      <c r="C73">
        <f t="shared" si="1"/>
        <v>1992</v>
      </c>
      <c r="D73">
        <f t="shared" si="2"/>
        <v>2039</v>
      </c>
      <c r="E73">
        <f t="shared" si="3"/>
        <v>0</v>
      </c>
      <c r="F73">
        <f t="shared" si="4"/>
        <v>0</v>
      </c>
      <c r="G73">
        <f t="shared" si="5"/>
        <v>3.6324102576855283E-2</v>
      </c>
      <c r="H73">
        <f t="shared" si="6"/>
        <v>0</v>
      </c>
      <c r="I73">
        <f t="shared" si="7"/>
        <v>0</v>
      </c>
    </row>
    <row r="74" spans="1:9" x14ac:dyDescent="0.35">
      <c r="A74">
        <v>50</v>
      </c>
      <c r="B74">
        <f t="shared" si="0"/>
        <v>2042</v>
      </c>
      <c r="C74">
        <f t="shared" si="1"/>
        <v>1992</v>
      </c>
      <c r="D74">
        <f t="shared" si="2"/>
        <v>2040</v>
      </c>
      <c r="E74">
        <f t="shared" si="3"/>
        <v>0</v>
      </c>
      <c r="F74">
        <f t="shared" si="4"/>
        <v>0</v>
      </c>
      <c r="G74">
        <f t="shared" si="5"/>
        <v>3.3947759417621758E-2</v>
      </c>
      <c r="H74">
        <f t="shared" si="6"/>
        <v>0</v>
      </c>
      <c r="I74">
        <f t="shared" si="7"/>
        <v>0</v>
      </c>
    </row>
    <row r="75" spans="1:9" x14ac:dyDescent="0.35">
      <c r="A75">
        <v>51</v>
      </c>
      <c r="B75">
        <f t="shared" si="0"/>
        <v>2043</v>
      </c>
      <c r="C75">
        <f t="shared" si="1"/>
        <v>1992</v>
      </c>
      <c r="D75">
        <f t="shared" si="2"/>
        <v>2041</v>
      </c>
      <c r="E75">
        <f t="shared" si="3"/>
        <v>0</v>
      </c>
      <c r="F75">
        <f t="shared" si="4"/>
        <v>0</v>
      </c>
      <c r="G75">
        <f t="shared" si="5"/>
        <v>3.1726877960394168E-2</v>
      </c>
      <c r="H75">
        <f t="shared" si="6"/>
        <v>0</v>
      </c>
      <c r="I75">
        <f t="shared" si="7"/>
        <v>0</v>
      </c>
    </row>
    <row r="76" spans="1:9" x14ac:dyDescent="0.35">
      <c r="A76">
        <v>52</v>
      </c>
      <c r="B76">
        <f t="shared" si="0"/>
        <v>2044</v>
      </c>
      <c r="C76">
        <f t="shared" si="1"/>
        <v>1992</v>
      </c>
      <c r="D76">
        <f t="shared" si="2"/>
        <v>2042</v>
      </c>
      <c r="E76">
        <f t="shared" si="3"/>
        <v>0</v>
      </c>
      <c r="F76">
        <f t="shared" si="4"/>
        <v>0</v>
      </c>
      <c r="G76">
        <f t="shared" si="5"/>
        <v>2.9651287813452491E-2</v>
      </c>
      <c r="H76">
        <f t="shared" si="6"/>
        <v>0</v>
      </c>
      <c r="I76">
        <f t="shared" si="7"/>
        <v>0</v>
      </c>
    </row>
    <row r="77" spans="1:9" x14ac:dyDescent="0.35">
      <c r="A77">
        <v>53</v>
      </c>
      <c r="B77">
        <f t="shared" si="0"/>
        <v>2045</v>
      </c>
      <c r="C77">
        <f t="shared" si="1"/>
        <v>1992</v>
      </c>
      <c r="D77">
        <f t="shared" si="2"/>
        <v>2043</v>
      </c>
      <c r="E77">
        <f t="shared" si="3"/>
        <v>0</v>
      </c>
      <c r="F77">
        <f t="shared" si="4"/>
        <v>0</v>
      </c>
      <c r="G77">
        <f t="shared" si="5"/>
        <v>2.7711483937806064E-2</v>
      </c>
      <c r="H77">
        <f t="shared" si="6"/>
        <v>0</v>
      </c>
      <c r="I77">
        <f t="shared" si="7"/>
        <v>0</v>
      </c>
    </row>
    <row r="78" spans="1:9" x14ac:dyDescent="0.35">
      <c r="A78">
        <v>54</v>
      </c>
      <c r="B78">
        <f t="shared" si="0"/>
        <v>2046</v>
      </c>
      <c r="C78">
        <f t="shared" si="1"/>
        <v>1992</v>
      </c>
      <c r="D78">
        <f t="shared" si="2"/>
        <v>2044</v>
      </c>
      <c r="E78">
        <f t="shared" si="3"/>
        <v>0</v>
      </c>
      <c r="F78">
        <f t="shared" si="4"/>
        <v>0</v>
      </c>
      <c r="G78">
        <f t="shared" si="5"/>
        <v>2.5898583119444922E-2</v>
      </c>
      <c r="H78">
        <f t="shared" si="6"/>
        <v>0</v>
      </c>
      <c r="I78">
        <f t="shared" si="7"/>
        <v>0</v>
      </c>
    </row>
    <row r="79" spans="1:9" x14ac:dyDescent="0.35">
      <c r="A79">
        <v>55</v>
      </c>
      <c r="B79">
        <f t="shared" si="0"/>
        <v>2047</v>
      </c>
      <c r="C79">
        <f t="shared" si="1"/>
        <v>1992</v>
      </c>
      <c r="D79">
        <f t="shared" si="2"/>
        <v>2045</v>
      </c>
      <c r="E79">
        <f t="shared" si="3"/>
        <v>0</v>
      </c>
      <c r="F79">
        <f t="shared" si="4"/>
        <v>0</v>
      </c>
      <c r="G79">
        <f t="shared" si="5"/>
        <v>2.4204283289200861E-2</v>
      </c>
      <c r="H79">
        <f t="shared" si="6"/>
        <v>0</v>
      </c>
      <c r="I79">
        <f t="shared" si="7"/>
        <v>0</v>
      </c>
    </row>
    <row r="80" spans="1:9" x14ac:dyDescent="0.35">
      <c r="A80">
        <v>56</v>
      </c>
      <c r="B80">
        <f t="shared" si="0"/>
        <v>2048</v>
      </c>
      <c r="C80">
        <f t="shared" si="1"/>
        <v>1992</v>
      </c>
      <c r="D80">
        <f t="shared" si="2"/>
        <v>2046</v>
      </c>
      <c r="E80">
        <f t="shared" si="3"/>
        <v>0</v>
      </c>
      <c r="F80">
        <f t="shared" si="4"/>
        <v>0</v>
      </c>
      <c r="G80">
        <f t="shared" si="5"/>
        <v>2.262082550392604E-2</v>
      </c>
      <c r="H80">
        <f t="shared" si="6"/>
        <v>0</v>
      </c>
      <c r="I80">
        <f t="shared" si="7"/>
        <v>0</v>
      </c>
    </row>
    <row r="81" spans="1:9" x14ac:dyDescent="0.35">
      <c r="A81">
        <v>57</v>
      </c>
      <c r="B81">
        <f t="shared" si="0"/>
        <v>2049</v>
      </c>
      <c r="C81">
        <f t="shared" si="1"/>
        <v>1992</v>
      </c>
      <c r="D81">
        <f t="shared" si="2"/>
        <v>2047</v>
      </c>
      <c r="E81">
        <f t="shared" si="3"/>
        <v>0</v>
      </c>
      <c r="F81">
        <f t="shared" si="4"/>
        <v>0</v>
      </c>
      <c r="G81">
        <f t="shared" si="5"/>
        <v>2.1140958414884149E-2</v>
      </c>
      <c r="H81">
        <f t="shared" si="6"/>
        <v>0</v>
      </c>
      <c r="I81">
        <f t="shared" si="7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BD50-3132-47E2-B49E-9D26FD191F8E}">
  <dimension ref="A2:L81"/>
  <sheetViews>
    <sheetView workbookViewId="0">
      <selection activeCell="F17" sqref="F17"/>
    </sheetView>
  </sheetViews>
  <sheetFormatPr defaultRowHeight="14.5" x14ac:dyDescent="0.35"/>
  <cols>
    <col min="1" max="1" width="31" bestFit="1" customWidth="1"/>
    <col min="2" max="2" width="12" bestFit="1" customWidth="1"/>
    <col min="4" max="4" width="21.54296875" bestFit="1" customWidth="1"/>
    <col min="5" max="6" width="49.26953125" customWidth="1"/>
    <col min="7" max="7" width="29.26953125" bestFit="1" customWidth="1"/>
    <col min="8" max="8" width="12" bestFit="1" customWidth="1"/>
    <col min="9" max="9" width="11.1796875" bestFit="1" customWidth="1"/>
    <col min="10" max="10" width="29.26953125" bestFit="1" customWidth="1"/>
    <col min="11" max="11" width="9" bestFit="1" customWidth="1"/>
    <col min="12" max="12" width="9.453125" bestFit="1" customWidth="1"/>
  </cols>
  <sheetData>
    <row r="2" spans="1:6" x14ac:dyDescent="0.35">
      <c r="A2" s="1" t="s">
        <v>0</v>
      </c>
      <c r="B2" s="1">
        <v>3</v>
      </c>
      <c r="E2" s="1" t="s">
        <v>6</v>
      </c>
      <c r="F2" s="1"/>
    </row>
    <row r="3" spans="1:6" x14ac:dyDescent="0.35">
      <c r="A3" s="1" t="s">
        <v>9</v>
      </c>
      <c r="B3" s="1">
        <v>20</v>
      </c>
    </row>
    <row r="4" spans="1:6" x14ac:dyDescent="0.35">
      <c r="A4" s="1" t="s">
        <v>2</v>
      </c>
      <c r="B4" s="1">
        <v>2030</v>
      </c>
    </row>
    <row r="5" spans="1:6" x14ac:dyDescent="0.35">
      <c r="A5" s="1" t="s">
        <v>27</v>
      </c>
      <c r="B5" s="1">
        <v>0.1</v>
      </c>
      <c r="E5" s="1" t="s">
        <v>28</v>
      </c>
    </row>
    <row r="8" spans="1:6" x14ac:dyDescent="0.35">
      <c r="A8" s="1" t="s">
        <v>10</v>
      </c>
      <c r="B8" s="1">
        <v>0.05</v>
      </c>
      <c r="E8" s="1" t="s">
        <v>25</v>
      </c>
    </row>
    <row r="9" spans="1:6" x14ac:dyDescent="0.35">
      <c r="A9" s="1" t="s">
        <v>14</v>
      </c>
      <c r="B9" s="1">
        <v>2020</v>
      </c>
    </row>
    <row r="12" spans="1:6" x14ac:dyDescent="0.35">
      <c r="A12" s="1" t="s">
        <v>20</v>
      </c>
      <c r="B12" s="1">
        <v>2040</v>
      </c>
      <c r="E12" s="1" t="s">
        <v>26</v>
      </c>
    </row>
    <row r="17" spans="1:12" x14ac:dyDescent="0.35">
      <c r="A17" s="2" t="s">
        <v>29</v>
      </c>
      <c r="B17" s="2">
        <f>(B8*(1+B8)^B3)/((1+B8)^B3-1)</f>
        <v>8.0242587190691314E-2</v>
      </c>
      <c r="D17" s="2" t="s">
        <v>32</v>
      </c>
      <c r="E17" s="2">
        <f>(B5*(1+B5)^B3)/((1+B5)^B3-1)</f>
        <v>0.11745962477254576</v>
      </c>
    </row>
    <row r="18" spans="1:12" x14ac:dyDescent="0.35">
      <c r="A18" s="2" t="s">
        <v>30</v>
      </c>
      <c r="B18" s="2">
        <f>B17*SUM(H24:H81)</f>
        <v>0.61440048628166444</v>
      </c>
      <c r="D18" s="2" t="s">
        <v>33</v>
      </c>
      <c r="E18" s="2">
        <f>E17*SUM(K24:K81)</f>
        <v>0.3867116024278025</v>
      </c>
      <c r="G18" s="2" t="s">
        <v>37</v>
      </c>
      <c r="H18" s="2">
        <f>E18*(1-E20)/(B18*(1-B20))</f>
        <v>0.73361961221963379</v>
      </c>
    </row>
    <row r="20" spans="1:12" x14ac:dyDescent="0.35">
      <c r="A20" s="2" t="s">
        <v>31</v>
      </c>
      <c r="B20" s="2">
        <f>SUM(I24:I81)/SUM(H24:H81)</f>
        <v>0.37960669545983533</v>
      </c>
      <c r="D20" s="2" t="s">
        <v>34</v>
      </c>
      <c r="E20" s="2">
        <f>SUM(L24:L81)/SUM(K24:K81)</f>
        <v>0.27689330321982053</v>
      </c>
    </row>
    <row r="22" spans="1:12" x14ac:dyDescent="0.35">
      <c r="G22" s="3" t="s">
        <v>35</v>
      </c>
      <c r="H22" s="3"/>
      <c r="I22" s="3"/>
      <c r="J22" s="3" t="s">
        <v>36</v>
      </c>
      <c r="K22" s="3"/>
      <c r="L22" s="3"/>
    </row>
    <row r="23" spans="1:12" x14ac:dyDescent="0.35">
      <c r="B23" t="s">
        <v>19</v>
      </c>
      <c r="C23" t="s">
        <v>11</v>
      </c>
      <c r="D23" t="s">
        <v>12</v>
      </c>
      <c r="E23" t="s">
        <v>13</v>
      </c>
      <c r="F23" t="s">
        <v>24</v>
      </c>
      <c r="G23" t="s">
        <v>16</v>
      </c>
      <c r="H23" t="s">
        <v>18</v>
      </c>
      <c r="I23" t="s">
        <v>23</v>
      </c>
      <c r="J23" t="s">
        <v>16</v>
      </c>
      <c r="K23" t="s">
        <v>18</v>
      </c>
      <c r="L23" t="s">
        <v>23</v>
      </c>
    </row>
    <row r="24" spans="1:12" x14ac:dyDescent="0.35">
      <c r="A24">
        <v>0</v>
      </c>
      <c r="B24">
        <f>$B$4+A24</f>
        <v>2030</v>
      </c>
      <c r="C24">
        <f>MIN($B$4+$B$2-1,B24)</f>
        <v>2030</v>
      </c>
      <c r="D24">
        <f>MAX($B$4,B24-$B$3+1)</f>
        <v>2030</v>
      </c>
      <c r="E24">
        <f>MAX((C24-D24+1)/$B$2,0)</f>
        <v>0.33333333333333331</v>
      </c>
      <c r="F24">
        <f>IF($B$12&lt;B24,E24,0)</f>
        <v>0</v>
      </c>
      <c r="G24">
        <f>1/((1+$B$8)^(B24-$B$9))</f>
        <v>0.61391325354075932</v>
      </c>
      <c r="H24">
        <f>G24*E24</f>
        <v>0.2046377511802531</v>
      </c>
      <c r="I24">
        <f>IF($B$12&lt;B24,H24,0)</f>
        <v>0</v>
      </c>
      <c r="J24">
        <f>1/((1+$B$5)^(B24-$B$9))</f>
        <v>0.38554328942953148</v>
      </c>
      <c r="K24">
        <f>J24*E24</f>
        <v>0.12851442980984382</v>
      </c>
      <c r="L24">
        <f>IF($B$12&lt;B24,K24,0)</f>
        <v>0</v>
      </c>
    </row>
    <row r="25" spans="1:12" x14ac:dyDescent="0.35">
      <c r="A25">
        <v>1</v>
      </c>
      <c r="B25">
        <f t="shared" ref="B25:B81" si="0">$B$4+A25</f>
        <v>2031</v>
      </c>
      <c r="C25">
        <f t="shared" ref="C25:C81" si="1">MIN($B$4+$B$2-1,B25)</f>
        <v>2031</v>
      </c>
      <c r="D25">
        <f t="shared" ref="D25:D81" si="2">MAX($B$4,B25-$B$3+1)</f>
        <v>2030</v>
      </c>
      <c r="E25">
        <f t="shared" ref="E25:E81" si="3">MAX((C25-D25+1)/$B$2,0)</f>
        <v>0.66666666666666663</v>
      </c>
      <c r="F25">
        <f t="shared" ref="F25:F81" si="4">IF($B$12&lt;B25,E25,0)</f>
        <v>0</v>
      </c>
      <c r="G25">
        <f t="shared" ref="G25:G81" si="5">1/((1+$B$8)^(B25-$B$9))</f>
        <v>0.5846792890864374</v>
      </c>
      <c r="H25">
        <f t="shared" ref="H25:H81" si="6">G25*E25</f>
        <v>0.3897861927242916</v>
      </c>
      <c r="I25">
        <f t="shared" ref="I25:I81" si="7">IF($B$12&lt;B25,H25,0)</f>
        <v>0</v>
      </c>
      <c r="J25">
        <f t="shared" ref="J25:J81" si="8">1/((1+$B$5)^(B25-$B$9))</f>
        <v>0.3504938994813922</v>
      </c>
      <c r="K25">
        <f t="shared" ref="K25:K81" si="9">J25*E25</f>
        <v>0.23366259965426145</v>
      </c>
      <c r="L25">
        <f t="shared" ref="L25:L81" si="10">IF($B$12&lt;B25,K25,0)</f>
        <v>0</v>
      </c>
    </row>
    <row r="26" spans="1:12" x14ac:dyDescent="0.35">
      <c r="A26">
        <v>2</v>
      </c>
      <c r="B26">
        <f t="shared" si="0"/>
        <v>2032</v>
      </c>
      <c r="C26">
        <f t="shared" si="1"/>
        <v>2032</v>
      </c>
      <c r="D26">
        <f t="shared" si="2"/>
        <v>2030</v>
      </c>
      <c r="E26">
        <f t="shared" si="3"/>
        <v>1</v>
      </c>
      <c r="F26">
        <f t="shared" si="4"/>
        <v>0</v>
      </c>
      <c r="G26">
        <f t="shared" si="5"/>
        <v>0.5568374181775595</v>
      </c>
      <c r="H26">
        <f t="shared" si="6"/>
        <v>0.5568374181775595</v>
      </c>
      <c r="I26">
        <f t="shared" si="7"/>
        <v>0</v>
      </c>
      <c r="J26">
        <f t="shared" si="8"/>
        <v>0.31863081771035656</v>
      </c>
      <c r="K26">
        <f t="shared" si="9"/>
        <v>0.31863081771035656</v>
      </c>
      <c r="L26">
        <f t="shared" si="10"/>
        <v>0</v>
      </c>
    </row>
    <row r="27" spans="1:12" x14ac:dyDescent="0.35">
      <c r="A27">
        <v>3</v>
      </c>
      <c r="B27">
        <f t="shared" si="0"/>
        <v>2033</v>
      </c>
      <c r="C27">
        <f t="shared" si="1"/>
        <v>2032</v>
      </c>
      <c r="D27">
        <f t="shared" si="2"/>
        <v>2030</v>
      </c>
      <c r="E27">
        <f t="shared" si="3"/>
        <v>1</v>
      </c>
      <c r="F27">
        <f t="shared" si="4"/>
        <v>0</v>
      </c>
      <c r="G27">
        <f t="shared" si="5"/>
        <v>0.53032135064529462</v>
      </c>
      <c r="H27">
        <f t="shared" si="6"/>
        <v>0.53032135064529462</v>
      </c>
      <c r="I27">
        <f t="shared" si="7"/>
        <v>0</v>
      </c>
      <c r="J27">
        <f t="shared" si="8"/>
        <v>0.28966437973668779</v>
      </c>
      <c r="K27">
        <f t="shared" si="9"/>
        <v>0.28966437973668779</v>
      </c>
      <c r="L27">
        <f t="shared" si="10"/>
        <v>0</v>
      </c>
    </row>
    <row r="28" spans="1:12" x14ac:dyDescent="0.35">
      <c r="A28">
        <v>4</v>
      </c>
      <c r="B28">
        <f t="shared" si="0"/>
        <v>2034</v>
      </c>
      <c r="C28">
        <f t="shared" si="1"/>
        <v>2032</v>
      </c>
      <c r="D28">
        <f t="shared" si="2"/>
        <v>2030</v>
      </c>
      <c r="E28">
        <f t="shared" si="3"/>
        <v>1</v>
      </c>
      <c r="F28">
        <f t="shared" si="4"/>
        <v>0</v>
      </c>
      <c r="G28">
        <f t="shared" si="5"/>
        <v>0.50506795299551888</v>
      </c>
      <c r="H28">
        <f t="shared" si="6"/>
        <v>0.50506795299551888</v>
      </c>
      <c r="I28">
        <f t="shared" si="7"/>
        <v>0</v>
      </c>
      <c r="J28">
        <f t="shared" si="8"/>
        <v>0.26333125430607973</v>
      </c>
      <c r="K28">
        <f t="shared" si="9"/>
        <v>0.26333125430607973</v>
      </c>
      <c r="L28">
        <f t="shared" si="10"/>
        <v>0</v>
      </c>
    </row>
    <row r="29" spans="1:12" x14ac:dyDescent="0.35">
      <c r="A29">
        <v>5</v>
      </c>
      <c r="B29">
        <f t="shared" si="0"/>
        <v>2035</v>
      </c>
      <c r="C29">
        <f t="shared" si="1"/>
        <v>2032</v>
      </c>
      <c r="D29">
        <f t="shared" si="2"/>
        <v>2030</v>
      </c>
      <c r="E29">
        <f t="shared" si="3"/>
        <v>1</v>
      </c>
      <c r="F29">
        <f t="shared" si="4"/>
        <v>0</v>
      </c>
      <c r="G29">
        <f t="shared" si="5"/>
        <v>0.48101709809097021</v>
      </c>
      <c r="H29">
        <f t="shared" si="6"/>
        <v>0.48101709809097021</v>
      </c>
      <c r="I29">
        <f t="shared" si="7"/>
        <v>0</v>
      </c>
      <c r="J29">
        <f t="shared" si="8"/>
        <v>0.23939204936916339</v>
      </c>
      <c r="K29">
        <f t="shared" si="9"/>
        <v>0.23939204936916339</v>
      </c>
      <c r="L29">
        <f t="shared" si="10"/>
        <v>0</v>
      </c>
    </row>
    <row r="30" spans="1:12" x14ac:dyDescent="0.35">
      <c r="A30">
        <v>6</v>
      </c>
      <c r="B30">
        <f t="shared" si="0"/>
        <v>2036</v>
      </c>
      <c r="C30">
        <f t="shared" si="1"/>
        <v>2032</v>
      </c>
      <c r="D30">
        <f t="shared" si="2"/>
        <v>2030</v>
      </c>
      <c r="E30">
        <f t="shared" si="3"/>
        <v>1</v>
      </c>
      <c r="F30">
        <f t="shared" si="4"/>
        <v>0</v>
      </c>
      <c r="G30">
        <f t="shared" si="5"/>
        <v>0.45811152199140021</v>
      </c>
      <c r="H30">
        <f t="shared" si="6"/>
        <v>0.45811152199140021</v>
      </c>
      <c r="I30">
        <f t="shared" si="7"/>
        <v>0</v>
      </c>
      <c r="J30">
        <f t="shared" si="8"/>
        <v>0.21762913579014853</v>
      </c>
      <c r="K30">
        <f t="shared" si="9"/>
        <v>0.21762913579014853</v>
      </c>
      <c r="L30">
        <f t="shared" si="10"/>
        <v>0</v>
      </c>
    </row>
    <row r="31" spans="1:12" x14ac:dyDescent="0.35">
      <c r="A31">
        <v>7</v>
      </c>
      <c r="B31">
        <f t="shared" si="0"/>
        <v>2037</v>
      </c>
      <c r="C31">
        <f t="shared" si="1"/>
        <v>2032</v>
      </c>
      <c r="D31">
        <f t="shared" si="2"/>
        <v>2030</v>
      </c>
      <c r="E31">
        <f t="shared" si="3"/>
        <v>1</v>
      </c>
      <c r="F31">
        <f t="shared" si="4"/>
        <v>0</v>
      </c>
      <c r="G31">
        <f t="shared" si="5"/>
        <v>0.43629668761085727</v>
      </c>
      <c r="H31">
        <f t="shared" si="6"/>
        <v>0.43629668761085727</v>
      </c>
      <c r="I31">
        <f t="shared" si="7"/>
        <v>0</v>
      </c>
      <c r="J31">
        <f t="shared" si="8"/>
        <v>0.19784466890013502</v>
      </c>
      <c r="K31">
        <f t="shared" si="9"/>
        <v>0.19784466890013502</v>
      </c>
      <c r="L31">
        <f t="shared" si="10"/>
        <v>0</v>
      </c>
    </row>
    <row r="32" spans="1:12" x14ac:dyDescent="0.35">
      <c r="A32">
        <v>8</v>
      </c>
      <c r="B32">
        <f t="shared" si="0"/>
        <v>2038</v>
      </c>
      <c r="C32">
        <f t="shared" si="1"/>
        <v>2032</v>
      </c>
      <c r="D32">
        <f t="shared" si="2"/>
        <v>2030</v>
      </c>
      <c r="E32">
        <f t="shared" si="3"/>
        <v>1</v>
      </c>
      <c r="F32">
        <f t="shared" si="4"/>
        <v>0</v>
      </c>
      <c r="G32">
        <f t="shared" si="5"/>
        <v>0.41552065486748313</v>
      </c>
      <c r="H32">
        <f t="shared" si="6"/>
        <v>0.41552065486748313</v>
      </c>
      <c r="I32">
        <f t="shared" si="7"/>
        <v>0</v>
      </c>
      <c r="J32">
        <f t="shared" si="8"/>
        <v>0.17985878990921364</v>
      </c>
      <c r="K32">
        <f t="shared" si="9"/>
        <v>0.17985878990921364</v>
      </c>
      <c r="L32">
        <f t="shared" si="10"/>
        <v>0</v>
      </c>
    </row>
    <row r="33" spans="1:12" x14ac:dyDescent="0.35">
      <c r="A33">
        <v>9</v>
      </c>
      <c r="B33">
        <f t="shared" si="0"/>
        <v>2039</v>
      </c>
      <c r="C33">
        <f t="shared" si="1"/>
        <v>2032</v>
      </c>
      <c r="D33">
        <f t="shared" si="2"/>
        <v>2030</v>
      </c>
      <c r="E33">
        <f t="shared" si="3"/>
        <v>1</v>
      </c>
      <c r="F33">
        <f t="shared" si="4"/>
        <v>0</v>
      </c>
      <c r="G33">
        <f t="shared" si="5"/>
        <v>0.39573395701665059</v>
      </c>
      <c r="H33">
        <f t="shared" si="6"/>
        <v>0.39573395701665059</v>
      </c>
      <c r="I33">
        <f t="shared" si="7"/>
        <v>0</v>
      </c>
      <c r="J33">
        <f t="shared" si="8"/>
        <v>0.16350799082655781</v>
      </c>
      <c r="K33">
        <f t="shared" si="9"/>
        <v>0.16350799082655781</v>
      </c>
      <c r="L33">
        <f t="shared" si="10"/>
        <v>0</v>
      </c>
    </row>
    <row r="34" spans="1:12" x14ac:dyDescent="0.35">
      <c r="A34">
        <v>10</v>
      </c>
      <c r="B34">
        <f t="shared" si="0"/>
        <v>2040</v>
      </c>
      <c r="C34">
        <f t="shared" si="1"/>
        <v>2032</v>
      </c>
      <c r="D34">
        <f t="shared" si="2"/>
        <v>2030</v>
      </c>
      <c r="E34">
        <f t="shared" si="3"/>
        <v>1</v>
      </c>
      <c r="F34">
        <f t="shared" si="4"/>
        <v>0</v>
      </c>
      <c r="G34">
        <f t="shared" si="5"/>
        <v>0.37688948287300061</v>
      </c>
      <c r="H34">
        <f t="shared" si="6"/>
        <v>0.37688948287300061</v>
      </c>
      <c r="I34">
        <f t="shared" si="7"/>
        <v>0</v>
      </c>
      <c r="J34">
        <f t="shared" si="8"/>
        <v>0.14864362802414349</v>
      </c>
      <c r="K34">
        <f t="shared" si="9"/>
        <v>0.14864362802414349</v>
      </c>
      <c r="L34">
        <f t="shared" si="10"/>
        <v>0</v>
      </c>
    </row>
    <row r="35" spans="1:12" x14ac:dyDescent="0.35">
      <c r="A35">
        <v>11</v>
      </c>
      <c r="B35">
        <f t="shared" si="0"/>
        <v>2041</v>
      </c>
      <c r="C35">
        <f t="shared" si="1"/>
        <v>2032</v>
      </c>
      <c r="D35">
        <f t="shared" si="2"/>
        <v>2030</v>
      </c>
      <c r="E35">
        <f t="shared" si="3"/>
        <v>1</v>
      </c>
      <c r="F35">
        <f t="shared" si="4"/>
        <v>1</v>
      </c>
      <c r="G35">
        <f t="shared" si="5"/>
        <v>0.35894236464095297</v>
      </c>
      <c r="H35">
        <f t="shared" si="6"/>
        <v>0.35894236464095297</v>
      </c>
      <c r="I35">
        <f t="shared" si="7"/>
        <v>0.35894236464095297</v>
      </c>
      <c r="J35">
        <f t="shared" si="8"/>
        <v>0.13513057093103953</v>
      </c>
      <c r="K35">
        <f t="shared" si="9"/>
        <v>0.13513057093103953</v>
      </c>
      <c r="L35">
        <f t="shared" si="10"/>
        <v>0.13513057093103953</v>
      </c>
    </row>
    <row r="36" spans="1:12" x14ac:dyDescent="0.35">
      <c r="A36">
        <v>12</v>
      </c>
      <c r="B36">
        <f t="shared" si="0"/>
        <v>2042</v>
      </c>
      <c r="C36">
        <f t="shared" si="1"/>
        <v>2032</v>
      </c>
      <c r="D36">
        <f t="shared" si="2"/>
        <v>2030</v>
      </c>
      <c r="E36">
        <f t="shared" si="3"/>
        <v>1</v>
      </c>
      <c r="F36">
        <f t="shared" si="4"/>
        <v>1</v>
      </c>
      <c r="G36">
        <f t="shared" si="5"/>
        <v>0.3418498710866219</v>
      </c>
      <c r="H36">
        <f t="shared" si="6"/>
        <v>0.3418498710866219</v>
      </c>
      <c r="I36">
        <f t="shared" si="7"/>
        <v>0.3418498710866219</v>
      </c>
      <c r="J36">
        <f t="shared" si="8"/>
        <v>0.12284597357367227</v>
      </c>
      <c r="K36">
        <f t="shared" si="9"/>
        <v>0.12284597357367227</v>
      </c>
      <c r="L36">
        <f t="shared" si="10"/>
        <v>0.12284597357367227</v>
      </c>
    </row>
    <row r="37" spans="1:12" x14ac:dyDescent="0.35">
      <c r="A37">
        <v>13</v>
      </c>
      <c r="B37">
        <f t="shared" si="0"/>
        <v>2043</v>
      </c>
      <c r="C37">
        <f t="shared" si="1"/>
        <v>2032</v>
      </c>
      <c r="D37">
        <f t="shared" si="2"/>
        <v>2030</v>
      </c>
      <c r="E37">
        <f t="shared" si="3"/>
        <v>1</v>
      </c>
      <c r="F37">
        <f t="shared" si="4"/>
        <v>1</v>
      </c>
      <c r="G37">
        <f t="shared" si="5"/>
        <v>0.32557130579678267</v>
      </c>
      <c r="H37">
        <f t="shared" si="6"/>
        <v>0.32557130579678267</v>
      </c>
      <c r="I37">
        <f t="shared" si="7"/>
        <v>0.32557130579678267</v>
      </c>
      <c r="J37">
        <f t="shared" si="8"/>
        <v>0.11167815779424752</v>
      </c>
      <c r="K37">
        <f t="shared" si="9"/>
        <v>0.11167815779424752</v>
      </c>
      <c r="L37">
        <f t="shared" si="10"/>
        <v>0.11167815779424752</v>
      </c>
    </row>
    <row r="38" spans="1:12" x14ac:dyDescent="0.35">
      <c r="A38">
        <v>14</v>
      </c>
      <c r="B38">
        <f t="shared" si="0"/>
        <v>2044</v>
      </c>
      <c r="C38">
        <f t="shared" si="1"/>
        <v>2032</v>
      </c>
      <c r="D38">
        <f t="shared" si="2"/>
        <v>2030</v>
      </c>
      <c r="E38">
        <f t="shared" si="3"/>
        <v>1</v>
      </c>
      <c r="F38">
        <f t="shared" si="4"/>
        <v>1</v>
      </c>
      <c r="G38">
        <f t="shared" si="5"/>
        <v>0.31006791028265024</v>
      </c>
      <c r="H38">
        <f t="shared" si="6"/>
        <v>0.31006791028265024</v>
      </c>
      <c r="I38">
        <f t="shared" si="7"/>
        <v>0.31006791028265024</v>
      </c>
      <c r="J38">
        <f t="shared" si="8"/>
        <v>0.10152559799477048</v>
      </c>
      <c r="K38">
        <f t="shared" si="9"/>
        <v>0.10152559799477048</v>
      </c>
      <c r="L38">
        <f t="shared" si="10"/>
        <v>0.10152559799477048</v>
      </c>
    </row>
    <row r="39" spans="1:12" x14ac:dyDescent="0.35">
      <c r="A39">
        <v>15</v>
      </c>
      <c r="B39">
        <f t="shared" si="0"/>
        <v>2045</v>
      </c>
      <c r="C39">
        <f t="shared" si="1"/>
        <v>2032</v>
      </c>
      <c r="D39">
        <f t="shared" si="2"/>
        <v>2030</v>
      </c>
      <c r="E39">
        <f t="shared" si="3"/>
        <v>1</v>
      </c>
      <c r="F39">
        <f t="shared" si="4"/>
        <v>1</v>
      </c>
      <c r="G39">
        <f t="shared" si="5"/>
        <v>0.29530277169776209</v>
      </c>
      <c r="H39">
        <f t="shared" si="6"/>
        <v>0.29530277169776209</v>
      </c>
      <c r="I39">
        <f t="shared" si="7"/>
        <v>0.29530277169776209</v>
      </c>
      <c r="J39">
        <f t="shared" si="8"/>
        <v>9.2295998177064048E-2</v>
      </c>
      <c r="K39">
        <f t="shared" si="9"/>
        <v>9.2295998177064048E-2</v>
      </c>
      <c r="L39">
        <f t="shared" si="10"/>
        <v>9.2295998177064048E-2</v>
      </c>
    </row>
    <row r="40" spans="1:12" x14ac:dyDescent="0.35">
      <c r="A40">
        <v>16</v>
      </c>
      <c r="B40">
        <f t="shared" si="0"/>
        <v>2046</v>
      </c>
      <c r="C40">
        <f t="shared" si="1"/>
        <v>2032</v>
      </c>
      <c r="D40">
        <f t="shared" si="2"/>
        <v>2030</v>
      </c>
      <c r="E40">
        <f t="shared" si="3"/>
        <v>1</v>
      </c>
      <c r="F40">
        <f t="shared" si="4"/>
        <v>1</v>
      </c>
      <c r="G40">
        <f t="shared" si="5"/>
        <v>0.28124073495024959</v>
      </c>
      <c r="H40">
        <f t="shared" si="6"/>
        <v>0.28124073495024959</v>
      </c>
      <c r="I40">
        <f t="shared" si="7"/>
        <v>0.28124073495024959</v>
      </c>
      <c r="J40">
        <f t="shared" si="8"/>
        <v>8.3905452888240042E-2</v>
      </c>
      <c r="K40">
        <f t="shared" si="9"/>
        <v>8.3905452888240042E-2</v>
      </c>
      <c r="L40">
        <f t="shared" si="10"/>
        <v>8.3905452888240042E-2</v>
      </c>
    </row>
    <row r="41" spans="1:12" x14ac:dyDescent="0.35">
      <c r="A41">
        <v>17</v>
      </c>
      <c r="B41">
        <f t="shared" si="0"/>
        <v>2047</v>
      </c>
      <c r="C41">
        <f t="shared" si="1"/>
        <v>2032</v>
      </c>
      <c r="D41">
        <f t="shared" si="2"/>
        <v>2030</v>
      </c>
      <c r="E41">
        <f t="shared" si="3"/>
        <v>1</v>
      </c>
      <c r="F41">
        <f t="shared" si="4"/>
        <v>1</v>
      </c>
      <c r="G41">
        <f t="shared" si="5"/>
        <v>0.2678483190002377</v>
      </c>
      <c r="H41">
        <f t="shared" si="6"/>
        <v>0.2678483190002377</v>
      </c>
      <c r="I41">
        <f t="shared" si="7"/>
        <v>0.2678483190002377</v>
      </c>
      <c r="J41">
        <f t="shared" si="8"/>
        <v>7.6277684443854576E-2</v>
      </c>
      <c r="K41">
        <f t="shared" si="9"/>
        <v>7.6277684443854576E-2</v>
      </c>
      <c r="L41">
        <f t="shared" si="10"/>
        <v>7.6277684443854576E-2</v>
      </c>
    </row>
    <row r="42" spans="1:12" x14ac:dyDescent="0.35">
      <c r="A42">
        <v>18</v>
      </c>
      <c r="B42">
        <f t="shared" si="0"/>
        <v>2048</v>
      </c>
      <c r="C42">
        <f t="shared" si="1"/>
        <v>2032</v>
      </c>
      <c r="D42">
        <f t="shared" si="2"/>
        <v>2030</v>
      </c>
      <c r="E42">
        <f t="shared" si="3"/>
        <v>1</v>
      </c>
      <c r="F42">
        <f t="shared" si="4"/>
        <v>1</v>
      </c>
      <c r="G42">
        <f t="shared" si="5"/>
        <v>0.25509363714308358</v>
      </c>
      <c r="H42">
        <f t="shared" si="6"/>
        <v>0.25509363714308358</v>
      </c>
      <c r="I42">
        <f t="shared" si="7"/>
        <v>0.25509363714308358</v>
      </c>
      <c r="J42">
        <f t="shared" si="8"/>
        <v>6.9343349494413245E-2</v>
      </c>
      <c r="K42">
        <f t="shared" si="9"/>
        <v>6.9343349494413245E-2</v>
      </c>
      <c r="L42">
        <f t="shared" si="10"/>
        <v>6.9343349494413245E-2</v>
      </c>
    </row>
    <row r="43" spans="1:12" x14ac:dyDescent="0.35">
      <c r="A43">
        <v>19</v>
      </c>
      <c r="B43">
        <f t="shared" si="0"/>
        <v>2049</v>
      </c>
      <c r="C43">
        <f t="shared" si="1"/>
        <v>2032</v>
      </c>
      <c r="D43">
        <f t="shared" si="2"/>
        <v>2030</v>
      </c>
      <c r="E43">
        <f t="shared" si="3"/>
        <v>1</v>
      </c>
      <c r="F43">
        <f t="shared" si="4"/>
        <v>1</v>
      </c>
      <c r="G43">
        <f t="shared" si="5"/>
        <v>0.24294632108865097</v>
      </c>
      <c r="H43">
        <f t="shared" si="6"/>
        <v>0.24294632108865097</v>
      </c>
      <c r="I43">
        <f t="shared" si="7"/>
        <v>0.24294632108865097</v>
      </c>
      <c r="J43">
        <f t="shared" si="8"/>
        <v>6.3039408631284766E-2</v>
      </c>
      <c r="K43">
        <f t="shared" si="9"/>
        <v>6.3039408631284766E-2</v>
      </c>
      <c r="L43">
        <f t="shared" si="10"/>
        <v>6.3039408631284766E-2</v>
      </c>
    </row>
    <row r="44" spans="1:12" x14ac:dyDescent="0.35">
      <c r="A44">
        <v>20</v>
      </c>
      <c r="B44">
        <f t="shared" si="0"/>
        <v>2050</v>
      </c>
      <c r="C44">
        <f t="shared" si="1"/>
        <v>2032</v>
      </c>
      <c r="D44">
        <f t="shared" si="2"/>
        <v>2031</v>
      </c>
      <c r="E44">
        <f t="shared" si="3"/>
        <v>0.66666666666666663</v>
      </c>
      <c r="F44">
        <f t="shared" si="4"/>
        <v>0.66666666666666663</v>
      </c>
      <c r="G44">
        <f t="shared" si="5"/>
        <v>0.23137744865585813</v>
      </c>
      <c r="H44">
        <f t="shared" si="6"/>
        <v>0.15425163243723874</v>
      </c>
      <c r="I44">
        <f t="shared" si="7"/>
        <v>0.15425163243723874</v>
      </c>
      <c r="J44">
        <f t="shared" si="8"/>
        <v>5.7308553301167964E-2</v>
      </c>
      <c r="K44">
        <f t="shared" si="9"/>
        <v>3.8205702200778638E-2</v>
      </c>
      <c r="L44">
        <f t="shared" si="10"/>
        <v>3.8205702200778638E-2</v>
      </c>
    </row>
    <row r="45" spans="1:12" x14ac:dyDescent="0.35">
      <c r="A45">
        <v>21</v>
      </c>
      <c r="B45">
        <f t="shared" si="0"/>
        <v>2051</v>
      </c>
      <c r="C45">
        <f t="shared" si="1"/>
        <v>2032</v>
      </c>
      <c r="D45">
        <f t="shared" si="2"/>
        <v>2032</v>
      </c>
      <c r="E45">
        <f t="shared" si="3"/>
        <v>0.33333333333333331</v>
      </c>
      <c r="F45">
        <f t="shared" si="4"/>
        <v>0.33333333333333331</v>
      </c>
      <c r="G45">
        <f t="shared" si="5"/>
        <v>0.220359474910341</v>
      </c>
      <c r="H45">
        <f t="shared" si="6"/>
        <v>7.3453158303446994E-2</v>
      </c>
      <c r="I45">
        <f t="shared" si="7"/>
        <v>7.3453158303446994E-2</v>
      </c>
      <c r="J45">
        <f t="shared" si="8"/>
        <v>5.2098684819243603E-2</v>
      </c>
      <c r="K45">
        <f t="shared" si="9"/>
        <v>1.7366228273081201E-2</v>
      </c>
      <c r="L45">
        <f t="shared" si="10"/>
        <v>1.7366228273081201E-2</v>
      </c>
    </row>
    <row r="46" spans="1:12" x14ac:dyDescent="0.35">
      <c r="A46">
        <v>22</v>
      </c>
      <c r="B46">
        <f t="shared" si="0"/>
        <v>2052</v>
      </c>
      <c r="C46">
        <f t="shared" si="1"/>
        <v>2032</v>
      </c>
      <c r="D46">
        <f t="shared" si="2"/>
        <v>2033</v>
      </c>
      <c r="E46">
        <f t="shared" si="3"/>
        <v>0</v>
      </c>
      <c r="F46">
        <f t="shared" si="4"/>
        <v>0</v>
      </c>
      <c r="G46">
        <f t="shared" si="5"/>
        <v>0.20986616658127716</v>
      </c>
      <c r="H46">
        <f t="shared" si="6"/>
        <v>0</v>
      </c>
      <c r="I46">
        <f t="shared" si="7"/>
        <v>0</v>
      </c>
      <c r="J46">
        <f t="shared" si="8"/>
        <v>4.7362440744766907E-2</v>
      </c>
      <c r="K46">
        <f t="shared" si="9"/>
        <v>0</v>
      </c>
      <c r="L46">
        <f t="shared" si="10"/>
        <v>0</v>
      </c>
    </row>
    <row r="47" spans="1:12" x14ac:dyDescent="0.35">
      <c r="A47">
        <v>23</v>
      </c>
      <c r="B47">
        <f t="shared" si="0"/>
        <v>2053</v>
      </c>
      <c r="C47">
        <f t="shared" si="1"/>
        <v>2032</v>
      </c>
      <c r="D47">
        <f t="shared" si="2"/>
        <v>2034</v>
      </c>
      <c r="E47">
        <f t="shared" si="3"/>
        <v>0</v>
      </c>
      <c r="F47">
        <f t="shared" si="4"/>
        <v>0</v>
      </c>
      <c r="G47">
        <f t="shared" si="5"/>
        <v>0.19987253960121634</v>
      </c>
      <c r="H47">
        <f t="shared" si="6"/>
        <v>0</v>
      </c>
      <c r="I47">
        <f t="shared" si="7"/>
        <v>0</v>
      </c>
      <c r="J47">
        <f t="shared" si="8"/>
        <v>4.3056764313424457E-2</v>
      </c>
      <c r="K47">
        <f t="shared" si="9"/>
        <v>0</v>
      </c>
      <c r="L47">
        <f t="shared" si="10"/>
        <v>0</v>
      </c>
    </row>
    <row r="48" spans="1:12" x14ac:dyDescent="0.35">
      <c r="A48">
        <v>24</v>
      </c>
      <c r="B48">
        <f t="shared" si="0"/>
        <v>2054</v>
      </c>
      <c r="C48">
        <f t="shared" si="1"/>
        <v>2032</v>
      </c>
      <c r="D48">
        <f t="shared" si="2"/>
        <v>2035</v>
      </c>
      <c r="E48">
        <f t="shared" si="3"/>
        <v>0</v>
      </c>
      <c r="F48">
        <f t="shared" si="4"/>
        <v>0</v>
      </c>
      <c r="G48">
        <f t="shared" si="5"/>
        <v>0.19035479962020604</v>
      </c>
      <c r="H48">
        <f t="shared" si="6"/>
        <v>0</v>
      </c>
      <c r="I48">
        <f t="shared" si="7"/>
        <v>0</v>
      </c>
      <c r="J48">
        <f t="shared" si="8"/>
        <v>3.9142513012204054E-2</v>
      </c>
      <c r="K48">
        <f t="shared" si="9"/>
        <v>0</v>
      </c>
      <c r="L48">
        <f t="shared" si="10"/>
        <v>0</v>
      </c>
    </row>
    <row r="49" spans="1:12" x14ac:dyDescent="0.35">
      <c r="A49">
        <v>25</v>
      </c>
      <c r="B49">
        <f t="shared" si="0"/>
        <v>2055</v>
      </c>
      <c r="C49">
        <f t="shared" si="1"/>
        <v>2032</v>
      </c>
      <c r="D49">
        <f t="shared" si="2"/>
        <v>2036</v>
      </c>
      <c r="E49">
        <f t="shared" si="3"/>
        <v>0</v>
      </c>
      <c r="F49">
        <f t="shared" si="4"/>
        <v>0</v>
      </c>
      <c r="G49">
        <f t="shared" si="5"/>
        <v>0.18129028535257716</v>
      </c>
      <c r="H49">
        <f t="shared" si="6"/>
        <v>0</v>
      </c>
      <c r="I49">
        <f t="shared" si="7"/>
        <v>0</v>
      </c>
      <c r="J49">
        <f t="shared" si="8"/>
        <v>3.5584102738367311E-2</v>
      </c>
      <c r="K49">
        <f t="shared" si="9"/>
        <v>0</v>
      </c>
      <c r="L49">
        <f t="shared" si="10"/>
        <v>0</v>
      </c>
    </row>
    <row r="50" spans="1:12" x14ac:dyDescent="0.35">
      <c r="A50">
        <v>26</v>
      </c>
      <c r="B50">
        <f t="shared" si="0"/>
        <v>2056</v>
      </c>
      <c r="C50">
        <f t="shared" si="1"/>
        <v>2032</v>
      </c>
      <c r="D50">
        <f t="shared" si="2"/>
        <v>2037</v>
      </c>
      <c r="E50">
        <f t="shared" si="3"/>
        <v>0</v>
      </c>
      <c r="F50">
        <f t="shared" si="4"/>
        <v>0</v>
      </c>
      <c r="G50">
        <f t="shared" si="5"/>
        <v>0.17265741462150208</v>
      </c>
      <c r="H50">
        <f t="shared" si="6"/>
        <v>0</v>
      </c>
      <c r="I50">
        <f t="shared" si="7"/>
        <v>0</v>
      </c>
      <c r="J50">
        <f t="shared" si="8"/>
        <v>3.2349184307606652E-2</v>
      </c>
      <c r="K50">
        <f t="shared" si="9"/>
        <v>0</v>
      </c>
      <c r="L50">
        <f t="shared" si="10"/>
        <v>0</v>
      </c>
    </row>
    <row r="51" spans="1:12" x14ac:dyDescent="0.35">
      <c r="A51">
        <v>27</v>
      </c>
      <c r="B51">
        <f t="shared" si="0"/>
        <v>2057</v>
      </c>
      <c r="C51">
        <f t="shared" si="1"/>
        <v>2032</v>
      </c>
      <c r="D51">
        <f t="shared" si="2"/>
        <v>2038</v>
      </c>
      <c r="E51">
        <f t="shared" si="3"/>
        <v>0</v>
      </c>
      <c r="F51">
        <f t="shared" si="4"/>
        <v>0</v>
      </c>
      <c r="G51">
        <f t="shared" si="5"/>
        <v>0.1644356329728591</v>
      </c>
      <c r="H51">
        <f t="shared" si="6"/>
        <v>0</v>
      </c>
      <c r="I51">
        <f t="shared" si="7"/>
        <v>0</v>
      </c>
      <c r="J51">
        <f t="shared" si="8"/>
        <v>2.94083493705515E-2</v>
      </c>
      <c r="K51">
        <f t="shared" si="9"/>
        <v>0</v>
      </c>
      <c r="L51">
        <f t="shared" si="10"/>
        <v>0</v>
      </c>
    </row>
    <row r="52" spans="1:12" x14ac:dyDescent="0.35">
      <c r="A52">
        <v>28</v>
      </c>
      <c r="B52">
        <f t="shared" si="0"/>
        <v>2058</v>
      </c>
      <c r="C52">
        <f t="shared" si="1"/>
        <v>2032</v>
      </c>
      <c r="D52">
        <f t="shared" si="2"/>
        <v>2039</v>
      </c>
      <c r="E52">
        <f t="shared" si="3"/>
        <v>0</v>
      </c>
      <c r="F52">
        <f t="shared" si="4"/>
        <v>0</v>
      </c>
      <c r="G52">
        <f t="shared" si="5"/>
        <v>0.15660536473605632</v>
      </c>
      <c r="H52">
        <f t="shared" si="6"/>
        <v>0</v>
      </c>
      <c r="I52">
        <f t="shared" si="7"/>
        <v>0</v>
      </c>
      <c r="J52">
        <f t="shared" si="8"/>
        <v>2.6734863064137721E-2</v>
      </c>
      <c r="K52">
        <f t="shared" si="9"/>
        <v>0</v>
      </c>
      <c r="L52">
        <f t="shared" si="10"/>
        <v>0</v>
      </c>
    </row>
    <row r="53" spans="1:12" x14ac:dyDescent="0.35">
      <c r="A53">
        <v>29</v>
      </c>
      <c r="B53">
        <f t="shared" si="0"/>
        <v>2059</v>
      </c>
      <c r="C53">
        <f t="shared" si="1"/>
        <v>2032</v>
      </c>
      <c r="D53">
        <f t="shared" si="2"/>
        <v>2040</v>
      </c>
      <c r="E53">
        <f t="shared" si="3"/>
        <v>0</v>
      </c>
      <c r="F53">
        <f t="shared" si="4"/>
        <v>0</v>
      </c>
      <c r="G53">
        <f t="shared" si="5"/>
        <v>0.14914796641529171</v>
      </c>
      <c r="H53">
        <f t="shared" si="6"/>
        <v>0</v>
      </c>
      <c r="I53">
        <f t="shared" si="7"/>
        <v>0</v>
      </c>
      <c r="J53">
        <f t="shared" si="8"/>
        <v>2.4304420967397926E-2</v>
      </c>
      <c r="K53">
        <f t="shared" si="9"/>
        <v>0</v>
      </c>
      <c r="L53">
        <f t="shared" si="10"/>
        <v>0</v>
      </c>
    </row>
    <row r="54" spans="1:12" x14ac:dyDescent="0.35">
      <c r="A54">
        <v>30</v>
      </c>
      <c r="B54">
        <f t="shared" si="0"/>
        <v>2060</v>
      </c>
      <c r="C54">
        <f t="shared" si="1"/>
        <v>2032</v>
      </c>
      <c r="D54">
        <f t="shared" si="2"/>
        <v>2041</v>
      </c>
      <c r="E54">
        <f t="shared" si="3"/>
        <v>0</v>
      </c>
      <c r="F54">
        <f t="shared" si="4"/>
        <v>0</v>
      </c>
      <c r="G54">
        <f t="shared" si="5"/>
        <v>0.14204568230027784</v>
      </c>
      <c r="H54">
        <f t="shared" si="6"/>
        <v>0</v>
      </c>
      <c r="I54">
        <f t="shared" si="7"/>
        <v>0</v>
      </c>
      <c r="J54">
        <f t="shared" si="8"/>
        <v>2.2094928152179935E-2</v>
      </c>
      <c r="K54">
        <f t="shared" si="9"/>
        <v>0</v>
      </c>
      <c r="L54">
        <f t="shared" si="10"/>
        <v>0</v>
      </c>
    </row>
    <row r="55" spans="1:12" x14ac:dyDescent="0.35">
      <c r="A55">
        <v>31</v>
      </c>
      <c r="B55">
        <f t="shared" si="0"/>
        <v>2061</v>
      </c>
      <c r="C55">
        <f t="shared" si="1"/>
        <v>2032</v>
      </c>
      <c r="D55">
        <f t="shared" si="2"/>
        <v>2042</v>
      </c>
      <c r="E55">
        <f t="shared" si="3"/>
        <v>0</v>
      </c>
      <c r="F55">
        <f t="shared" si="4"/>
        <v>0</v>
      </c>
      <c r="G55">
        <f t="shared" si="5"/>
        <v>0.13528160219074079</v>
      </c>
      <c r="H55">
        <f t="shared" si="6"/>
        <v>0</v>
      </c>
      <c r="I55">
        <f t="shared" si="7"/>
        <v>0</v>
      </c>
      <c r="J55">
        <f t="shared" si="8"/>
        <v>2.0086298320163575E-2</v>
      </c>
      <c r="K55">
        <f t="shared" si="9"/>
        <v>0</v>
      </c>
      <c r="L55">
        <f t="shared" si="10"/>
        <v>0</v>
      </c>
    </row>
    <row r="56" spans="1:12" x14ac:dyDescent="0.35">
      <c r="A56">
        <v>32</v>
      </c>
      <c r="B56">
        <f t="shared" si="0"/>
        <v>2062</v>
      </c>
      <c r="C56">
        <f t="shared" si="1"/>
        <v>2032</v>
      </c>
      <c r="D56">
        <f t="shared" si="2"/>
        <v>2043</v>
      </c>
      <c r="E56">
        <f t="shared" si="3"/>
        <v>0</v>
      </c>
      <c r="F56">
        <f t="shared" si="4"/>
        <v>0</v>
      </c>
      <c r="G56">
        <f t="shared" si="5"/>
        <v>0.12883962113403885</v>
      </c>
      <c r="H56">
        <f t="shared" si="6"/>
        <v>0</v>
      </c>
      <c r="I56">
        <f t="shared" si="7"/>
        <v>0</v>
      </c>
      <c r="J56">
        <f t="shared" si="8"/>
        <v>1.8260271200148705E-2</v>
      </c>
      <c r="K56">
        <f t="shared" si="9"/>
        <v>0</v>
      </c>
      <c r="L56">
        <f t="shared" si="10"/>
        <v>0</v>
      </c>
    </row>
    <row r="57" spans="1:12" x14ac:dyDescent="0.35">
      <c r="A57">
        <v>33</v>
      </c>
      <c r="B57">
        <f t="shared" si="0"/>
        <v>2063</v>
      </c>
      <c r="C57">
        <f t="shared" si="1"/>
        <v>2032</v>
      </c>
      <c r="D57">
        <f t="shared" si="2"/>
        <v>2044</v>
      </c>
      <c r="E57">
        <f t="shared" si="3"/>
        <v>0</v>
      </c>
      <c r="F57">
        <f t="shared" si="4"/>
        <v>0</v>
      </c>
      <c r="G57">
        <f t="shared" si="5"/>
        <v>0.12270440108003698</v>
      </c>
      <c r="H57">
        <f t="shared" si="6"/>
        <v>0</v>
      </c>
      <c r="I57">
        <f t="shared" si="7"/>
        <v>0</v>
      </c>
      <c r="J57">
        <f t="shared" si="8"/>
        <v>1.6600246545589729E-2</v>
      </c>
      <c r="K57">
        <f t="shared" si="9"/>
        <v>0</v>
      </c>
      <c r="L57">
        <f t="shared" si="10"/>
        <v>0</v>
      </c>
    </row>
    <row r="58" spans="1:12" x14ac:dyDescent="0.35">
      <c r="A58">
        <v>34</v>
      </c>
      <c r="B58">
        <f t="shared" si="0"/>
        <v>2064</v>
      </c>
      <c r="C58">
        <f t="shared" si="1"/>
        <v>2032</v>
      </c>
      <c r="D58">
        <f t="shared" si="2"/>
        <v>2045</v>
      </c>
      <c r="E58">
        <f t="shared" si="3"/>
        <v>0</v>
      </c>
      <c r="F58">
        <f t="shared" si="4"/>
        <v>0</v>
      </c>
      <c r="G58">
        <f t="shared" si="5"/>
        <v>0.11686133436193999</v>
      </c>
      <c r="H58">
        <f t="shared" si="6"/>
        <v>0</v>
      </c>
      <c r="I58">
        <f t="shared" si="7"/>
        <v>0</v>
      </c>
      <c r="J58">
        <f t="shared" si="8"/>
        <v>1.5091133223263388E-2</v>
      </c>
      <c r="K58">
        <f t="shared" si="9"/>
        <v>0</v>
      </c>
      <c r="L58">
        <f t="shared" si="10"/>
        <v>0</v>
      </c>
    </row>
    <row r="59" spans="1:12" x14ac:dyDescent="0.35">
      <c r="A59">
        <v>35</v>
      </c>
      <c r="B59">
        <f t="shared" si="0"/>
        <v>2065</v>
      </c>
      <c r="C59">
        <f t="shared" si="1"/>
        <v>2032</v>
      </c>
      <c r="D59">
        <f t="shared" si="2"/>
        <v>2046</v>
      </c>
      <c r="E59">
        <f t="shared" si="3"/>
        <v>0</v>
      </c>
      <c r="F59">
        <f t="shared" si="4"/>
        <v>0</v>
      </c>
      <c r="G59">
        <f t="shared" si="5"/>
        <v>0.1112965089161333</v>
      </c>
      <c r="H59">
        <f t="shared" si="6"/>
        <v>0</v>
      </c>
      <c r="I59">
        <f t="shared" si="7"/>
        <v>0</v>
      </c>
      <c r="J59">
        <f t="shared" si="8"/>
        <v>1.3719212021148534E-2</v>
      </c>
      <c r="K59">
        <f t="shared" si="9"/>
        <v>0</v>
      </c>
      <c r="L59">
        <f t="shared" si="10"/>
        <v>0</v>
      </c>
    </row>
    <row r="60" spans="1:12" x14ac:dyDescent="0.35">
      <c r="A60">
        <v>36</v>
      </c>
      <c r="B60">
        <f t="shared" si="0"/>
        <v>2066</v>
      </c>
      <c r="C60">
        <f t="shared" si="1"/>
        <v>2032</v>
      </c>
      <c r="D60">
        <f t="shared" si="2"/>
        <v>2047</v>
      </c>
      <c r="E60">
        <f t="shared" si="3"/>
        <v>0</v>
      </c>
      <c r="F60">
        <f t="shared" si="4"/>
        <v>0</v>
      </c>
      <c r="G60">
        <f t="shared" si="5"/>
        <v>0.10599667515822221</v>
      </c>
      <c r="H60">
        <f t="shared" si="6"/>
        <v>0</v>
      </c>
      <c r="I60">
        <f t="shared" si="7"/>
        <v>0</v>
      </c>
      <c r="J60">
        <f t="shared" si="8"/>
        <v>1.2472010928316847E-2</v>
      </c>
      <c r="K60">
        <f t="shared" si="9"/>
        <v>0</v>
      </c>
      <c r="L60">
        <f t="shared" si="10"/>
        <v>0</v>
      </c>
    </row>
    <row r="61" spans="1:12" x14ac:dyDescent="0.35">
      <c r="A61">
        <v>37</v>
      </c>
      <c r="B61">
        <f t="shared" si="0"/>
        <v>2067</v>
      </c>
      <c r="C61">
        <f t="shared" si="1"/>
        <v>2032</v>
      </c>
      <c r="D61">
        <f t="shared" si="2"/>
        <v>2048</v>
      </c>
      <c r="E61">
        <f t="shared" si="3"/>
        <v>0</v>
      </c>
      <c r="F61">
        <f t="shared" si="4"/>
        <v>0</v>
      </c>
      <c r="G61">
        <f t="shared" si="5"/>
        <v>0.10094921443640208</v>
      </c>
      <c r="H61">
        <f t="shared" si="6"/>
        <v>0</v>
      </c>
      <c r="I61">
        <f t="shared" si="7"/>
        <v>0</v>
      </c>
      <c r="J61">
        <f t="shared" si="8"/>
        <v>1.1338191753015316E-2</v>
      </c>
      <c r="K61">
        <f t="shared" si="9"/>
        <v>0</v>
      </c>
      <c r="L61">
        <f t="shared" si="10"/>
        <v>0</v>
      </c>
    </row>
    <row r="62" spans="1:12" x14ac:dyDescent="0.35">
      <c r="A62">
        <v>38</v>
      </c>
      <c r="B62">
        <f t="shared" si="0"/>
        <v>2068</v>
      </c>
      <c r="C62">
        <f t="shared" si="1"/>
        <v>2032</v>
      </c>
      <c r="D62">
        <f t="shared" si="2"/>
        <v>2049</v>
      </c>
      <c r="E62">
        <f t="shared" si="3"/>
        <v>0</v>
      </c>
      <c r="F62">
        <f t="shared" si="4"/>
        <v>0</v>
      </c>
      <c r="G62">
        <f t="shared" si="5"/>
        <v>9.6142108987049613E-2</v>
      </c>
      <c r="H62">
        <f t="shared" si="6"/>
        <v>0</v>
      </c>
      <c r="I62">
        <f t="shared" si="7"/>
        <v>0</v>
      </c>
      <c r="J62">
        <f t="shared" si="8"/>
        <v>1.0307447048195742E-2</v>
      </c>
      <c r="K62">
        <f t="shared" si="9"/>
        <v>0</v>
      </c>
      <c r="L62">
        <f t="shared" si="10"/>
        <v>0</v>
      </c>
    </row>
    <row r="63" spans="1:12" x14ac:dyDescent="0.35">
      <c r="A63">
        <v>39</v>
      </c>
      <c r="B63">
        <f t="shared" si="0"/>
        <v>2069</v>
      </c>
      <c r="C63">
        <f t="shared" si="1"/>
        <v>2032</v>
      </c>
      <c r="D63">
        <f t="shared" si="2"/>
        <v>2050</v>
      </c>
      <c r="E63">
        <f t="shared" si="3"/>
        <v>0</v>
      </c>
      <c r="F63">
        <f t="shared" si="4"/>
        <v>0</v>
      </c>
      <c r="G63">
        <f t="shared" si="5"/>
        <v>9.1563913320999626E-2</v>
      </c>
      <c r="H63">
        <f t="shared" si="6"/>
        <v>0</v>
      </c>
      <c r="I63">
        <f t="shared" si="7"/>
        <v>0</v>
      </c>
      <c r="J63">
        <f t="shared" si="8"/>
        <v>9.3704064074506734E-3</v>
      </c>
      <c r="K63">
        <f t="shared" si="9"/>
        <v>0</v>
      </c>
      <c r="L63">
        <f t="shared" si="10"/>
        <v>0</v>
      </c>
    </row>
    <row r="64" spans="1:12" x14ac:dyDescent="0.35">
      <c r="A64">
        <v>40</v>
      </c>
      <c r="B64">
        <f t="shared" si="0"/>
        <v>2070</v>
      </c>
      <c r="C64">
        <f t="shared" si="1"/>
        <v>2032</v>
      </c>
      <c r="D64">
        <f t="shared" si="2"/>
        <v>2051</v>
      </c>
      <c r="E64">
        <f t="shared" si="3"/>
        <v>0</v>
      </c>
      <c r="F64">
        <f t="shared" si="4"/>
        <v>0</v>
      </c>
      <c r="G64">
        <f t="shared" si="5"/>
        <v>8.7203726972380588E-2</v>
      </c>
      <c r="H64">
        <f t="shared" si="6"/>
        <v>0</v>
      </c>
      <c r="I64">
        <f t="shared" si="7"/>
        <v>0</v>
      </c>
      <c r="J64">
        <f t="shared" si="8"/>
        <v>8.5185512795006111E-3</v>
      </c>
      <c r="K64">
        <f t="shared" si="9"/>
        <v>0</v>
      </c>
      <c r="L64">
        <f t="shared" si="10"/>
        <v>0</v>
      </c>
    </row>
    <row r="65" spans="1:12" x14ac:dyDescent="0.35">
      <c r="A65">
        <v>41</v>
      </c>
      <c r="B65">
        <f t="shared" si="0"/>
        <v>2071</v>
      </c>
      <c r="C65">
        <f t="shared" si="1"/>
        <v>2032</v>
      </c>
      <c r="D65">
        <f t="shared" si="2"/>
        <v>2052</v>
      </c>
      <c r="E65">
        <f t="shared" si="3"/>
        <v>0</v>
      </c>
      <c r="F65">
        <f t="shared" si="4"/>
        <v>0</v>
      </c>
      <c r="G65">
        <f t="shared" si="5"/>
        <v>8.3051168545124371E-2</v>
      </c>
      <c r="H65">
        <f t="shared" si="6"/>
        <v>0</v>
      </c>
      <c r="I65">
        <f t="shared" si="7"/>
        <v>0</v>
      </c>
      <c r="J65">
        <f t="shared" si="8"/>
        <v>7.744137526818737E-3</v>
      </c>
      <c r="K65">
        <f t="shared" si="9"/>
        <v>0</v>
      </c>
      <c r="L65">
        <f t="shared" si="10"/>
        <v>0</v>
      </c>
    </row>
    <row r="66" spans="1:12" x14ac:dyDescent="0.35">
      <c r="A66">
        <v>42</v>
      </c>
      <c r="B66">
        <f t="shared" si="0"/>
        <v>2072</v>
      </c>
      <c r="C66">
        <f t="shared" si="1"/>
        <v>2032</v>
      </c>
      <c r="D66">
        <f t="shared" si="2"/>
        <v>2053</v>
      </c>
      <c r="E66">
        <f t="shared" si="3"/>
        <v>0</v>
      </c>
      <c r="F66">
        <f t="shared" si="4"/>
        <v>0</v>
      </c>
      <c r="G66">
        <f t="shared" si="5"/>
        <v>7.9096350995356543E-2</v>
      </c>
      <c r="H66">
        <f t="shared" si="6"/>
        <v>0</v>
      </c>
      <c r="I66">
        <f t="shared" si="7"/>
        <v>0</v>
      </c>
      <c r="J66">
        <f t="shared" si="8"/>
        <v>7.0401250243806697E-3</v>
      </c>
      <c r="K66">
        <f t="shared" si="9"/>
        <v>0</v>
      </c>
      <c r="L66">
        <f t="shared" si="10"/>
        <v>0</v>
      </c>
    </row>
    <row r="67" spans="1:12" x14ac:dyDescent="0.35">
      <c r="A67">
        <v>43</v>
      </c>
      <c r="B67">
        <f t="shared" si="0"/>
        <v>2073</v>
      </c>
      <c r="C67">
        <f t="shared" si="1"/>
        <v>2032</v>
      </c>
      <c r="D67">
        <f t="shared" si="2"/>
        <v>2054</v>
      </c>
      <c r="E67">
        <f t="shared" si="3"/>
        <v>0</v>
      </c>
      <c r="F67">
        <f t="shared" si="4"/>
        <v>0</v>
      </c>
      <c r="G67">
        <f t="shared" si="5"/>
        <v>7.5329858090815757E-2</v>
      </c>
      <c r="H67">
        <f t="shared" si="6"/>
        <v>0</v>
      </c>
      <c r="I67">
        <f t="shared" si="7"/>
        <v>0</v>
      </c>
      <c r="J67">
        <f t="shared" si="8"/>
        <v>6.4001136585278805E-3</v>
      </c>
      <c r="K67">
        <f t="shared" si="9"/>
        <v>0</v>
      </c>
      <c r="L67">
        <f t="shared" si="10"/>
        <v>0</v>
      </c>
    </row>
    <row r="68" spans="1:12" x14ac:dyDescent="0.35">
      <c r="A68">
        <v>44</v>
      </c>
      <c r="B68">
        <f t="shared" si="0"/>
        <v>2074</v>
      </c>
      <c r="C68">
        <f t="shared" si="1"/>
        <v>2032</v>
      </c>
      <c r="D68">
        <f t="shared" si="2"/>
        <v>2055</v>
      </c>
      <c r="E68">
        <f t="shared" si="3"/>
        <v>0</v>
      </c>
      <c r="F68">
        <f t="shared" si="4"/>
        <v>0</v>
      </c>
      <c r="G68">
        <f t="shared" si="5"/>
        <v>7.1742721991253117E-2</v>
      </c>
      <c r="H68">
        <f t="shared" si="6"/>
        <v>0</v>
      </c>
      <c r="I68">
        <f t="shared" si="7"/>
        <v>0</v>
      </c>
      <c r="J68">
        <f t="shared" si="8"/>
        <v>5.8182851441162548E-3</v>
      </c>
      <c r="K68">
        <f t="shared" si="9"/>
        <v>0</v>
      </c>
      <c r="L68">
        <f t="shared" si="10"/>
        <v>0</v>
      </c>
    </row>
    <row r="69" spans="1:12" x14ac:dyDescent="0.35">
      <c r="A69">
        <v>45</v>
      </c>
      <c r="B69">
        <f t="shared" si="0"/>
        <v>2075</v>
      </c>
      <c r="C69">
        <f t="shared" si="1"/>
        <v>2032</v>
      </c>
      <c r="D69">
        <f t="shared" si="2"/>
        <v>2056</v>
      </c>
      <c r="E69">
        <f t="shared" si="3"/>
        <v>0</v>
      </c>
      <c r="F69">
        <f t="shared" si="4"/>
        <v>0</v>
      </c>
      <c r="G69">
        <f t="shared" si="5"/>
        <v>6.8326401896431521E-2</v>
      </c>
      <c r="H69">
        <f t="shared" si="6"/>
        <v>0</v>
      </c>
      <c r="I69">
        <f t="shared" si="7"/>
        <v>0</v>
      </c>
      <c r="J69">
        <f t="shared" si="8"/>
        <v>5.2893501310147762E-3</v>
      </c>
      <c r="K69">
        <f t="shared" si="9"/>
        <v>0</v>
      </c>
      <c r="L69">
        <f t="shared" si="10"/>
        <v>0</v>
      </c>
    </row>
    <row r="70" spans="1:12" x14ac:dyDescent="0.35">
      <c r="A70">
        <v>46</v>
      </c>
      <c r="B70">
        <f t="shared" si="0"/>
        <v>2076</v>
      </c>
      <c r="C70">
        <f t="shared" si="1"/>
        <v>2032</v>
      </c>
      <c r="D70">
        <f t="shared" si="2"/>
        <v>2057</v>
      </c>
      <c r="E70">
        <f t="shared" si="3"/>
        <v>0</v>
      </c>
      <c r="F70">
        <f t="shared" si="4"/>
        <v>0</v>
      </c>
      <c r="G70">
        <f t="shared" si="5"/>
        <v>6.5072763710887174E-2</v>
      </c>
      <c r="H70">
        <f t="shared" si="6"/>
        <v>0</v>
      </c>
      <c r="I70">
        <f t="shared" si="7"/>
        <v>0</v>
      </c>
      <c r="J70">
        <f t="shared" si="8"/>
        <v>4.808500119104343E-3</v>
      </c>
      <c r="K70">
        <f t="shared" si="9"/>
        <v>0</v>
      </c>
      <c r="L70">
        <f t="shared" si="10"/>
        <v>0</v>
      </c>
    </row>
    <row r="71" spans="1:12" x14ac:dyDescent="0.35">
      <c r="A71">
        <v>47</v>
      </c>
      <c r="B71">
        <f t="shared" si="0"/>
        <v>2077</v>
      </c>
      <c r="C71">
        <f t="shared" si="1"/>
        <v>2032</v>
      </c>
      <c r="D71">
        <f t="shared" si="2"/>
        <v>2058</v>
      </c>
      <c r="E71">
        <f t="shared" si="3"/>
        <v>0</v>
      </c>
      <c r="F71">
        <f t="shared" si="4"/>
        <v>0</v>
      </c>
      <c r="G71">
        <f t="shared" si="5"/>
        <v>6.1974060677035397E-2</v>
      </c>
      <c r="H71">
        <f t="shared" si="6"/>
        <v>0</v>
      </c>
      <c r="I71">
        <f t="shared" si="7"/>
        <v>0</v>
      </c>
      <c r="J71">
        <f t="shared" si="8"/>
        <v>4.3713637446403109E-3</v>
      </c>
      <c r="K71">
        <f t="shared" si="9"/>
        <v>0</v>
      </c>
      <c r="L71">
        <f t="shared" si="10"/>
        <v>0</v>
      </c>
    </row>
    <row r="72" spans="1:12" x14ac:dyDescent="0.35">
      <c r="A72">
        <v>48</v>
      </c>
      <c r="B72">
        <f t="shared" si="0"/>
        <v>2078</v>
      </c>
      <c r="C72">
        <f t="shared" si="1"/>
        <v>2032</v>
      </c>
      <c r="D72">
        <f t="shared" si="2"/>
        <v>2059</v>
      </c>
      <c r="E72">
        <f t="shared" si="3"/>
        <v>0</v>
      </c>
      <c r="F72">
        <f t="shared" si="4"/>
        <v>0</v>
      </c>
      <c r="G72">
        <f t="shared" si="5"/>
        <v>5.9022914930509894E-2</v>
      </c>
      <c r="H72">
        <f t="shared" si="6"/>
        <v>0</v>
      </c>
      <c r="I72">
        <f t="shared" si="7"/>
        <v>0</v>
      </c>
      <c r="J72">
        <f t="shared" si="8"/>
        <v>3.9739670405821012E-3</v>
      </c>
      <c r="K72">
        <f t="shared" si="9"/>
        <v>0</v>
      </c>
      <c r="L72">
        <f t="shared" si="10"/>
        <v>0</v>
      </c>
    </row>
    <row r="73" spans="1:12" x14ac:dyDescent="0.35">
      <c r="A73">
        <v>49</v>
      </c>
      <c r="B73">
        <f t="shared" si="0"/>
        <v>2079</v>
      </c>
      <c r="C73">
        <f t="shared" si="1"/>
        <v>2032</v>
      </c>
      <c r="D73">
        <f t="shared" si="2"/>
        <v>2060</v>
      </c>
      <c r="E73">
        <f t="shared" si="3"/>
        <v>0</v>
      </c>
      <c r="F73">
        <f t="shared" si="4"/>
        <v>0</v>
      </c>
      <c r="G73">
        <f t="shared" si="5"/>
        <v>5.6212299933818946E-2</v>
      </c>
      <c r="H73">
        <f t="shared" si="6"/>
        <v>0</v>
      </c>
      <c r="I73">
        <f t="shared" si="7"/>
        <v>0</v>
      </c>
      <c r="J73">
        <f t="shared" si="8"/>
        <v>3.6126973096200906E-3</v>
      </c>
      <c r="K73">
        <f t="shared" si="9"/>
        <v>0</v>
      </c>
      <c r="L73">
        <f t="shared" si="10"/>
        <v>0</v>
      </c>
    </row>
    <row r="74" spans="1:12" x14ac:dyDescent="0.35">
      <c r="A74">
        <v>50</v>
      </c>
      <c r="B74">
        <f t="shared" si="0"/>
        <v>2080</v>
      </c>
      <c r="C74">
        <f t="shared" si="1"/>
        <v>2032</v>
      </c>
      <c r="D74">
        <f t="shared" si="2"/>
        <v>2061</v>
      </c>
      <c r="E74">
        <f t="shared" si="3"/>
        <v>0</v>
      </c>
      <c r="F74">
        <f t="shared" si="4"/>
        <v>0</v>
      </c>
      <c r="G74">
        <f t="shared" si="5"/>
        <v>5.3535523746494243E-2</v>
      </c>
      <c r="H74">
        <f t="shared" si="6"/>
        <v>0</v>
      </c>
      <c r="I74">
        <f t="shared" si="7"/>
        <v>0</v>
      </c>
      <c r="J74">
        <f t="shared" si="8"/>
        <v>3.2842702814728101E-3</v>
      </c>
      <c r="K74">
        <f t="shared" si="9"/>
        <v>0</v>
      </c>
      <c r="L74">
        <f t="shared" si="10"/>
        <v>0</v>
      </c>
    </row>
    <row r="75" spans="1:12" x14ac:dyDescent="0.35">
      <c r="A75">
        <v>51</v>
      </c>
      <c r="B75">
        <f t="shared" si="0"/>
        <v>2081</v>
      </c>
      <c r="C75">
        <f t="shared" si="1"/>
        <v>2032</v>
      </c>
      <c r="D75">
        <f t="shared" si="2"/>
        <v>2062</v>
      </c>
      <c r="E75">
        <f t="shared" si="3"/>
        <v>0</v>
      </c>
      <c r="F75">
        <f t="shared" si="4"/>
        <v>0</v>
      </c>
      <c r="G75">
        <f t="shared" si="5"/>
        <v>5.0986213091899268E-2</v>
      </c>
      <c r="H75">
        <f t="shared" si="6"/>
        <v>0</v>
      </c>
      <c r="I75">
        <f t="shared" si="7"/>
        <v>0</v>
      </c>
      <c r="J75">
        <f t="shared" si="8"/>
        <v>2.9857002558843723E-3</v>
      </c>
      <c r="K75">
        <f t="shared" si="9"/>
        <v>0</v>
      </c>
      <c r="L75">
        <f t="shared" si="10"/>
        <v>0</v>
      </c>
    </row>
    <row r="76" spans="1:12" x14ac:dyDescent="0.35">
      <c r="A76">
        <v>52</v>
      </c>
      <c r="B76">
        <f t="shared" si="0"/>
        <v>2082</v>
      </c>
      <c r="C76">
        <f t="shared" si="1"/>
        <v>2032</v>
      </c>
      <c r="D76">
        <f t="shared" si="2"/>
        <v>2063</v>
      </c>
      <c r="E76">
        <f t="shared" si="3"/>
        <v>0</v>
      </c>
      <c r="F76">
        <f t="shared" si="4"/>
        <v>0</v>
      </c>
      <c r="G76">
        <f t="shared" si="5"/>
        <v>4.855829818276123E-2</v>
      </c>
      <c r="H76">
        <f t="shared" si="6"/>
        <v>0</v>
      </c>
      <c r="I76">
        <f t="shared" si="7"/>
        <v>0</v>
      </c>
      <c r="J76">
        <f t="shared" si="8"/>
        <v>2.7142729598948834E-3</v>
      </c>
      <c r="K76">
        <f t="shared" si="9"/>
        <v>0</v>
      </c>
      <c r="L76">
        <f t="shared" si="10"/>
        <v>0</v>
      </c>
    </row>
    <row r="77" spans="1:12" x14ac:dyDescent="0.35">
      <c r="A77">
        <v>53</v>
      </c>
      <c r="B77">
        <f t="shared" si="0"/>
        <v>2083</v>
      </c>
      <c r="C77">
        <f t="shared" si="1"/>
        <v>2032</v>
      </c>
      <c r="D77">
        <f t="shared" si="2"/>
        <v>2064</v>
      </c>
      <c r="E77">
        <f t="shared" si="3"/>
        <v>0</v>
      </c>
      <c r="F77">
        <f t="shared" si="4"/>
        <v>0</v>
      </c>
      <c r="G77">
        <f t="shared" si="5"/>
        <v>4.6245998269296387E-2</v>
      </c>
      <c r="H77">
        <f t="shared" si="6"/>
        <v>0</v>
      </c>
      <c r="I77">
        <f t="shared" si="7"/>
        <v>0</v>
      </c>
      <c r="J77">
        <f t="shared" si="8"/>
        <v>2.4675208726317125E-3</v>
      </c>
      <c r="K77">
        <f t="shared" si="9"/>
        <v>0</v>
      </c>
      <c r="L77">
        <f t="shared" si="10"/>
        <v>0</v>
      </c>
    </row>
    <row r="78" spans="1:12" x14ac:dyDescent="0.35">
      <c r="A78">
        <v>54</v>
      </c>
      <c r="B78">
        <f t="shared" si="0"/>
        <v>2084</v>
      </c>
      <c r="C78">
        <f t="shared" si="1"/>
        <v>2032</v>
      </c>
      <c r="D78">
        <f t="shared" si="2"/>
        <v>2065</v>
      </c>
      <c r="E78">
        <f t="shared" si="3"/>
        <v>0</v>
      </c>
      <c r="F78">
        <f t="shared" si="4"/>
        <v>0</v>
      </c>
      <c r="G78">
        <f t="shared" si="5"/>
        <v>4.4043807875520369E-2</v>
      </c>
      <c r="H78">
        <f t="shared" si="6"/>
        <v>0</v>
      </c>
      <c r="I78">
        <f t="shared" si="7"/>
        <v>0</v>
      </c>
      <c r="J78">
        <f t="shared" si="8"/>
        <v>2.2432007933015567E-3</v>
      </c>
      <c r="K78">
        <f t="shared" si="9"/>
        <v>0</v>
      </c>
      <c r="L78">
        <f t="shared" si="10"/>
        <v>0</v>
      </c>
    </row>
    <row r="79" spans="1:12" x14ac:dyDescent="0.35">
      <c r="A79">
        <v>55</v>
      </c>
      <c r="B79">
        <f t="shared" si="0"/>
        <v>2085</v>
      </c>
      <c r="C79">
        <f t="shared" si="1"/>
        <v>2032</v>
      </c>
      <c r="D79">
        <f t="shared" si="2"/>
        <v>2066</v>
      </c>
      <c r="E79">
        <f t="shared" si="3"/>
        <v>0</v>
      </c>
      <c r="F79">
        <f t="shared" si="4"/>
        <v>0</v>
      </c>
      <c r="G79">
        <f t="shared" si="5"/>
        <v>4.1946483690971779E-2</v>
      </c>
      <c r="H79">
        <f t="shared" si="6"/>
        <v>0</v>
      </c>
      <c r="I79">
        <f t="shared" si="7"/>
        <v>0</v>
      </c>
      <c r="J79">
        <f t="shared" si="8"/>
        <v>2.0392734484559606E-3</v>
      </c>
      <c r="K79">
        <f t="shared" si="9"/>
        <v>0</v>
      </c>
      <c r="L79">
        <f t="shared" si="10"/>
        <v>0</v>
      </c>
    </row>
    <row r="80" spans="1:12" x14ac:dyDescent="0.35">
      <c r="A80">
        <v>56</v>
      </c>
      <c r="B80">
        <f t="shared" si="0"/>
        <v>2086</v>
      </c>
      <c r="C80">
        <f t="shared" si="1"/>
        <v>2032</v>
      </c>
      <c r="D80">
        <f t="shared" si="2"/>
        <v>2067</v>
      </c>
      <c r="E80">
        <f t="shared" si="3"/>
        <v>0</v>
      </c>
      <c r="F80">
        <f t="shared" si="4"/>
        <v>0</v>
      </c>
      <c r="G80">
        <f t="shared" si="5"/>
        <v>3.9949032086639788E-2</v>
      </c>
      <c r="H80">
        <f t="shared" si="6"/>
        <v>0</v>
      </c>
      <c r="I80">
        <f t="shared" si="7"/>
        <v>0</v>
      </c>
      <c r="J80">
        <f t="shared" si="8"/>
        <v>1.8538849531417822E-3</v>
      </c>
      <c r="K80">
        <f t="shared" si="9"/>
        <v>0</v>
      </c>
      <c r="L80">
        <f t="shared" si="10"/>
        <v>0</v>
      </c>
    </row>
    <row r="81" spans="1:12" x14ac:dyDescent="0.35">
      <c r="A81">
        <v>57</v>
      </c>
      <c r="B81">
        <f t="shared" si="0"/>
        <v>2087</v>
      </c>
      <c r="C81">
        <f t="shared" si="1"/>
        <v>2032</v>
      </c>
      <c r="D81">
        <f t="shared" si="2"/>
        <v>2068</v>
      </c>
      <c r="E81">
        <f t="shared" si="3"/>
        <v>0</v>
      </c>
      <c r="F81">
        <f t="shared" si="4"/>
        <v>0</v>
      </c>
      <c r="G81">
        <f t="shared" si="5"/>
        <v>3.8046697225371226E-2</v>
      </c>
      <c r="H81">
        <f t="shared" si="6"/>
        <v>0</v>
      </c>
      <c r="I81">
        <f t="shared" si="7"/>
        <v>0</v>
      </c>
      <c r="J81">
        <f t="shared" si="8"/>
        <v>1.6853499574016198E-3</v>
      </c>
      <c r="K81">
        <f t="shared" si="9"/>
        <v>0</v>
      </c>
      <c r="L81">
        <f t="shared" si="10"/>
        <v>0</v>
      </c>
    </row>
  </sheetData>
  <mergeCells count="2">
    <mergeCell ref="G22:I22"/>
    <mergeCell ref="J22:L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CCB0-6220-41A1-8287-A262787176CB}">
  <dimension ref="A2:L17"/>
  <sheetViews>
    <sheetView workbookViewId="0">
      <selection activeCell="D48" sqref="D48"/>
    </sheetView>
  </sheetViews>
  <sheetFormatPr defaultRowHeight="14.5" x14ac:dyDescent="0.35"/>
  <cols>
    <col min="1" max="1" width="31" bestFit="1" customWidth="1"/>
    <col min="2" max="2" width="12" bestFit="1" customWidth="1"/>
    <col min="4" max="4" width="21.54296875" bestFit="1" customWidth="1"/>
    <col min="5" max="6" width="49.26953125" customWidth="1"/>
    <col min="7" max="7" width="29.26953125" bestFit="1" customWidth="1"/>
    <col min="8" max="8" width="12" bestFit="1" customWidth="1"/>
    <col min="9" max="9" width="11.1796875" bestFit="1" customWidth="1"/>
    <col min="10" max="10" width="29.26953125" bestFit="1" customWidth="1"/>
    <col min="11" max="11" width="9" bestFit="1" customWidth="1"/>
    <col min="12" max="12" width="9.453125" bestFit="1" customWidth="1"/>
  </cols>
  <sheetData>
    <row r="2" spans="1:8" x14ac:dyDescent="0.35">
      <c r="A2" s="1" t="s">
        <v>9</v>
      </c>
      <c r="B2" s="1">
        <v>5</v>
      </c>
    </row>
    <row r="3" spans="1:8" x14ac:dyDescent="0.35">
      <c r="A3" s="1" t="s">
        <v>27</v>
      </c>
      <c r="B3" s="1">
        <v>0.85</v>
      </c>
      <c r="E3" s="1" t="s">
        <v>28</v>
      </c>
    </row>
    <row r="6" spans="1:8" x14ac:dyDescent="0.35">
      <c r="A6" s="1" t="s">
        <v>10</v>
      </c>
      <c r="B6" s="1">
        <v>0.05</v>
      </c>
      <c r="E6" s="1" t="s">
        <v>25</v>
      </c>
    </row>
    <row r="12" spans="1:8" x14ac:dyDescent="0.35">
      <c r="A12" s="2" t="s">
        <v>29</v>
      </c>
      <c r="B12" s="2">
        <f>(B6*(1+B6)^B2)/(1+B6)/((1+B6)^B2-1)</f>
        <v>0.21997599821739816</v>
      </c>
      <c r="D12" s="2" t="s">
        <v>32</v>
      </c>
      <c r="E12" s="2">
        <f>(B3*(1+B3)^B2)/(1+B3)/((1+B3)^B2-1)</f>
        <v>0.48168779802514677</v>
      </c>
      <c r="G12" s="2" t="s">
        <v>37</v>
      </c>
      <c r="H12" s="2">
        <f>E12/B12</f>
        <v>2.189728888281274</v>
      </c>
    </row>
    <row r="17" spans="10:12" x14ac:dyDescent="0.35">
      <c r="J17" s="3"/>
      <c r="K17" s="3"/>
      <c r="L17" s="3"/>
    </row>
  </sheetData>
  <mergeCells count="1">
    <mergeCell ref="J17:L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11F4-CD12-4BA6-9844-28D7119D1E6D}">
  <dimension ref="A2:L80"/>
  <sheetViews>
    <sheetView tabSelected="1" zoomScale="115" zoomScaleNormal="115" workbookViewId="0">
      <selection activeCell="D23" sqref="D23:D24"/>
    </sheetView>
  </sheetViews>
  <sheetFormatPr defaultRowHeight="14.5" x14ac:dyDescent="0.35"/>
  <cols>
    <col min="1" max="1" width="31" bestFit="1" customWidth="1"/>
    <col min="2" max="2" width="12" bestFit="1" customWidth="1"/>
    <col min="3" max="3" width="29.26953125" bestFit="1" customWidth="1"/>
    <col min="4" max="4" width="21.54296875" bestFit="1" customWidth="1"/>
    <col min="5" max="6" width="49.26953125" customWidth="1"/>
    <col min="7" max="7" width="29.26953125" bestFit="1" customWidth="1"/>
    <col min="8" max="8" width="12" bestFit="1" customWidth="1"/>
    <col min="9" max="9" width="11.1796875" bestFit="1" customWidth="1"/>
    <col min="10" max="10" width="29.26953125" bestFit="1" customWidth="1"/>
    <col min="11" max="11" width="9" bestFit="1" customWidth="1"/>
    <col min="12" max="12" width="9.453125" bestFit="1" customWidth="1"/>
  </cols>
  <sheetData>
    <row r="2" spans="1:6" x14ac:dyDescent="0.35">
      <c r="A2" s="1" t="s">
        <v>0</v>
      </c>
      <c r="B2" s="1">
        <v>0</v>
      </c>
      <c r="E2" s="1" t="s">
        <v>6</v>
      </c>
      <c r="F2" s="1"/>
    </row>
    <row r="3" spans="1:6" x14ac:dyDescent="0.35">
      <c r="A3" s="1" t="s">
        <v>1</v>
      </c>
      <c r="B3" s="1">
        <v>4</v>
      </c>
    </row>
    <row r="4" spans="1:6" x14ac:dyDescent="0.35">
      <c r="A4" s="1" t="s">
        <v>2</v>
      </c>
      <c r="B4" s="1">
        <v>2000</v>
      </c>
    </row>
    <row r="7" spans="1:6" x14ac:dyDescent="0.35">
      <c r="A7" s="1" t="s">
        <v>10</v>
      </c>
      <c r="B7" s="1">
        <v>0.05</v>
      </c>
      <c r="E7" s="1" t="s">
        <v>25</v>
      </c>
    </row>
    <row r="8" spans="1:6" x14ac:dyDescent="0.35">
      <c r="A8" s="1" t="s">
        <v>14</v>
      </c>
      <c r="B8" s="1">
        <v>1990</v>
      </c>
    </row>
    <row r="11" spans="1:6" x14ac:dyDescent="0.35">
      <c r="A11" s="1" t="s">
        <v>20</v>
      </c>
      <c r="B11" s="1">
        <v>2003</v>
      </c>
      <c r="E11" s="1" t="s">
        <v>26</v>
      </c>
    </row>
    <row r="16" spans="1:6" x14ac:dyDescent="0.35">
      <c r="A16" s="2" t="s">
        <v>38</v>
      </c>
      <c r="B16" s="2">
        <f>SUM(D23:D80)</f>
        <v>2.2857513114500509</v>
      </c>
    </row>
    <row r="21" spans="1:12" x14ac:dyDescent="0.35">
      <c r="G21" s="3"/>
      <c r="H21" s="3"/>
      <c r="I21" s="3"/>
      <c r="J21" s="3"/>
      <c r="K21" s="3"/>
      <c r="L21" s="3"/>
    </row>
    <row r="22" spans="1:12" x14ac:dyDescent="0.35">
      <c r="B22" t="s">
        <v>19</v>
      </c>
      <c r="C22" t="s">
        <v>16</v>
      </c>
      <c r="D22" t="s">
        <v>18</v>
      </c>
    </row>
    <row r="23" spans="1:12" x14ac:dyDescent="0.35">
      <c r="A23">
        <v>0</v>
      </c>
      <c r="B23">
        <f>$B$4+A23</f>
        <v>2000</v>
      </c>
      <c r="C23">
        <f t="shared" ref="C23:C54" si="0">1/((1+$B$7)^(B23-$B$8))</f>
        <v>0.61391325354075932</v>
      </c>
      <c r="D23">
        <f>IF(AND($B$4+$B$2&lt;=B23,B23&lt;MIN($B$4+$B$2+$B$3-1,$B$11+1)),C23,0)</f>
        <v>0.61391325354075932</v>
      </c>
    </row>
    <row r="24" spans="1:12" x14ac:dyDescent="0.35">
      <c r="A24">
        <v>1</v>
      </c>
      <c r="B24">
        <f t="shared" ref="B24:B80" si="1">$B$4+A24</f>
        <v>2001</v>
      </c>
      <c r="C24">
        <f t="shared" si="0"/>
        <v>0.5846792890864374</v>
      </c>
      <c r="D24">
        <f t="shared" ref="D24:D25" si="2">IF(AND($B$4+$B$2&lt;=B24,B24&lt;MIN($B$4+$B$2+$B$3-1,$B$11+1)),C24,0)</f>
        <v>0.5846792890864374</v>
      </c>
    </row>
    <row r="25" spans="1:12" x14ac:dyDescent="0.35">
      <c r="A25">
        <v>2</v>
      </c>
      <c r="B25">
        <f t="shared" si="1"/>
        <v>2002</v>
      </c>
      <c r="C25">
        <f t="shared" si="0"/>
        <v>0.5568374181775595</v>
      </c>
      <c r="D25">
        <f t="shared" si="2"/>
        <v>0.5568374181775595</v>
      </c>
    </row>
    <row r="26" spans="1:12" x14ac:dyDescent="0.35">
      <c r="A26">
        <v>3</v>
      </c>
      <c r="B26">
        <f t="shared" si="1"/>
        <v>2003</v>
      </c>
      <c r="C26">
        <f t="shared" si="0"/>
        <v>0.53032135064529462</v>
      </c>
      <c r="D26">
        <f>IF(AND($B$4+$B$2&lt;=B26,B26&lt;MIN($B$4+$B$2+$B$3,$B$11+1)),C26,0)</f>
        <v>0.53032135064529462</v>
      </c>
    </row>
    <row r="27" spans="1:12" x14ac:dyDescent="0.35">
      <c r="A27">
        <v>4</v>
      </c>
      <c r="B27">
        <f t="shared" si="1"/>
        <v>2004</v>
      </c>
      <c r="C27">
        <f t="shared" si="0"/>
        <v>0.50506795299551888</v>
      </c>
      <c r="D27">
        <f>IF(AND($B$4+$B$2&lt;=B27,B27&lt;MIN($B$4+$B$2+$B$3,$B$11+1)),C27,0)</f>
        <v>0</v>
      </c>
    </row>
    <row r="28" spans="1:12" x14ac:dyDescent="0.35">
      <c r="A28">
        <v>5</v>
      </c>
      <c r="B28">
        <f t="shared" si="1"/>
        <v>2005</v>
      </c>
      <c r="C28">
        <f t="shared" si="0"/>
        <v>0.48101709809097021</v>
      </c>
      <c r="D28">
        <f t="shared" ref="D28:D80" si="3">IF(AND($B$4+$B$2&lt;=B28,B28&lt;MIN($B$4+$B$2+$B$3,$B$11+1)),C28,0)</f>
        <v>0</v>
      </c>
    </row>
    <row r="29" spans="1:12" x14ac:dyDescent="0.35">
      <c r="A29">
        <v>6</v>
      </c>
      <c r="B29">
        <f t="shared" si="1"/>
        <v>2006</v>
      </c>
      <c r="C29">
        <f t="shared" si="0"/>
        <v>0.45811152199140021</v>
      </c>
      <c r="D29">
        <f t="shared" si="3"/>
        <v>0</v>
      </c>
    </row>
    <row r="30" spans="1:12" x14ac:dyDescent="0.35">
      <c r="A30">
        <v>7</v>
      </c>
      <c r="B30">
        <f t="shared" si="1"/>
        <v>2007</v>
      </c>
      <c r="C30">
        <f t="shared" si="0"/>
        <v>0.43629668761085727</v>
      </c>
      <c r="D30">
        <f t="shared" si="3"/>
        <v>0</v>
      </c>
    </row>
    <row r="31" spans="1:12" x14ac:dyDescent="0.35">
      <c r="A31">
        <v>8</v>
      </c>
      <c r="B31">
        <f t="shared" si="1"/>
        <v>2008</v>
      </c>
      <c r="C31">
        <f t="shared" si="0"/>
        <v>0.41552065486748313</v>
      </c>
      <c r="D31">
        <f t="shared" si="3"/>
        <v>0</v>
      </c>
    </row>
    <row r="32" spans="1:12" x14ac:dyDescent="0.35">
      <c r="A32">
        <v>9</v>
      </c>
      <c r="B32">
        <f t="shared" si="1"/>
        <v>2009</v>
      </c>
      <c r="C32">
        <f t="shared" si="0"/>
        <v>0.39573395701665059</v>
      </c>
      <c r="D32">
        <f t="shared" si="3"/>
        <v>0</v>
      </c>
    </row>
    <row r="33" spans="1:4" x14ac:dyDescent="0.35">
      <c r="A33">
        <v>10</v>
      </c>
      <c r="B33">
        <f t="shared" si="1"/>
        <v>2010</v>
      </c>
      <c r="C33">
        <f t="shared" si="0"/>
        <v>0.37688948287300061</v>
      </c>
      <c r="D33">
        <f t="shared" si="3"/>
        <v>0</v>
      </c>
    </row>
    <row r="34" spans="1:4" x14ac:dyDescent="0.35">
      <c r="A34">
        <v>11</v>
      </c>
      <c r="B34">
        <f t="shared" si="1"/>
        <v>2011</v>
      </c>
      <c r="C34">
        <f t="shared" si="0"/>
        <v>0.35894236464095297</v>
      </c>
      <c r="D34">
        <f t="shared" si="3"/>
        <v>0</v>
      </c>
    </row>
    <row r="35" spans="1:4" x14ac:dyDescent="0.35">
      <c r="A35">
        <v>12</v>
      </c>
      <c r="B35">
        <f t="shared" si="1"/>
        <v>2012</v>
      </c>
      <c r="C35">
        <f t="shared" si="0"/>
        <v>0.3418498710866219</v>
      </c>
      <c r="D35">
        <f t="shared" si="3"/>
        <v>0</v>
      </c>
    </row>
    <row r="36" spans="1:4" x14ac:dyDescent="0.35">
      <c r="A36">
        <v>13</v>
      </c>
      <c r="B36">
        <f t="shared" si="1"/>
        <v>2013</v>
      </c>
      <c r="C36">
        <f t="shared" si="0"/>
        <v>0.32557130579678267</v>
      </c>
      <c r="D36">
        <f t="shared" si="3"/>
        <v>0</v>
      </c>
    </row>
    <row r="37" spans="1:4" x14ac:dyDescent="0.35">
      <c r="A37">
        <v>14</v>
      </c>
      <c r="B37">
        <f t="shared" si="1"/>
        <v>2014</v>
      </c>
      <c r="C37">
        <f t="shared" si="0"/>
        <v>0.31006791028265024</v>
      </c>
      <c r="D37">
        <f t="shared" si="3"/>
        <v>0</v>
      </c>
    </row>
    <row r="38" spans="1:4" x14ac:dyDescent="0.35">
      <c r="A38">
        <v>15</v>
      </c>
      <c r="B38">
        <f t="shared" si="1"/>
        <v>2015</v>
      </c>
      <c r="C38">
        <f t="shared" si="0"/>
        <v>0.29530277169776209</v>
      </c>
      <c r="D38">
        <f t="shared" si="3"/>
        <v>0</v>
      </c>
    </row>
    <row r="39" spans="1:4" x14ac:dyDescent="0.35">
      <c r="A39">
        <v>16</v>
      </c>
      <c r="B39">
        <f t="shared" si="1"/>
        <v>2016</v>
      </c>
      <c r="C39">
        <f t="shared" si="0"/>
        <v>0.28124073495024959</v>
      </c>
      <c r="D39">
        <f t="shared" si="3"/>
        <v>0</v>
      </c>
    </row>
    <row r="40" spans="1:4" x14ac:dyDescent="0.35">
      <c r="A40">
        <v>17</v>
      </c>
      <c r="B40">
        <f t="shared" si="1"/>
        <v>2017</v>
      </c>
      <c r="C40">
        <f t="shared" si="0"/>
        <v>0.2678483190002377</v>
      </c>
      <c r="D40">
        <f t="shared" si="3"/>
        <v>0</v>
      </c>
    </row>
    <row r="41" spans="1:4" x14ac:dyDescent="0.35">
      <c r="A41">
        <v>18</v>
      </c>
      <c r="B41">
        <f t="shared" si="1"/>
        <v>2018</v>
      </c>
      <c r="C41">
        <f t="shared" si="0"/>
        <v>0.25509363714308358</v>
      </c>
      <c r="D41">
        <f t="shared" si="3"/>
        <v>0</v>
      </c>
    </row>
    <row r="42" spans="1:4" x14ac:dyDescent="0.35">
      <c r="A42">
        <v>19</v>
      </c>
      <c r="B42">
        <f t="shared" si="1"/>
        <v>2019</v>
      </c>
      <c r="C42">
        <f t="shared" si="0"/>
        <v>0.24294632108865097</v>
      </c>
      <c r="D42">
        <f t="shared" si="3"/>
        <v>0</v>
      </c>
    </row>
    <row r="43" spans="1:4" x14ac:dyDescent="0.35">
      <c r="A43">
        <v>20</v>
      </c>
      <c r="B43">
        <f t="shared" si="1"/>
        <v>2020</v>
      </c>
      <c r="C43">
        <f t="shared" si="0"/>
        <v>0.23137744865585813</v>
      </c>
      <c r="D43">
        <f t="shared" si="3"/>
        <v>0</v>
      </c>
    </row>
    <row r="44" spans="1:4" x14ac:dyDescent="0.35">
      <c r="A44">
        <v>21</v>
      </c>
      <c r="B44">
        <f t="shared" si="1"/>
        <v>2021</v>
      </c>
      <c r="C44">
        <f t="shared" si="0"/>
        <v>0.220359474910341</v>
      </c>
      <c r="D44">
        <f t="shared" si="3"/>
        <v>0</v>
      </c>
    </row>
    <row r="45" spans="1:4" x14ac:dyDescent="0.35">
      <c r="A45">
        <v>22</v>
      </c>
      <c r="B45">
        <f t="shared" si="1"/>
        <v>2022</v>
      </c>
      <c r="C45">
        <f t="shared" si="0"/>
        <v>0.20986616658127716</v>
      </c>
      <c r="D45">
        <f t="shared" si="3"/>
        <v>0</v>
      </c>
    </row>
    <row r="46" spans="1:4" x14ac:dyDescent="0.35">
      <c r="A46">
        <v>23</v>
      </c>
      <c r="B46">
        <f t="shared" si="1"/>
        <v>2023</v>
      </c>
      <c r="C46">
        <f t="shared" si="0"/>
        <v>0.19987253960121634</v>
      </c>
      <c r="D46">
        <f t="shared" si="3"/>
        <v>0</v>
      </c>
    </row>
    <row r="47" spans="1:4" x14ac:dyDescent="0.35">
      <c r="A47">
        <v>24</v>
      </c>
      <c r="B47">
        <f t="shared" si="1"/>
        <v>2024</v>
      </c>
      <c r="C47">
        <f t="shared" si="0"/>
        <v>0.19035479962020604</v>
      </c>
      <c r="D47">
        <f t="shared" si="3"/>
        <v>0</v>
      </c>
    </row>
    <row r="48" spans="1:4" x14ac:dyDescent="0.35">
      <c r="A48">
        <v>25</v>
      </c>
      <c r="B48">
        <f t="shared" si="1"/>
        <v>2025</v>
      </c>
      <c r="C48">
        <f t="shared" si="0"/>
        <v>0.18129028535257716</v>
      </c>
      <c r="D48">
        <f t="shared" si="3"/>
        <v>0</v>
      </c>
    </row>
    <row r="49" spans="1:4" x14ac:dyDescent="0.35">
      <c r="A49">
        <v>26</v>
      </c>
      <c r="B49">
        <f t="shared" si="1"/>
        <v>2026</v>
      </c>
      <c r="C49">
        <f t="shared" si="0"/>
        <v>0.17265741462150208</v>
      </c>
      <c r="D49">
        <f t="shared" si="3"/>
        <v>0</v>
      </c>
    </row>
    <row r="50" spans="1:4" x14ac:dyDescent="0.35">
      <c r="A50">
        <v>27</v>
      </c>
      <c r="B50">
        <f t="shared" si="1"/>
        <v>2027</v>
      </c>
      <c r="C50">
        <f t="shared" si="0"/>
        <v>0.1644356329728591</v>
      </c>
      <c r="D50">
        <f t="shared" si="3"/>
        <v>0</v>
      </c>
    </row>
    <row r="51" spans="1:4" x14ac:dyDescent="0.35">
      <c r="A51">
        <v>28</v>
      </c>
      <c r="B51">
        <f t="shared" si="1"/>
        <v>2028</v>
      </c>
      <c r="C51">
        <f t="shared" si="0"/>
        <v>0.15660536473605632</v>
      </c>
      <c r="D51">
        <f t="shared" si="3"/>
        <v>0</v>
      </c>
    </row>
    <row r="52" spans="1:4" x14ac:dyDescent="0.35">
      <c r="A52">
        <v>29</v>
      </c>
      <c r="B52">
        <f t="shared" si="1"/>
        <v>2029</v>
      </c>
      <c r="C52">
        <f t="shared" si="0"/>
        <v>0.14914796641529171</v>
      </c>
      <c r="D52">
        <f t="shared" si="3"/>
        <v>0</v>
      </c>
    </row>
    <row r="53" spans="1:4" x14ac:dyDescent="0.35">
      <c r="A53">
        <v>30</v>
      </c>
      <c r="B53">
        <f t="shared" si="1"/>
        <v>2030</v>
      </c>
      <c r="C53">
        <f t="shared" si="0"/>
        <v>0.14204568230027784</v>
      </c>
      <c r="D53">
        <f t="shared" si="3"/>
        <v>0</v>
      </c>
    </row>
    <row r="54" spans="1:4" x14ac:dyDescent="0.35">
      <c r="A54">
        <v>31</v>
      </c>
      <c r="B54">
        <f t="shared" si="1"/>
        <v>2031</v>
      </c>
      <c r="C54">
        <f t="shared" si="0"/>
        <v>0.13528160219074079</v>
      </c>
      <c r="D54">
        <f t="shared" si="3"/>
        <v>0</v>
      </c>
    </row>
    <row r="55" spans="1:4" x14ac:dyDescent="0.35">
      <c r="A55">
        <v>32</v>
      </c>
      <c r="B55">
        <f t="shared" si="1"/>
        <v>2032</v>
      </c>
      <c r="C55">
        <f t="shared" ref="C55:C80" si="4">1/((1+$B$7)^(B55-$B$8))</f>
        <v>0.12883962113403885</v>
      </c>
      <c r="D55">
        <f t="shared" si="3"/>
        <v>0</v>
      </c>
    </row>
    <row r="56" spans="1:4" x14ac:dyDescent="0.35">
      <c r="A56">
        <v>33</v>
      </c>
      <c r="B56">
        <f t="shared" si="1"/>
        <v>2033</v>
      </c>
      <c r="C56">
        <f t="shared" si="4"/>
        <v>0.12270440108003698</v>
      </c>
      <c r="D56">
        <f t="shared" si="3"/>
        <v>0</v>
      </c>
    </row>
    <row r="57" spans="1:4" x14ac:dyDescent="0.35">
      <c r="A57">
        <v>34</v>
      </c>
      <c r="B57">
        <f t="shared" si="1"/>
        <v>2034</v>
      </c>
      <c r="C57">
        <f t="shared" si="4"/>
        <v>0.11686133436193999</v>
      </c>
      <c r="D57">
        <f t="shared" si="3"/>
        <v>0</v>
      </c>
    </row>
    <row r="58" spans="1:4" x14ac:dyDescent="0.35">
      <c r="A58">
        <v>35</v>
      </c>
      <c r="B58">
        <f t="shared" si="1"/>
        <v>2035</v>
      </c>
      <c r="C58">
        <f t="shared" si="4"/>
        <v>0.1112965089161333</v>
      </c>
      <c r="D58">
        <f t="shared" si="3"/>
        <v>0</v>
      </c>
    </row>
    <row r="59" spans="1:4" x14ac:dyDescent="0.35">
      <c r="A59">
        <v>36</v>
      </c>
      <c r="B59">
        <f t="shared" si="1"/>
        <v>2036</v>
      </c>
      <c r="C59">
        <f t="shared" si="4"/>
        <v>0.10599667515822221</v>
      </c>
      <c r="D59">
        <f t="shared" si="3"/>
        <v>0</v>
      </c>
    </row>
    <row r="60" spans="1:4" x14ac:dyDescent="0.35">
      <c r="A60">
        <v>37</v>
      </c>
      <c r="B60">
        <f t="shared" si="1"/>
        <v>2037</v>
      </c>
      <c r="C60">
        <f t="shared" si="4"/>
        <v>0.10094921443640208</v>
      </c>
      <c r="D60">
        <f t="shared" si="3"/>
        <v>0</v>
      </c>
    </row>
    <row r="61" spans="1:4" x14ac:dyDescent="0.35">
      <c r="A61">
        <v>38</v>
      </c>
      <c r="B61">
        <f t="shared" si="1"/>
        <v>2038</v>
      </c>
      <c r="C61">
        <f t="shared" si="4"/>
        <v>9.6142108987049613E-2</v>
      </c>
      <c r="D61">
        <f t="shared" si="3"/>
        <v>0</v>
      </c>
    </row>
    <row r="62" spans="1:4" x14ac:dyDescent="0.35">
      <c r="A62">
        <v>39</v>
      </c>
      <c r="B62">
        <f t="shared" si="1"/>
        <v>2039</v>
      </c>
      <c r="C62">
        <f t="shared" si="4"/>
        <v>9.1563913320999626E-2</v>
      </c>
      <c r="D62">
        <f t="shared" si="3"/>
        <v>0</v>
      </c>
    </row>
    <row r="63" spans="1:4" x14ac:dyDescent="0.35">
      <c r="A63">
        <v>40</v>
      </c>
      <c r="B63">
        <f t="shared" si="1"/>
        <v>2040</v>
      </c>
      <c r="C63">
        <f t="shared" si="4"/>
        <v>8.7203726972380588E-2</v>
      </c>
      <c r="D63">
        <f t="shared" si="3"/>
        <v>0</v>
      </c>
    </row>
    <row r="64" spans="1:4" x14ac:dyDescent="0.35">
      <c r="A64">
        <v>41</v>
      </c>
      <c r="B64">
        <f t="shared" si="1"/>
        <v>2041</v>
      </c>
      <c r="C64">
        <f t="shared" si="4"/>
        <v>8.3051168545124371E-2</v>
      </c>
      <c r="D64">
        <f t="shared" si="3"/>
        <v>0</v>
      </c>
    </row>
    <row r="65" spans="1:4" x14ac:dyDescent="0.35">
      <c r="A65">
        <v>42</v>
      </c>
      <c r="B65">
        <f t="shared" si="1"/>
        <v>2042</v>
      </c>
      <c r="C65">
        <f t="shared" si="4"/>
        <v>7.9096350995356543E-2</v>
      </c>
      <c r="D65">
        <f t="shared" si="3"/>
        <v>0</v>
      </c>
    </row>
    <row r="66" spans="1:4" x14ac:dyDescent="0.35">
      <c r="A66">
        <v>43</v>
      </c>
      <c r="B66">
        <f t="shared" si="1"/>
        <v>2043</v>
      </c>
      <c r="C66">
        <f t="shared" si="4"/>
        <v>7.5329858090815757E-2</v>
      </c>
      <c r="D66">
        <f t="shared" si="3"/>
        <v>0</v>
      </c>
    </row>
    <row r="67" spans="1:4" x14ac:dyDescent="0.35">
      <c r="A67">
        <v>44</v>
      </c>
      <c r="B67">
        <f t="shared" si="1"/>
        <v>2044</v>
      </c>
      <c r="C67">
        <f t="shared" si="4"/>
        <v>7.1742721991253117E-2</v>
      </c>
      <c r="D67">
        <f t="shared" si="3"/>
        <v>0</v>
      </c>
    </row>
    <row r="68" spans="1:4" x14ac:dyDescent="0.35">
      <c r="A68">
        <v>45</v>
      </c>
      <c r="B68">
        <f t="shared" si="1"/>
        <v>2045</v>
      </c>
      <c r="C68">
        <f t="shared" si="4"/>
        <v>6.8326401896431521E-2</v>
      </c>
      <c r="D68">
        <f t="shared" si="3"/>
        <v>0</v>
      </c>
    </row>
    <row r="69" spans="1:4" x14ac:dyDescent="0.35">
      <c r="A69">
        <v>46</v>
      </c>
      <c r="B69">
        <f t="shared" si="1"/>
        <v>2046</v>
      </c>
      <c r="C69">
        <f t="shared" si="4"/>
        <v>6.5072763710887174E-2</v>
      </c>
      <c r="D69">
        <f t="shared" si="3"/>
        <v>0</v>
      </c>
    </row>
    <row r="70" spans="1:4" x14ac:dyDescent="0.35">
      <c r="A70">
        <v>47</v>
      </c>
      <c r="B70">
        <f t="shared" si="1"/>
        <v>2047</v>
      </c>
      <c r="C70">
        <f t="shared" si="4"/>
        <v>6.1974060677035397E-2</v>
      </c>
      <c r="D70">
        <f t="shared" si="3"/>
        <v>0</v>
      </c>
    </row>
    <row r="71" spans="1:4" x14ac:dyDescent="0.35">
      <c r="A71">
        <v>48</v>
      </c>
      <c r="B71">
        <f t="shared" si="1"/>
        <v>2048</v>
      </c>
      <c r="C71">
        <f t="shared" si="4"/>
        <v>5.9022914930509894E-2</v>
      </c>
      <c r="D71">
        <f t="shared" si="3"/>
        <v>0</v>
      </c>
    </row>
    <row r="72" spans="1:4" x14ac:dyDescent="0.35">
      <c r="A72">
        <v>49</v>
      </c>
      <c r="B72">
        <f t="shared" si="1"/>
        <v>2049</v>
      </c>
      <c r="C72">
        <f t="shared" si="4"/>
        <v>5.6212299933818946E-2</v>
      </c>
      <c r="D72">
        <f t="shared" si="3"/>
        <v>0</v>
      </c>
    </row>
    <row r="73" spans="1:4" x14ac:dyDescent="0.35">
      <c r="A73">
        <v>50</v>
      </c>
      <c r="B73">
        <f t="shared" si="1"/>
        <v>2050</v>
      </c>
      <c r="C73">
        <f t="shared" si="4"/>
        <v>5.3535523746494243E-2</v>
      </c>
      <c r="D73">
        <f t="shared" si="3"/>
        <v>0</v>
      </c>
    </row>
    <row r="74" spans="1:4" x14ac:dyDescent="0.35">
      <c r="A74">
        <v>51</v>
      </c>
      <c r="B74">
        <f t="shared" si="1"/>
        <v>2051</v>
      </c>
      <c r="C74">
        <f t="shared" si="4"/>
        <v>5.0986213091899268E-2</v>
      </c>
      <c r="D74">
        <f t="shared" si="3"/>
        <v>0</v>
      </c>
    </row>
    <row r="75" spans="1:4" x14ac:dyDescent="0.35">
      <c r="A75">
        <v>52</v>
      </c>
      <c r="B75">
        <f t="shared" si="1"/>
        <v>2052</v>
      </c>
      <c r="C75">
        <f t="shared" si="4"/>
        <v>4.855829818276123E-2</v>
      </c>
      <c r="D75">
        <f t="shared" si="3"/>
        <v>0</v>
      </c>
    </row>
    <row r="76" spans="1:4" x14ac:dyDescent="0.35">
      <c r="A76">
        <v>53</v>
      </c>
      <c r="B76">
        <f t="shared" si="1"/>
        <v>2053</v>
      </c>
      <c r="C76">
        <f t="shared" si="4"/>
        <v>4.6245998269296387E-2</v>
      </c>
      <c r="D76">
        <f t="shared" si="3"/>
        <v>0</v>
      </c>
    </row>
    <row r="77" spans="1:4" x14ac:dyDescent="0.35">
      <c r="A77">
        <v>54</v>
      </c>
      <c r="B77">
        <f t="shared" si="1"/>
        <v>2054</v>
      </c>
      <c r="C77">
        <f t="shared" si="4"/>
        <v>4.4043807875520369E-2</v>
      </c>
      <c r="D77">
        <f t="shared" si="3"/>
        <v>0</v>
      </c>
    </row>
    <row r="78" spans="1:4" x14ac:dyDescent="0.35">
      <c r="A78">
        <v>55</v>
      </c>
      <c r="B78">
        <f t="shared" si="1"/>
        <v>2055</v>
      </c>
      <c r="C78">
        <f t="shared" si="4"/>
        <v>4.1946483690971779E-2</v>
      </c>
      <c r="D78">
        <f t="shared" si="3"/>
        <v>0</v>
      </c>
    </row>
    <row r="79" spans="1:4" x14ac:dyDescent="0.35">
      <c r="A79">
        <v>56</v>
      </c>
      <c r="B79">
        <f t="shared" si="1"/>
        <v>2056</v>
      </c>
      <c r="C79">
        <f t="shared" si="4"/>
        <v>3.9949032086639788E-2</v>
      </c>
      <c r="D79">
        <f t="shared" si="3"/>
        <v>0</v>
      </c>
    </row>
    <row r="80" spans="1:4" x14ac:dyDescent="0.35">
      <c r="A80">
        <v>57</v>
      </c>
      <c r="B80">
        <f t="shared" si="1"/>
        <v>2057</v>
      </c>
      <c r="C80">
        <f t="shared" si="4"/>
        <v>3.8046697225371226E-2</v>
      </c>
      <c r="D80">
        <f t="shared" si="3"/>
        <v>0</v>
      </c>
    </row>
  </sheetData>
  <mergeCells count="2">
    <mergeCell ref="G21:I21"/>
    <mergeCell ref="J21:L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828A-02AF-4A55-919E-659CBDA5565C}">
  <dimension ref="A2:H35"/>
  <sheetViews>
    <sheetView zoomScale="130" zoomScaleNormal="130" workbookViewId="0">
      <selection activeCell="B3" sqref="B3"/>
    </sheetView>
  </sheetViews>
  <sheetFormatPr defaultRowHeight="14.5" x14ac:dyDescent="0.35"/>
  <cols>
    <col min="1" max="1" width="25" bestFit="1" customWidth="1"/>
    <col min="2" max="2" width="17.7265625" bestFit="1" customWidth="1"/>
    <col min="3" max="3" width="29.26953125" bestFit="1" customWidth="1"/>
    <col min="4" max="4" width="11" bestFit="1" customWidth="1"/>
    <col min="5" max="5" width="67.7265625" bestFit="1" customWidth="1"/>
    <col min="6" max="6" width="22.81640625" bestFit="1" customWidth="1"/>
    <col min="7" max="7" width="28.54296875" bestFit="1" customWidth="1"/>
    <col min="8" max="8" width="10" bestFit="1" customWidth="1"/>
  </cols>
  <sheetData>
    <row r="2" spans="1:8" x14ac:dyDescent="0.35">
      <c r="A2" s="1" t="s">
        <v>4</v>
      </c>
      <c r="B2" s="1">
        <v>1</v>
      </c>
      <c r="E2" s="1" t="s">
        <v>5</v>
      </c>
    </row>
    <row r="3" spans="1:8" x14ac:dyDescent="0.35">
      <c r="A3" s="1" t="s">
        <v>3</v>
      </c>
      <c r="B3" s="1">
        <v>2030</v>
      </c>
    </row>
    <row r="6" spans="1:8" x14ac:dyDescent="0.35">
      <c r="A6" s="1" t="s">
        <v>10</v>
      </c>
      <c r="B6" s="1">
        <v>0.05</v>
      </c>
      <c r="E6" s="1" t="s">
        <v>25</v>
      </c>
    </row>
    <row r="7" spans="1:8" x14ac:dyDescent="0.35">
      <c r="A7" s="1" t="s">
        <v>14</v>
      </c>
      <c r="B7" s="1">
        <v>1990</v>
      </c>
    </row>
    <row r="12" spans="1:8" x14ac:dyDescent="0.35">
      <c r="B12" t="s">
        <v>8</v>
      </c>
      <c r="C12" t="s">
        <v>16</v>
      </c>
      <c r="D12" t="s">
        <v>41</v>
      </c>
      <c r="G12" t="s">
        <v>39</v>
      </c>
    </row>
    <row r="13" spans="1:8" x14ac:dyDescent="0.35">
      <c r="A13">
        <v>0</v>
      </c>
      <c r="B13">
        <f>$B$3+A13*$B$2</f>
        <v>2030</v>
      </c>
      <c r="C13">
        <f>1/((1+$B$6)^(B13-$B$7))</f>
        <v>0.14204568230027784</v>
      </c>
      <c r="D13">
        <f>C13*$H$35</f>
        <v>0.14204568230027784</v>
      </c>
      <c r="F13">
        <v>0</v>
      </c>
      <c r="G13">
        <f>1/((1+$B$6)^(F13))</f>
        <v>1</v>
      </c>
      <c r="H13">
        <f>IF(F13&lt;$B$2,G13,0)</f>
        <v>1</v>
      </c>
    </row>
    <row r="14" spans="1:8" x14ac:dyDescent="0.35">
      <c r="A14">
        <v>1</v>
      </c>
      <c r="B14">
        <f t="shared" ref="B14:B33" si="0">$B$3+A14*$B$2</f>
        <v>2031</v>
      </c>
      <c r="C14">
        <f t="shared" ref="C14:C33" si="1">1/((1+$B$6)^(B14-$B$7))</f>
        <v>0.13528160219074079</v>
      </c>
      <c r="D14">
        <f t="shared" ref="D14:D33" si="2">C14*$H$35</f>
        <v>0.13528160219074079</v>
      </c>
      <c r="F14">
        <v>1</v>
      </c>
      <c r="G14">
        <f t="shared" ref="G14:G33" si="3">1/((1+$B$6)^(F14))</f>
        <v>0.95238095238095233</v>
      </c>
      <c r="H14">
        <f t="shared" ref="H14:H31" si="4">IF(F14&lt;$B$2,G14,0)</f>
        <v>0</v>
      </c>
    </row>
    <row r="15" spans="1:8" x14ac:dyDescent="0.35">
      <c r="A15">
        <v>2</v>
      </c>
      <c r="B15">
        <f t="shared" si="0"/>
        <v>2032</v>
      </c>
      <c r="C15">
        <f t="shared" si="1"/>
        <v>0.12883962113403885</v>
      </c>
      <c r="D15">
        <f t="shared" si="2"/>
        <v>0.12883962113403885</v>
      </c>
      <c r="F15">
        <v>2</v>
      </c>
      <c r="G15">
        <f t="shared" si="3"/>
        <v>0.90702947845804982</v>
      </c>
      <c r="H15">
        <f t="shared" si="4"/>
        <v>0</v>
      </c>
    </row>
    <row r="16" spans="1:8" x14ac:dyDescent="0.35">
      <c r="A16">
        <v>3</v>
      </c>
      <c r="B16">
        <f t="shared" si="0"/>
        <v>2033</v>
      </c>
      <c r="C16">
        <f t="shared" si="1"/>
        <v>0.12270440108003698</v>
      </c>
      <c r="D16">
        <f t="shared" si="2"/>
        <v>0.12270440108003698</v>
      </c>
      <c r="F16">
        <v>3</v>
      </c>
      <c r="G16">
        <f t="shared" si="3"/>
        <v>0.86383759853147601</v>
      </c>
      <c r="H16">
        <f t="shared" si="4"/>
        <v>0</v>
      </c>
    </row>
    <row r="17" spans="1:8" x14ac:dyDescent="0.35">
      <c r="A17">
        <v>4</v>
      </c>
      <c r="B17">
        <f t="shared" si="0"/>
        <v>2034</v>
      </c>
      <c r="C17">
        <f t="shared" si="1"/>
        <v>0.11686133436193999</v>
      </c>
      <c r="D17">
        <f t="shared" si="2"/>
        <v>0.11686133436193999</v>
      </c>
      <c r="F17">
        <v>4</v>
      </c>
      <c r="G17">
        <f t="shared" si="3"/>
        <v>0.82270247479188197</v>
      </c>
      <c r="H17">
        <f t="shared" si="4"/>
        <v>0</v>
      </c>
    </row>
    <row r="18" spans="1:8" x14ac:dyDescent="0.35">
      <c r="A18">
        <v>5</v>
      </c>
      <c r="B18">
        <f t="shared" si="0"/>
        <v>2035</v>
      </c>
      <c r="C18">
        <f t="shared" si="1"/>
        <v>0.1112965089161333</v>
      </c>
      <c r="D18">
        <f t="shared" si="2"/>
        <v>0.1112965089161333</v>
      </c>
      <c r="F18">
        <v>5</v>
      </c>
      <c r="G18">
        <f t="shared" si="3"/>
        <v>0.78352616646845896</v>
      </c>
      <c r="H18">
        <f t="shared" si="4"/>
        <v>0</v>
      </c>
    </row>
    <row r="19" spans="1:8" x14ac:dyDescent="0.35">
      <c r="A19">
        <v>6</v>
      </c>
      <c r="B19">
        <f t="shared" si="0"/>
        <v>2036</v>
      </c>
      <c r="C19">
        <f t="shared" si="1"/>
        <v>0.10599667515822221</v>
      </c>
      <c r="D19">
        <f t="shared" si="2"/>
        <v>0.10599667515822221</v>
      </c>
      <c r="F19">
        <v>6</v>
      </c>
      <c r="G19">
        <f t="shared" si="3"/>
        <v>0.74621539663662761</v>
      </c>
      <c r="H19">
        <f t="shared" si="4"/>
        <v>0</v>
      </c>
    </row>
    <row r="20" spans="1:8" x14ac:dyDescent="0.35">
      <c r="A20">
        <v>7</v>
      </c>
      <c r="B20">
        <f t="shared" si="0"/>
        <v>2037</v>
      </c>
      <c r="C20">
        <f t="shared" si="1"/>
        <v>0.10094921443640208</v>
      </c>
      <c r="D20">
        <f t="shared" si="2"/>
        <v>0.10094921443640208</v>
      </c>
      <c r="F20">
        <v>7</v>
      </c>
      <c r="G20">
        <f t="shared" si="3"/>
        <v>0.71068133013012147</v>
      </c>
      <c r="H20">
        <f t="shared" si="4"/>
        <v>0</v>
      </c>
    </row>
    <row r="21" spans="1:8" x14ac:dyDescent="0.35">
      <c r="A21">
        <v>8</v>
      </c>
      <c r="B21">
        <f t="shared" si="0"/>
        <v>2038</v>
      </c>
      <c r="C21">
        <f t="shared" si="1"/>
        <v>9.6142108987049613E-2</v>
      </c>
      <c r="D21">
        <f t="shared" si="2"/>
        <v>9.6142108987049613E-2</v>
      </c>
      <c r="F21">
        <v>8</v>
      </c>
      <c r="G21">
        <f t="shared" si="3"/>
        <v>0.67683936202868722</v>
      </c>
      <c r="H21">
        <f t="shared" si="4"/>
        <v>0</v>
      </c>
    </row>
    <row r="22" spans="1:8" x14ac:dyDescent="0.35">
      <c r="A22">
        <v>9</v>
      </c>
      <c r="B22">
        <f t="shared" si="0"/>
        <v>2039</v>
      </c>
      <c r="C22">
        <f t="shared" si="1"/>
        <v>9.1563913320999626E-2</v>
      </c>
      <c r="D22">
        <f t="shared" si="2"/>
        <v>9.1563913320999626E-2</v>
      </c>
      <c r="F22">
        <v>9</v>
      </c>
      <c r="G22">
        <f t="shared" si="3"/>
        <v>0.64460891621779726</v>
      </c>
      <c r="H22">
        <f t="shared" si="4"/>
        <v>0</v>
      </c>
    </row>
    <row r="23" spans="1:8" x14ac:dyDescent="0.35">
      <c r="A23">
        <v>10</v>
      </c>
      <c r="B23">
        <f t="shared" si="0"/>
        <v>2040</v>
      </c>
      <c r="C23">
        <f t="shared" si="1"/>
        <v>8.7203726972380588E-2</v>
      </c>
      <c r="D23">
        <f t="shared" si="2"/>
        <v>8.7203726972380588E-2</v>
      </c>
      <c r="F23">
        <v>10</v>
      </c>
      <c r="G23">
        <f t="shared" si="3"/>
        <v>0.61391325354075932</v>
      </c>
      <c r="H23">
        <f t="shared" si="4"/>
        <v>0</v>
      </c>
    </row>
    <row r="24" spans="1:8" x14ac:dyDescent="0.35">
      <c r="A24">
        <v>11</v>
      </c>
      <c r="B24">
        <f t="shared" si="0"/>
        <v>2041</v>
      </c>
      <c r="C24">
        <f t="shared" si="1"/>
        <v>8.3051168545124371E-2</v>
      </c>
      <c r="D24">
        <f t="shared" si="2"/>
        <v>8.3051168545124371E-2</v>
      </c>
      <c r="F24">
        <v>11</v>
      </c>
      <c r="G24">
        <f t="shared" si="3"/>
        <v>0.5846792890864374</v>
      </c>
      <c r="H24">
        <f t="shared" si="4"/>
        <v>0</v>
      </c>
    </row>
    <row r="25" spans="1:8" x14ac:dyDescent="0.35">
      <c r="A25">
        <v>12</v>
      </c>
      <c r="B25">
        <f t="shared" si="0"/>
        <v>2042</v>
      </c>
      <c r="C25">
        <f t="shared" si="1"/>
        <v>7.9096350995356543E-2</v>
      </c>
      <c r="D25">
        <f t="shared" si="2"/>
        <v>7.9096350995356543E-2</v>
      </c>
      <c r="F25">
        <v>12</v>
      </c>
      <c r="G25">
        <f t="shared" si="3"/>
        <v>0.5568374181775595</v>
      </c>
      <c r="H25">
        <f t="shared" si="4"/>
        <v>0</v>
      </c>
    </row>
    <row r="26" spans="1:8" x14ac:dyDescent="0.35">
      <c r="A26">
        <v>13</v>
      </c>
      <c r="B26">
        <f t="shared" si="0"/>
        <v>2043</v>
      </c>
      <c r="C26">
        <f t="shared" si="1"/>
        <v>7.5329858090815757E-2</v>
      </c>
      <c r="D26">
        <f t="shared" si="2"/>
        <v>7.5329858090815757E-2</v>
      </c>
      <c r="F26">
        <v>13</v>
      </c>
      <c r="G26">
        <f t="shared" si="3"/>
        <v>0.53032135064529462</v>
      </c>
      <c r="H26">
        <f t="shared" si="4"/>
        <v>0</v>
      </c>
    </row>
    <row r="27" spans="1:8" x14ac:dyDescent="0.35">
      <c r="A27">
        <v>14</v>
      </c>
      <c r="B27">
        <f t="shared" si="0"/>
        <v>2044</v>
      </c>
      <c r="C27">
        <f t="shared" si="1"/>
        <v>7.1742721991253117E-2</v>
      </c>
      <c r="D27">
        <f t="shared" si="2"/>
        <v>7.1742721991253117E-2</v>
      </c>
      <c r="F27">
        <v>14</v>
      </c>
      <c r="G27">
        <f t="shared" si="3"/>
        <v>0.50506795299551888</v>
      </c>
      <c r="H27">
        <f t="shared" si="4"/>
        <v>0</v>
      </c>
    </row>
    <row r="28" spans="1:8" x14ac:dyDescent="0.35">
      <c r="A28">
        <v>15</v>
      </c>
      <c r="B28">
        <f t="shared" si="0"/>
        <v>2045</v>
      </c>
      <c r="C28">
        <f t="shared" si="1"/>
        <v>6.8326401896431521E-2</v>
      </c>
      <c r="D28">
        <f t="shared" si="2"/>
        <v>6.8326401896431521E-2</v>
      </c>
      <c r="F28">
        <v>15</v>
      </c>
      <c r="G28">
        <f t="shared" si="3"/>
        <v>0.48101709809097021</v>
      </c>
      <c r="H28">
        <f t="shared" si="4"/>
        <v>0</v>
      </c>
    </row>
    <row r="29" spans="1:8" x14ac:dyDescent="0.35">
      <c r="A29">
        <v>16</v>
      </c>
      <c r="B29">
        <f t="shared" si="0"/>
        <v>2046</v>
      </c>
      <c r="C29">
        <f t="shared" si="1"/>
        <v>6.5072763710887174E-2</v>
      </c>
      <c r="D29">
        <f t="shared" si="2"/>
        <v>6.5072763710887174E-2</v>
      </c>
      <c r="F29">
        <v>16</v>
      </c>
      <c r="G29">
        <f t="shared" si="3"/>
        <v>0.45811152199140021</v>
      </c>
      <c r="H29">
        <f t="shared" si="4"/>
        <v>0</v>
      </c>
    </row>
    <row r="30" spans="1:8" x14ac:dyDescent="0.35">
      <c r="A30">
        <v>17</v>
      </c>
      <c r="B30">
        <f t="shared" si="0"/>
        <v>2047</v>
      </c>
      <c r="C30">
        <f t="shared" si="1"/>
        <v>6.1974060677035397E-2</v>
      </c>
      <c r="D30">
        <f t="shared" si="2"/>
        <v>6.1974060677035397E-2</v>
      </c>
      <c r="F30">
        <v>17</v>
      </c>
      <c r="G30">
        <f t="shared" si="3"/>
        <v>0.43629668761085727</v>
      </c>
      <c r="H30">
        <f t="shared" si="4"/>
        <v>0</v>
      </c>
    </row>
    <row r="31" spans="1:8" x14ac:dyDescent="0.35">
      <c r="A31">
        <v>18</v>
      </c>
      <c r="B31">
        <f t="shared" si="0"/>
        <v>2048</v>
      </c>
      <c r="C31">
        <f t="shared" si="1"/>
        <v>5.9022914930509894E-2</v>
      </c>
      <c r="D31">
        <f t="shared" si="2"/>
        <v>5.9022914930509894E-2</v>
      </c>
      <c r="F31">
        <v>18</v>
      </c>
      <c r="G31">
        <f t="shared" si="3"/>
        <v>0.41552065486748313</v>
      </c>
      <c r="H31">
        <f t="shared" si="4"/>
        <v>0</v>
      </c>
    </row>
    <row r="32" spans="1:8" x14ac:dyDescent="0.35">
      <c r="A32">
        <v>19</v>
      </c>
      <c r="B32">
        <f t="shared" si="0"/>
        <v>2049</v>
      </c>
      <c r="C32">
        <f t="shared" si="1"/>
        <v>5.6212299933818946E-2</v>
      </c>
      <c r="D32">
        <f t="shared" si="2"/>
        <v>5.6212299933818946E-2</v>
      </c>
      <c r="F32">
        <v>19</v>
      </c>
      <c r="G32">
        <f t="shared" si="3"/>
        <v>0.39573395701665059</v>
      </c>
      <c r="H32">
        <f t="shared" ref="H32:H33" si="5">IF(F32&lt;$B$2,G32,0)</f>
        <v>0</v>
      </c>
    </row>
    <row r="33" spans="1:8" x14ac:dyDescent="0.35">
      <c r="A33">
        <v>20</v>
      </c>
      <c r="B33">
        <f t="shared" si="0"/>
        <v>2050</v>
      </c>
      <c r="C33">
        <f t="shared" si="1"/>
        <v>5.3535523746494243E-2</v>
      </c>
      <c r="D33">
        <f t="shared" si="2"/>
        <v>5.3535523746494243E-2</v>
      </c>
      <c r="F33">
        <v>20</v>
      </c>
      <c r="G33">
        <f t="shared" si="3"/>
        <v>0.37688948287300061</v>
      </c>
      <c r="H33">
        <f t="shared" si="5"/>
        <v>0</v>
      </c>
    </row>
    <row r="35" spans="1:8" x14ac:dyDescent="0.35">
      <c r="G35" t="s">
        <v>40</v>
      </c>
      <c r="H35">
        <f>SUM(H13:H33)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CPT</vt:lpstr>
      <vt:lpstr>MARKUP_AN</vt:lpstr>
      <vt:lpstr>Decommission</vt:lpstr>
      <vt:lpstr>SF</vt:lpstr>
      <vt:lpstr>MARKUP_DR_wrong</vt:lpstr>
      <vt:lpstr>MARKUP_DR_correct</vt:lpstr>
      <vt:lpstr>D_OY</vt:lpstr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Mertens</dc:creator>
  <cp:lastModifiedBy>Wang, N. (Ni)</cp:lastModifiedBy>
  <dcterms:created xsi:type="dcterms:W3CDTF">2021-04-23T07:44:36Z</dcterms:created>
  <dcterms:modified xsi:type="dcterms:W3CDTF">2024-08-20T18:54:27Z</dcterms:modified>
</cp:coreProperties>
</file>