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1) Documentos\1) Universidad\Cátedra Lucha Colombiana contra la Corrupción\Codigo\Resultados\"/>
    </mc:Choice>
  </mc:AlternateContent>
  <xr:revisionPtr revIDLastSave="0" documentId="13_ncr:1_{7DD6A4CE-5EB0-4431-B8ED-313BADA6ABD2}" xr6:coauthVersionLast="47" xr6:coauthVersionMax="47" xr10:uidLastSave="{00000000-0000-0000-0000-000000000000}"/>
  <bookViews>
    <workbookView xWindow="28680" yWindow="-3375" windowWidth="29040" windowHeight="15720" xr2:uid="{00000000-000D-0000-FFFF-FFFF00000000}"/>
  </bookViews>
  <sheets>
    <sheet name="Resultados Totales" sheetId="37" r:id="rId1"/>
    <sheet name="etha0 n0.5 iteTest" sheetId="26" r:id="rId2"/>
    <sheet name="etha0 n0.5 seedTest" sheetId="27" r:id="rId3"/>
    <sheet name="etha1 n0.5 iteTest" sheetId="31" r:id="rId4"/>
    <sheet name="etha1 n0.5 seedTest" sheetId="38" r:id="rId5"/>
    <sheet name="noise test" sheetId="46" r:id="rId6"/>
  </sheets>
  <definedNames>
    <definedName name="DatosExternos_1" localSheetId="1" hidden="1">'etha0 n0.5 iteTest'!$B$9:$F$41</definedName>
    <definedName name="DatosExternos_1" localSheetId="2" hidden="1">'etha0 n0.5 seedTest'!$B$8:$F$40</definedName>
    <definedName name="DatosExternos_1" localSheetId="3" hidden="1">'etha1 n0.5 iteTest'!$B$8:$F$40</definedName>
    <definedName name="DatosExternos_1" localSheetId="4" hidden="1">'etha1 n0.5 seedTest'!$B$8:$F$40</definedName>
    <definedName name="DatosExternos_1" localSheetId="5" hidden="1">'noise test'!$B$8:$F$40</definedName>
    <definedName name="DatosExternos_2" localSheetId="1" hidden="1">'etha0 n0.5 iteTest'!$H$9:$L$41</definedName>
    <definedName name="DatosExternos_2" localSheetId="2" hidden="1">'etha0 n0.5 seedTest'!$H$8:$L$40</definedName>
    <definedName name="DatosExternos_2" localSheetId="3" hidden="1">'etha1 n0.5 iteTest'!$H$8:$L$40</definedName>
    <definedName name="DatosExternos_2" localSheetId="4" hidden="1">'etha1 n0.5 seedTest'!$H$8:$L$40</definedName>
    <definedName name="DatosExternos_2" localSheetId="5" hidden="1">'noise test'!$H$8:$L$40</definedName>
    <definedName name="DatosExternos_3" localSheetId="1" hidden="1">'etha0 n0.5 iteTest'!$N$9:$R$41</definedName>
    <definedName name="DatosExternos_3" localSheetId="2" hidden="1">'etha0 n0.5 seedTest'!$N$8:$R$40</definedName>
    <definedName name="DatosExternos_3" localSheetId="3" hidden="1">'etha1 n0.5 iteTest'!$N$8:$R$40</definedName>
    <definedName name="DatosExternos_3" localSheetId="4" hidden="1">'etha1 n0.5 seedTest'!$N$8:$R$40</definedName>
    <definedName name="DatosExternos_3" localSheetId="5" hidden="1">'noise test'!$N$8:$R$40</definedName>
    <definedName name="DatosExternos_4" localSheetId="2" hidden="1">'etha0 n0.5 seedTest'!$T$8:$X$40</definedName>
    <definedName name="DatosExternos_4" localSheetId="4" hidden="1">'etha1 n0.5 seedTest'!$T$8:$X$40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6" l="1"/>
  <c r="O4" i="46"/>
  <c r="O3" i="46"/>
  <c r="I4" i="46"/>
  <c r="I3" i="46"/>
  <c r="C4" i="46"/>
  <c r="C3" i="46"/>
  <c r="U4" i="38"/>
  <c r="U3" i="38"/>
  <c r="O4" i="38"/>
  <c r="O3" i="38"/>
  <c r="I4" i="38"/>
  <c r="I3" i="38"/>
  <c r="C4" i="38"/>
  <c r="C3" i="38"/>
  <c r="C5" i="38" s="1"/>
  <c r="O4" i="31"/>
  <c r="O3" i="31"/>
  <c r="I4" i="31"/>
  <c r="I3" i="31"/>
  <c r="C4" i="31"/>
  <c r="C3" i="31"/>
  <c r="C3" i="26"/>
  <c r="C4" i="26"/>
  <c r="O5" i="46" l="1"/>
  <c r="I5" i="46"/>
  <c r="C5" i="46"/>
  <c r="U5" i="38"/>
  <c r="O5" i="38"/>
  <c r="I5" i="38"/>
  <c r="O5" i="31"/>
  <c r="C5" i="31"/>
  <c r="I5" i="31"/>
  <c r="U4" i="27"/>
  <c r="U3" i="27"/>
  <c r="O4" i="27"/>
  <c r="O3" i="27"/>
  <c r="I4" i="27"/>
  <c r="I3" i="27"/>
  <c r="C4" i="27"/>
  <c r="C3" i="27"/>
  <c r="O4" i="26"/>
  <c r="O3" i="26"/>
  <c r="I4" i="26"/>
  <c r="I3" i="26"/>
  <c r="C5" i="27" l="1"/>
  <c r="U5" i="27"/>
  <c r="O5" i="27"/>
  <c r="I5" i="27"/>
  <c r="O5" i="26"/>
  <c r="I5" i="26"/>
  <c r="C5"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0D6DC5-B736-4292-8A12-2BD4002E578B}" keepAlive="1" name="Consulta - etha0 n0 5 e1" description="Conexión a la consulta 'etha0 n0 5 e1' en el libro." type="5" refreshedVersion="8" background="1" saveData="1">
    <dbPr connection="Provider=Microsoft.Mashup.OleDb.1;Data Source=$Workbook$;Location=&quot;etha0 n0 5 e1&quot;;Extended Properties=&quot;&quot;" command="SELECT * FROM [etha0 n0 5 e1]"/>
  </connection>
  <connection id="2" xr16:uid="{A72FAC1A-176E-48EA-ADAD-0EC21E9481F6}" keepAlive="1" name="Consulta - etha0 n0 5 e2" description="Conexión a la consulta 'etha0 n0 5 e2' en el libro." type="5" refreshedVersion="8" background="1" saveData="1">
    <dbPr connection="Provider=Microsoft.Mashup.OleDb.1;Data Source=$Workbook$;Location=&quot;etha0 n0 5 e2&quot;;Extended Properties=&quot;&quot;" command="SELECT * FROM [etha0 n0 5 e2]"/>
  </connection>
  <connection id="3" xr16:uid="{006BF3A7-62C1-48E8-A7DE-6438BF436E64}" keepAlive="1" name="Consulta - etha0 n0 5 e3" description="Conexión a la consulta 'etha0 n0 5 e3' en el libro." type="5" refreshedVersion="8" background="1" saveData="1">
    <dbPr connection="Provider=Microsoft.Mashup.OleDb.1;Data Source=$Workbook$;Location=&quot;etha0 n0 5 e3&quot;;Extended Properties=&quot;&quot;" command="SELECT * FROM [etha0 n0 5 e3]"/>
  </connection>
  <connection id="4" xr16:uid="{9E5D57B8-5F5D-4B6E-8D89-7B68B4A09DD7}" keepAlive="1" name="Consulta - etha0 n0 5 iterations1000 e1" description="Conexión a la consulta 'etha0 n0 5 iterations1000 e1' en el libro." type="5" refreshedVersion="8" background="1" saveData="1">
    <dbPr connection="Provider=Microsoft.Mashup.OleDb.1;Data Source=$Workbook$;Location=&quot;etha0 n0 5 iterations1000 e1&quot;;Extended Properties=&quot;&quot;" command="SELECT * FROM [etha0 n0 5 iterations1000 e1]"/>
  </connection>
  <connection id="5" xr16:uid="{9D10DF93-46E2-4272-A005-5C34A94800A2}" keepAlive="1" name="Consulta - etha0 n0 5 iterations1000 e2" description="Conexión a la consulta 'etha0 n0 5 iterations1000 e2' en el libro." type="5" refreshedVersion="8" background="1" saveData="1">
    <dbPr connection="Provider=Microsoft.Mashup.OleDb.1;Data Source=$Workbook$;Location=&quot;etha0 n0 5 iterations1000 e2&quot;;Extended Properties=&quot;&quot;" command="SELECT * FROM [etha0 n0 5 iterations1000 e2]"/>
  </connection>
  <connection id="6" xr16:uid="{B696C9F2-8BB3-4E3B-ABD4-CA1F8AF847CB}" keepAlive="1" name="Consulta - etha0 n0 5 iterations1000 e3" description="Conexión a la consulta 'etha0 n0 5 iterations1000 e3' en el libro." type="5" refreshedVersion="8" background="1" saveData="1">
    <dbPr connection="Provider=Microsoft.Mashup.OleDb.1;Data Source=$Workbook$;Location=&quot;etha0 n0 5 iterations1000 e3&quot;;Extended Properties=&quot;&quot;" command="SELECT * FROM [etha0 n0 5 iterations1000 e3]"/>
  </connection>
  <connection id="7" xr16:uid="{BC796DA3-F7E1-4E30-87D3-5934D257DE4F}" keepAlive="1" name="Consulta - etha0 n0 5 iterations1000 seed1" description="Conexión a la consulta 'etha0 n0 5 iterations1000 seed1' en el libro." type="5" refreshedVersion="0" background="1">
    <dbPr connection="Provider=Microsoft.Mashup.OleDb.1;Data Source=$Workbook$;Location=&quot;etha0 n0 5 iterations1000 seed1&quot;;Extended Properties=&quot;&quot;" command="SELECT * FROM [etha0 n0 5 iterations1000 seed1]"/>
  </connection>
  <connection id="8" xr16:uid="{09597D9F-B3F2-4380-9956-03AAF8DB7C3F}" keepAlive="1" name="Consulta - etha0 n0 5 iterations1000 seed1 (2)" description="Conexión a la consulta 'etha0 n0 5 iterations1000 seed1 (2)' en el libro." type="5" refreshedVersion="8" background="1" saveData="1">
    <dbPr connection="Provider=Microsoft.Mashup.OleDb.1;Data Source=$Workbook$;Location=&quot;etha0 n0 5 iterations1000 seed1 (2)&quot;;Extended Properties=&quot;&quot;" command="SELECT * FROM [etha0 n0 5 iterations1000 seed1 (2)]"/>
  </connection>
  <connection id="9" xr16:uid="{9DB2E315-9D22-4E2C-86D3-B21C81A4164B}" keepAlive="1" name="Consulta - etha0 n0 5 iterations1000 seed1 (3)" description="Conexión a la consulta 'etha0 n0 5 iterations1000 seed1 (3)' en el libro." type="5" refreshedVersion="8" background="1" saveData="1">
    <dbPr connection="Provider=Microsoft.Mashup.OleDb.1;Data Source=$Workbook$;Location=&quot;etha0 n0 5 iterations1000 seed1 (3)&quot;;Extended Properties=&quot;&quot;" command="SELECT * FROM [etha0 n0 5 iterations1000 seed1 (3)]"/>
  </connection>
  <connection id="10" xr16:uid="{A086DC1E-B60E-4BBD-A4DD-9B24C9EBDA2B}" keepAlive="1" name="Consulta - etha0 n0 5 iterations10000 seed1" description="Conexión a la consulta 'etha0 n0 5 iterations10000 seed1' en el libro." type="5" refreshedVersion="8" background="1" saveData="1">
    <dbPr connection="Provider=Microsoft.Mashup.OleDb.1;Data Source=$Workbook$;Location=&quot;etha0 n0 5 iterations10000 seed1&quot;;Extended Properties=&quot;&quot;" command="SELECT * FROM [etha0 n0 5 iterations10000 seed1]"/>
  </connection>
  <connection id="11" xr16:uid="{E1A2C29E-5D8B-4A09-8218-6A0C5B88B391}" keepAlive="1" name="Consulta - etha0 n0 5 iterations10000 seed1 (2)" description="Conexión a la consulta 'etha0 n0 5 iterations10000 seed1 (2)' en el libro." type="5" refreshedVersion="8" background="1" saveData="1">
    <dbPr connection="Provider=Microsoft.Mashup.OleDb.1;Data Source=$Workbook$;Location=&quot;etha0 n0 5 iterations10000 seed1 (2)&quot;;Extended Properties=&quot;&quot;" command="SELECT * FROM [etha0 n0 5 iterations10000 seed1 (2)]"/>
  </connection>
  <connection id="12" xr16:uid="{C74A20CA-722D-4D31-AADF-DD42C86B22FD}" keepAlive="1" name="Consulta - etha0 n0 5 iterations200 e1" description="Conexión a la consulta 'etha0 n0 5 iterations200 e1' en el libro." type="5" refreshedVersion="8" background="1" saveData="1">
    <dbPr connection="Provider=Microsoft.Mashup.OleDb.1;Data Source=$Workbook$;Location=&quot;etha0 n0 5 iterations200 e1&quot;;Extended Properties=&quot;&quot;" command="SELECT * FROM [etha0 n0 5 iterations200 e1]"/>
  </connection>
  <connection id="13" xr16:uid="{0684CDF0-E1FF-4D7F-8652-4B60CA28CF1A}" keepAlive="1" name="Consulta - etha0 n0 5 iterations200 e1 (2)" description="Conexión a la consulta 'etha0 n0 5 iterations200 e1 (2)' en el libro." type="5" refreshedVersion="8" background="1" saveData="1">
    <dbPr connection="Provider=Microsoft.Mashup.OleDb.1;Data Source=$Workbook$;Location=&quot;etha0 n0 5 iterations200 e1 (2)&quot;;Extended Properties=&quot;&quot;" command="SELECT * FROM [etha0 n0 5 iterations200 e1 (2)]"/>
  </connection>
  <connection id="14" xr16:uid="{F7BAA411-182B-46B3-87DA-6B2C465B4E05}" keepAlive="1" name="Consulta - etha0 n0 5 iterations200 e2" description="Conexión a la consulta 'etha0 n0 5 iterations200 e2' en el libro." type="5" refreshedVersion="8" background="1" saveData="1">
    <dbPr connection="Provider=Microsoft.Mashup.OleDb.1;Data Source=$Workbook$;Location=&quot;etha0 n0 5 iterations200 e2&quot;;Extended Properties=&quot;&quot;" command="SELECT * FROM [etha0 n0 5 iterations200 e2]"/>
  </connection>
  <connection id="15" xr16:uid="{36804BFC-339D-48AB-9EC2-7983176F6B88}" keepAlive="1" name="Consulta - etha0 n0 5 iterations200 e2 (2)" description="Conexión a la consulta 'etha0 n0 5 iterations200 e2 (2)' en el libro." type="5" refreshedVersion="8" background="1" saveData="1">
    <dbPr connection="Provider=Microsoft.Mashup.OleDb.1;Data Source=$Workbook$;Location=&quot;etha0 n0 5 iterations200 e2 (2)&quot;;Extended Properties=&quot;&quot;" command="SELECT * FROM [etha0 n0 5 iterations200 e2 (2)]"/>
  </connection>
  <connection id="16" xr16:uid="{529455E6-DB0F-46B1-A65E-FE57564C5CEB}" keepAlive="1" name="Consulta - etha0 n0 5 iterations200 e3" description="Conexión a la consulta 'etha0 n0 5 iterations200 e3' en el libro." type="5" refreshedVersion="8" background="1" saveData="1">
    <dbPr connection="Provider=Microsoft.Mashup.OleDb.1;Data Source=$Workbook$;Location=&quot;etha0 n0 5 iterations200 e3&quot;;Extended Properties=&quot;&quot;" command="SELECT * FROM [etha0 n0 5 iterations200 e3]"/>
  </connection>
  <connection id="17" xr16:uid="{5DA969DC-44C1-446D-9E42-296C5695AE04}" keepAlive="1" name="Consulta - etha0 n0 5 iterations200 e3 (2)" description="Conexión a la consulta 'etha0 n0 5 iterations200 e3 (2)' en el libro." type="5" refreshedVersion="8" background="1" saveData="1">
    <dbPr connection="Provider=Microsoft.Mashup.OleDb.1;Data Source=$Workbook$;Location=&quot;etha0 n0 5 iterations200 e3 (2)&quot;;Extended Properties=&quot;&quot;" command="SELECT * FROM [etha0 n0 5 iterations200 e3 (2)]"/>
  </connection>
  <connection id="18" xr16:uid="{295CB93B-2F99-4B46-B35C-D74F242730BB}" keepAlive="1" name="Consulta - etha0 n0 5 iterations50 e1" description="Conexión a la consulta 'etha0 n0 5 iterations50 e1' en el libro." type="5" refreshedVersion="8" background="1" saveData="1">
    <dbPr connection="Provider=Microsoft.Mashup.OleDb.1;Data Source=$Workbook$;Location=&quot;etha0 n0 5 iterations50 e1&quot;;Extended Properties=&quot;&quot;" command="SELECT * FROM [etha0 n0 5 iterations50 e1]"/>
  </connection>
  <connection id="19" xr16:uid="{5524C227-AA86-4E25-B1C4-F6BC9846AC27}" keepAlive="1" name="Consulta - etha0 n0 5 iterations50 e1 (2)" description="Conexión a la consulta 'etha0 n0 5 iterations50 e1 (2)' en el libro." type="5" refreshedVersion="8" background="1" saveData="1">
    <dbPr connection="Provider=Microsoft.Mashup.OleDb.1;Data Source=$Workbook$;Location=&quot;etha0 n0 5 iterations50 e1 (2)&quot;;Extended Properties=&quot;&quot;" command="SELECT * FROM [etha0 n0 5 iterations50 e1 (2)]"/>
  </connection>
  <connection id="20" xr16:uid="{BD059702-8B29-4D8A-85F7-1182C40797DC}" keepAlive="1" name="Consulta - etha0 n0 5 iterations50 e1 (3)" description="Conexión a la consulta 'etha0 n0 5 iterations50 e1 (3)' en el libro." type="5" refreshedVersion="8" background="1" saveData="1">
    <dbPr connection="Provider=Microsoft.Mashup.OleDb.1;Data Source=$Workbook$;Location=&quot;etha0 n0 5 iterations50 e1 (3)&quot;;Extended Properties=&quot;&quot;" command="SELECT * FROM [etha0 n0 5 iterations50 e1 (3)]"/>
  </connection>
  <connection id="21" xr16:uid="{C2C41E54-7FAE-4F9C-9489-F2BF874A8FA8}" keepAlive="1" name="Consulta - etha0 n0 5 iterations50 e1-Seed 2" description="Conexión a la consulta 'etha0 n0 5 iterations50 e1-Seed 2' en el libro." type="5" refreshedVersion="8" background="1" saveData="1">
    <dbPr connection="Provider=Microsoft.Mashup.OleDb.1;Data Source=$Workbook$;Location=&quot;etha0 n0 5 iterations50 e1-Seed 2&quot;;Extended Properties=&quot;&quot;" command="SELECT * FROM [etha0 n0 5 iterations50 e1-Seed 2]"/>
  </connection>
  <connection id="22" xr16:uid="{53BA1F45-F7A9-4CB4-B40B-3A4F0EFC0B15}" keepAlive="1" name="Consulta - etha0 n0 5 iterations50 e1-Seed 3" description="Conexión a la consulta 'etha0 n0 5 iterations50 e1-Seed 3' en el libro." type="5" refreshedVersion="8" background="1" saveData="1">
    <dbPr connection="Provider=Microsoft.Mashup.OleDb.1;Data Source=$Workbook$;Location=&quot;etha0 n0 5 iterations50 e1-Seed 3&quot;;Extended Properties=&quot;&quot;" command="SELECT * FROM [etha0 n0 5 iterations50 e1-Seed 3]"/>
  </connection>
  <connection id="23" xr16:uid="{E57E20EC-F7EF-4E18-9252-230CA7EE1720}" keepAlive="1" name="Consulta - etha0 n0 5 iterations50 e1-Seed 4" description="Conexión a la consulta 'etha0 n0 5 iterations50 e1-Seed 4' en el libro." type="5" refreshedVersion="8" background="1" saveData="1">
    <dbPr connection="Provider=Microsoft.Mashup.OleDb.1;Data Source=$Workbook$;Location=&quot;etha0 n0 5 iterations50 e1-Seed 4&quot;;Extended Properties=&quot;&quot;" command="SELECT * FROM [etha0 n0 5 iterations50 e1-Seed 4]"/>
  </connection>
  <connection id="24" xr16:uid="{8A1D4B4E-515E-4019-8F3B-FC5D1655F3D7}" keepAlive="1" name="Consulta - etha0 n0 5 iterations50 e2" description="Conexión a la consulta 'etha0 n0 5 iterations50 e2' en el libro." type="5" refreshedVersion="8" background="1" saveData="1">
    <dbPr connection="Provider=Microsoft.Mashup.OleDb.1;Data Source=$Workbook$;Location=&quot;etha0 n0 5 iterations50 e2&quot;;Extended Properties=&quot;&quot;" command="SELECT * FROM [etha0 n0 5 iterations50 e2]"/>
  </connection>
  <connection id="25" xr16:uid="{F5A50150-A864-4964-8B2B-7AA8B2B3F936}" keepAlive="1" name="Consulta - etha0 n0 5 iterations50 e2-Seed 2" description="Conexión a la consulta 'etha0 n0 5 iterations50 e2-Seed 2' en el libro." type="5" refreshedVersion="8" background="1" saveData="1">
    <dbPr connection="Provider=Microsoft.Mashup.OleDb.1;Data Source=$Workbook$;Location=&quot;etha0 n0 5 iterations50 e2-Seed 2&quot;;Extended Properties=&quot;&quot;" command="SELECT * FROM [etha0 n0 5 iterations50 e2-Seed 2]"/>
  </connection>
  <connection id="26" xr16:uid="{E4B1DE32-C05E-43A0-B51C-1E6ADA67A354}" keepAlive="1" name="Consulta - etha0 n0 5 iterations50 e2-Seed 3" description="Conexión a la consulta 'etha0 n0 5 iterations50 e2-Seed 3' en el libro." type="5" refreshedVersion="8" background="1" saveData="1">
    <dbPr connection="Provider=Microsoft.Mashup.OleDb.1;Data Source=$Workbook$;Location=&quot;etha0 n0 5 iterations50 e2-Seed 3&quot;;Extended Properties=&quot;&quot;" command="SELECT * FROM [etha0 n0 5 iterations50 e2-Seed 3]"/>
  </connection>
  <connection id="27" xr16:uid="{33708C46-7A21-42F2-BFC2-A5774ED70764}" keepAlive="1" name="Consulta - etha0 n0 5 iterations50 e2-Seed 4" description="Conexión a la consulta 'etha0 n0 5 iterations50 e2-Seed 4' en el libro." type="5" refreshedVersion="8" background="1" saveData="1">
    <dbPr connection="Provider=Microsoft.Mashup.OleDb.1;Data Source=$Workbook$;Location=&quot;etha0 n0 5 iterations50 e2-Seed 4&quot;;Extended Properties=&quot;&quot;" command="SELECT * FROM [etha0 n0 5 iterations50 e2-Seed 4]"/>
  </connection>
  <connection id="28" xr16:uid="{43D36B82-6AA2-4728-95A0-42F8B2A902A6}" keepAlive="1" name="Consulta - etha0 n0 5 iterations50 e3" description="Conexión a la consulta 'etha0 n0 5 iterations50 e3' en el libro." type="5" refreshedVersion="8" background="1" saveData="1">
    <dbPr connection="Provider=Microsoft.Mashup.OleDb.1;Data Source=$Workbook$;Location=&quot;etha0 n0 5 iterations50 e3&quot;;Extended Properties=&quot;&quot;" command="SELECT * FROM [etha0 n0 5 iterations50 e3]"/>
  </connection>
  <connection id="29" xr16:uid="{46C0D570-6B01-4FB6-B0A2-752FB86583F3}" keepAlive="1" name="Consulta - etha0 n0 5 iterations50 e3-Seed 2" description="Conexión a la consulta 'etha0 n0 5 iterations50 e3-Seed 2' en el libro." type="5" refreshedVersion="8" background="1" saveData="1">
    <dbPr connection="Provider=Microsoft.Mashup.OleDb.1;Data Source=$Workbook$;Location=&quot;etha0 n0 5 iterations50 e3-Seed 2&quot;;Extended Properties=&quot;&quot;" command="SELECT * FROM [etha0 n0 5 iterations50 e3-Seed 2]"/>
  </connection>
  <connection id="30" xr16:uid="{5D081243-2FE9-49D5-B184-C9BA95778C78}" keepAlive="1" name="Consulta - etha0 n0 5 iterations50 e3-Seed 3" description="Conexión a la consulta 'etha0 n0 5 iterations50 e3-Seed 3' en el libro." type="5" refreshedVersion="8" background="1" saveData="1">
    <dbPr connection="Provider=Microsoft.Mashup.OleDb.1;Data Source=$Workbook$;Location=&quot;etha0 n0 5 iterations50 e3-Seed 3&quot;;Extended Properties=&quot;&quot;" command="SELECT * FROM [etha0 n0 5 iterations50 e3-Seed 3]"/>
  </connection>
  <connection id="31" xr16:uid="{E4DA9CC7-1AEA-4A0A-A3AB-7D5238A251F8}" keepAlive="1" name="Consulta - etha0 n0 5 iterations50 e3-Seed 4" description="Conexión a la consulta 'etha0 n0 5 iterations50 e3-Seed 4' en el libro." type="5" refreshedVersion="8" background="1" saveData="1">
    <dbPr connection="Provider=Microsoft.Mashup.OleDb.1;Data Source=$Workbook$;Location=&quot;etha0 n0 5 iterations50 e3-Seed 4&quot;;Extended Properties=&quot;&quot;" command="SELECT * FROM [etha0 n0 5 iterations50 e3-Seed 4]"/>
  </connection>
  <connection id="32" xr16:uid="{F5A6DAFD-F846-4C01-BD28-0E2EB753DFD5}" keepAlive="1" name="Consulta - etha0 n0 5 iterations50 seed1" description="Conexión a la consulta 'etha0 n0 5 iterations50 seed1' en el libro." type="5" refreshedVersion="8" background="1" saveData="1">
    <dbPr connection="Provider=Microsoft.Mashup.OleDb.1;Data Source=$Workbook$;Location=&quot;etha0 n0 5 iterations50 seed1&quot;;Extended Properties=&quot;&quot;" command="SELECT * FROM [etha0 n0 5 iterations50 seed1]"/>
  </connection>
  <connection id="33" xr16:uid="{B5C83E6E-DF62-4C65-842A-95F2B55764CD}" keepAlive="1" name="Consulta - etha0 n0 5 iterations50 seed1 (2)" description="Conexión a la consulta 'etha0 n0 5 iterations50 seed1 (2)' en el libro." type="5" refreshedVersion="8" background="1" saveData="1">
    <dbPr connection="Provider=Microsoft.Mashup.OleDb.1;Data Source=$Workbook$;Location=&quot;etha0 n0 5 iterations50 seed1 (2)&quot;;Extended Properties=&quot;&quot;" command="SELECT * FROM [etha0 n0 5 iterations50 seed1 (2)]"/>
  </connection>
  <connection id="34" xr16:uid="{7519E969-4E28-4C6E-9431-F170944C1049}" keepAlive="1" name="Consulta - etha0 n0 5 iterations50 seed1 (3)" description="Conexión a la consulta 'etha0 n0 5 iterations50 seed1 (3)' en el libro." type="5" refreshedVersion="8" background="1" saveData="1">
    <dbPr connection="Provider=Microsoft.Mashup.OleDb.1;Data Source=$Workbook$;Location=&quot;etha0 n0 5 iterations50 seed1 (3)&quot;;Extended Properties=&quot;&quot;" command="SELECT * FROM [etha0 n0 5 iterations50 seed1 (3)]"/>
  </connection>
  <connection id="35" xr16:uid="{8F9DA995-17A8-4505-B5DC-69D844508801}" keepAlive="1" name="Consulta - etha0 n0 5 iterations50 seed1 (4)" description="Conexión a la consulta 'etha0 n0 5 iterations50 seed1 (4)' en el libro." type="5" refreshedVersion="8" background="1" saveData="1">
    <dbPr connection="Provider=Microsoft.Mashup.OleDb.1;Data Source=$Workbook$;Location=&quot;etha0 n0 5 iterations50 seed1 (4)&quot;;Extended Properties=&quot;&quot;" command="SELECT * FROM [etha0 n0 5 iterations50 seed1 (4)]"/>
  </connection>
  <connection id="36" xr16:uid="{D1A43DF2-68F5-492D-9387-107D663AE797}" keepAlive="1" name="Consulta - etha0 n0 5 iterations50 seed1 (5)" description="Conexión a la consulta 'etha0 n0 5 iterations50 seed1 (5)' en el libro." type="5" refreshedVersion="8" background="1" saveData="1">
    <dbPr connection="Provider=Microsoft.Mashup.OleDb.1;Data Source=$Workbook$;Location=&quot;etha0 n0 5 iterations50 seed1 (5)&quot;;Extended Properties=&quot;&quot;" command="SELECT * FROM [etha0 n0 5 iterations50 seed1 (5)]"/>
  </connection>
  <connection id="37" xr16:uid="{71DF437B-7648-436F-AE6F-40A38EA35304}" keepAlive="1" name="Consulta - etha0 n0 5 iterations50 seed2" description="Conexión a la consulta 'etha0 n0 5 iterations50 seed2' en el libro." type="5" refreshedVersion="8" background="1" saveData="1">
    <dbPr connection="Provider=Microsoft.Mashup.OleDb.1;Data Source=$Workbook$;Location=&quot;etha0 n0 5 iterations50 seed2&quot;;Extended Properties=&quot;&quot;" command="SELECT * FROM [etha0 n0 5 iterations50 seed2]"/>
  </connection>
  <connection id="38" xr16:uid="{6D69C808-E403-4275-872E-194CC47BEE5E}" keepAlive="1" name="Consulta - etha0 n0 5 iterations50 seed3" description="Conexión a la consulta 'etha0 n0 5 iterations50 seed3' en el libro." type="5" refreshedVersion="8" background="1" saveData="1">
    <dbPr connection="Provider=Microsoft.Mashup.OleDb.1;Data Source=$Workbook$;Location=&quot;etha0 n0 5 iterations50 seed3&quot;;Extended Properties=&quot;&quot;" command="SELECT * FROM [etha0 n0 5 iterations50 seed3]"/>
  </connection>
  <connection id="39" xr16:uid="{989E594A-005C-4D98-82BC-D0FF9A0A00B1}" keepAlive="1" name="Consulta - etha0 n0 5 iterations50 seed4" description="Conexión a la consulta 'etha0 n0 5 iterations50 seed4' en el libro." type="5" refreshedVersion="8" background="1" saveData="1">
    <dbPr connection="Provider=Microsoft.Mashup.OleDb.1;Data Source=$Workbook$;Location=&quot;etha0 n0 5 iterations50 seed4&quot;;Extended Properties=&quot;&quot;" command="SELECT * FROM [etha0 n0 5 iterations50 seed4]"/>
  </connection>
  <connection id="40" xr16:uid="{F7B8F874-16A1-4333-BC5E-E54E73470D16}" keepAlive="1" name="Consulta - etha1 n0 5 iterations1000 seed1" description="Conexión a la consulta 'etha1 n0 5 iterations1000 seed1' en el libro." type="5" refreshedVersion="8" background="1" saveData="1">
    <dbPr connection="Provider=Microsoft.Mashup.OleDb.1;Data Source=$Workbook$;Location=&quot;etha1 n0 5 iterations1000 seed1&quot;;Extended Properties=&quot;&quot;" command="SELECT * FROM [etha1 n0 5 iterations1000 seed1]"/>
  </connection>
  <connection id="41" xr16:uid="{3426C31C-0113-4443-ABAE-A449F0C43302}" keepAlive="1" name="Consulta - etha1 n0 5 iterations1000 seed1 (2)" description="Conexión a la consulta 'etha1 n0 5 iterations1000 seed1 (2)' en el libro." type="5" refreshedVersion="8" background="1" saveData="1">
    <dbPr connection="Provider=Microsoft.Mashup.OleDb.1;Data Source=$Workbook$;Location=&quot;etha1 n0 5 iterations1000 seed1 (2)&quot;;Extended Properties=&quot;&quot;" command="SELECT * FROM [etha1 n0 5 iterations1000 seed1 (2)]"/>
  </connection>
  <connection id="42" xr16:uid="{FFB65F93-D122-4B2C-9465-72D2563F1E8B}" keepAlive="1" name="Consulta - etha1 n0 5 iterations10000 seed1" description="Conexión a la consulta 'etha1 n0 5 iterations10000 seed1' en el libro." type="5" refreshedVersion="8" background="1" saveData="1">
    <dbPr connection="Provider=Microsoft.Mashup.OleDb.1;Data Source=$Workbook$;Location=&quot;etha1 n0 5 iterations10000 seed1&quot;;Extended Properties=&quot;&quot;" command="SELECT * FROM [etha1 n0 5 iterations10000 seed1]"/>
  </connection>
  <connection id="43" xr16:uid="{2552EFE9-8AAC-4050-B36B-3622CB907B46}" keepAlive="1" name="Consulta - etha1 n0 5 iterations10000 seed1 (2)" description="Conexión a la consulta 'etha1 n0 5 iterations10000 seed1 (2)' en el libro." type="5" refreshedVersion="8" background="1" saveData="1">
    <dbPr connection="Provider=Microsoft.Mashup.OleDb.1;Data Source=$Workbook$;Location=&quot;etha1 n0 5 iterations10000 seed1 (2)&quot;;Extended Properties=&quot;&quot;" command="SELECT * FROM [etha1 n0 5 iterations10000 seed1 (2)]"/>
  </connection>
  <connection id="44" xr16:uid="{9C71AF0D-0335-4456-A6D3-FF1FE19D314D}" keepAlive="1" name="Consulta - etha1 n0 5 iterations50 seed1" description="Conexión a la consulta 'etha1 n0 5 iterations50 seed1' en el libro." type="5" refreshedVersion="8" background="1" saveData="1">
    <dbPr connection="Provider=Microsoft.Mashup.OleDb.1;Data Source=$Workbook$;Location=&quot;etha1 n0 5 iterations50 seed1&quot;;Extended Properties=&quot;&quot;" command="SELECT * FROM [etha1 n0 5 iterations50 seed1]"/>
  </connection>
  <connection id="45" xr16:uid="{B5B67673-6E44-4EDC-9B81-100448253897}" keepAlive="1" name="Consulta - etha1 n0 5 iterations50 seed1 (2)" description="Conexión a la consulta 'etha1 n0 5 iterations50 seed1 (2)' en el libro." type="5" refreshedVersion="8" background="1" saveData="1">
    <dbPr connection="Provider=Microsoft.Mashup.OleDb.1;Data Source=$Workbook$;Location=&quot;etha1 n0 5 iterations50 seed1 (2)&quot;;Extended Properties=&quot;&quot;" command="SELECT * FROM [etha1 n0 5 iterations50 seed1 (2)]"/>
  </connection>
  <connection id="46" xr16:uid="{8A215F3F-8017-45BF-BAA5-38306E609C7B}" keepAlive="1" name="Consulta - etha1 n0 5 iterations50 seed1 (3)" description="Conexión a la consulta 'etha1 n0 5 iterations50 seed1 (3)' en el libro." type="5" refreshedVersion="8" background="1" saveData="1">
    <dbPr connection="Provider=Microsoft.Mashup.OleDb.1;Data Source=$Workbook$;Location=&quot;etha1 n0 5 iterations50 seed1 (3)&quot;;Extended Properties=&quot;&quot;" command="SELECT * FROM [etha1 n0 5 iterations50 seed1 (3)]"/>
  </connection>
  <connection id="47" xr16:uid="{5F684436-4DFC-4276-97AD-95642DD39295}" keepAlive="1" name="Consulta - etha1 n0 5 iterations50 seed1 (4)" description="Conexión a la consulta 'etha1 n0 5 iterations50 seed1 (4)' en el libro." type="5" refreshedVersion="8" background="1" saveData="1">
    <dbPr connection="Provider=Microsoft.Mashup.OleDb.1;Data Source=$Workbook$;Location=&quot;etha1 n0 5 iterations50 seed1 (4)&quot;;Extended Properties=&quot;&quot;" command="SELECT * FROM [etha1 n0 5 iterations50 seed1 (4)]"/>
  </connection>
  <connection id="48" xr16:uid="{B2FD65B5-D976-4A4C-BEC0-5CA9F3DAC1BE}" keepAlive="1" name="Consulta - etha1 n0 5 iterations50 seed2" description="Conexión a la consulta 'etha1 n0 5 iterations50 seed2' en el libro." type="5" refreshedVersion="8" background="1" saveData="1">
    <dbPr connection="Provider=Microsoft.Mashup.OleDb.1;Data Source=$Workbook$;Location=&quot;etha1 n0 5 iterations50 seed2&quot;;Extended Properties=&quot;&quot;" command="SELECT * FROM [etha1 n0 5 iterations50 seed2]"/>
  </connection>
  <connection id="49" xr16:uid="{60EA259F-A4D4-4A1B-B341-DF2EBAB9FCB8}" keepAlive="1" name="Consulta - etha1 n0 5 iterations50 seed3" description="Conexión a la consulta 'etha1 n0 5 iterations50 seed3' en el libro." type="5" refreshedVersion="8" background="1" saveData="1">
    <dbPr connection="Provider=Microsoft.Mashup.OleDb.1;Data Source=$Workbook$;Location=&quot;etha1 n0 5 iterations50 seed3&quot;;Extended Properties=&quot;&quot;" command="SELECT * FROM [etha1 n0 5 iterations50 seed3]"/>
  </connection>
  <connection id="50" xr16:uid="{0978EC2E-36BE-4741-B02A-A471EBCBE6F6}" keepAlive="1" name="Consulta - etha1 n0 5 iterations50 seed4" description="Conexión a la consulta 'etha1 n0 5 iterations50 seed4' en el libro." type="5" refreshedVersion="8" background="1" saveData="1">
    <dbPr connection="Provider=Microsoft.Mashup.OleDb.1;Data Source=$Workbook$;Location=&quot;etha1 n0 5 iterations50 seed4&quot;;Extended Properties=&quot;&quot;" command="SELECT * FROM [etha1 n0 5 iterations50 seed4]"/>
  </connection>
  <connection id="51" xr16:uid="{7018DE25-3C8B-40D4-B281-51599A3840B0}" keepAlive="1" name="Consulta - noiseTest etha0 n0 ite50 seed1" description="Conexión a la consulta 'noiseTest etha0 n0 ite50 seed1' en el libro." type="5" refreshedVersion="8" background="1" saveData="1">
    <dbPr connection="Provider=Microsoft.Mashup.OleDb.1;Data Source=$Workbook$;Location=&quot;noiseTest etha0 n0 ite50 seed1&quot;;Extended Properties=&quot;&quot;" command="SELECT * FROM [noiseTest etha0 n0 ite50 seed1]"/>
  </connection>
  <connection id="52" xr16:uid="{37BBBDCA-FEB8-4BF0-A271-7E8F17FC59E4}" keepAlive="1" name="Consulta - noiseTest etha0 n0 ite50 seed1 (2)" description="Conexión a la consulta 'noiseTest etha0 n0 ite50 seed1 (2)' en el libro." type="5" refreshedVersion="8" background="1" saveData="1">
    <dbPr connection="Provider=Microsoft.Mashup.OleDb.1;Data Source=$Workbook$;Location=&quot;noiseTest etha0 n0 ite50 seed1 (2)&quot;;Extended Properties=&quot;&quot;" command="SELECT * FROM [noiseTest etha0 n0 ite50 seed1 (2)]"/>
  </connection>
  <connection id="53" xr16:uid="{A56E78B8-31E8-4CEF-9E29-DEF37A030793}" keepAlive="1" name="Consulta - noiseTest etha0 n1 ite50 seed1" description="Conexión a la consulta 'noiseTest etha0 n1 ite50 seed1' en el libro." type="5" refreshedVersion="8" background="1" saveData="1">
    <dbPr connection="Provider=Microsoft.Mashup.OleDb.1;Data Source=$Workbook$;Location=&quot;noiseTest etha0 n1 ite50 seed1&quot;;Extended Properties=&quot;&quot;" command="SELECT * FROM [noiseTest etha0 n1 ite50 seed1]"/>
  </connection>
  <connection id="54" xr16:uid="{04DB9434-32D2-4357-9468-D5A60EB5137F}" keepAlive="1" name="Consulta - noiseTest etha0 n1 ite50 seed1 (2)" description="Conexión a la consulta 'noiseTest etha0 n1 ite50 seed1 (2)' en el libro." type="5" refreshedVersion="8" background="1" saveData="1">
    <dbPr connection="Provider=Microsoft.Mashup.OleDb.1;Data Source=$Workbook$;Location=&quot;noiseTest etha0 n1 ite50 seed1 (2)&quot;;Extended Properties=&quot;&quot;" command="SELECT * FROM [noiseTest etha0 n1 ite50 seed1 (2)]"/>
  </connection>
  <connection id="55" xr16:uid="{7C2A7185-59A1-482D-A58B-DF49384B13D2}" keepAlive="1" name="Consulta - test" description="Conexión a la consulta 'test' en el libro." type="5" refreshedVersion="0" background="1">
    <dbPr connection="Provider=Microsoft.Mashup.OleDb.1;Data Source=$Workbook$;Location=test;Extended Properties=&quot;&quot;" command="SELECT * FROM [test]"/>
  </connection>
  <connection id="56" xr16:uid="{BFEFBF23-E39C-49BB-8868-B0D0E6458953}" keepAlive="1" name="Consulta - test (2)" description="Conexión a la consulta 'test (2)' en el libro." type="5" refreshedVersion="0" background="1">
    <dbPr connection="Provider=Microsoft.Mashup.OleDb.1;Data Source=$Workbook$;Location=&quot;test (2)&quot;;Extended Properties=&quot;&quot;" command="SELECT * FROM [test (2)]"/>
  </connection>
  <connection id="57" xr16:uid="{9ACE1C26-C368-4DAC-85B0-855BBB2F2236}" keepAlive="1" name="Consulta - test con correcion" description="Conexión a la consulta 'test con correcion' en el libro." type="5" refreshedVersion="8" background="1" saveData="1">
    <dbPr connection="Provider=Microsoft.Mashup.OleDb.1;Data Source=$Workbook$;Location=&quot;test con correcion&quot;;Extended Properties=&quot;&quot;" command="SELECT * FROM [test con correcion]"/>
  </connection>
  <connection id="58" xr16:uid="{F6E938F0-0E0E-4F53-A94D-00F9BDD506E8}" keepAlive="1" name="Consulta - test con correcion (2)" description="Conexión a la consulta 'test con correcion (2)' en el libro." type="5" refreshedVersion="8" background="1" saveData="1">
    <dbPr connection="Provider=Microsoft.Mashup.OleDb.1;Data Source=$Workbook$;Location=&quot;test con correcion (2)&quot;;Extended Properties=&quot;&quot;" command="SELECT * FROM [test con correcion (2)]"/>
  </connection>
  <connection id="59" xr16:uid="{9ECFC37E-F9F9-4E81-84AD-B6CB3A7D2FFF}" keepAlive="1" name="Consulta - test con correcion (3)" description="Conexión a la consulta 'test con correcion (3)' en el libro." type="5" refreshedVersion="8" background="1" saveData="1">
    <dbPr connection="Provider=Microsoft.Mashup.OleDb.1;Data Source=$Workbook$;Location=&quot;test con correcion (3)&quot;;Extended Properties=&quot;&quot;" command="SELECT * FROM [test con correcion (3)]"/>
  </connection>
</connections>
</file>

<file path=xl/sharedStrings.xml><?xml version="1.0" encoding="utf-8"?>
<sst xmlns="http://schemas.openxmlformats.org/spreadsheetml/2006/main" count="740" uniqueCount="69">
  <si>
    <t xml:space="preserve">Amazonas </t>
  </si>
  <si>
    <t xml:space="preserve">Antioquia </t>
  </si>
  <si>
    <t xml:space="preserve">Arauca </t>
  </si>
  <si>
    <t xml:space="preserve">Atlantico </t>
  </si>
  <si>
    <t xml:space="preserve">Bolivar </t>
  </si>
  <si>
    <t xml:space="preserve">Boyaca </t>
  </si>
  <si>
    <t xml:space="preserve">Caldas </t>
  </si>
  <si>
    <t xml:space="preserve">Caqueta </t>
  </si>
  <si>
    <t xml:space="preserve">Casanare </t>
  </si>
  <si>
    <t xml:space="preserve">Cauca </t>
  </si>
  <si>
    <t xml:space="preserve">Cesar </t>
  </si>
  <si>
    <t xml:space="preserve">Choco </t>
  </si>
  <si>
    <t xml:space="preserve">Cordoba </t>
  </si>
  <si>
    <t xml:space="preserve">Cundinamarca </t>
  </si>
  <si>
    <t xml:space="preserve">Guainia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</si>
  <si>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</si>
  <si>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</si>
  <si>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</si>
  <si>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</si>
  <si>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</si>
  <si>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</si>
  <si>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</si>
  <si>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</si>
  <si>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Quindio </t>
  </si>
  <si>
    <t xml:space="preserve">Risaralda </t>
  </si>
  <si>
    <t xml:space="preserve">San Andres y Providencia </t>
  </si>
  <si>
    <t xml:space="preserve">Santander </t>
  </si>
  <si>
    <t xml:space="preserve">Sucre </t>
  </si>
  <si>
    <t xml:space="preserve">Tolima </t>
  </si>
  <si>
    <t xml:space="preserve">Valle del Cauca </t>
  </si>
  <si>
    <t xml:space="preserve">Vaupes </t>
  </si>
  <si>
    <t xml:space="preserve">Vichada </t>
  </si>
  <si>
    <t>INAC 2020 Real</t>
  </si>
  <si>
    <t>INAC 2020 Calculado</t>
  </si>
  <si>
    <t>Resultados</t>
  </si>
  <si>
    <t>Máximo Error</t>
  </si>
  <si>
    <t>Mínimo Error</t>
  </si>
  <si>
    <t>Departamento</t>
  </si>
  <si>
    <t>2020 Real vs 2020 Calculado</t>
  </si>
  <si>
    <t>INAC 2019 Real</t>
  </si>
  <si>
    <t>Error</t>
  </si>
  <si>
    <t>Delta máximo</t>
  </si>
  <si>
    <t>Column1</t>
  </si>
  <si>
    <t>Column2</t>
  </si>
  <si>
    <t>Column3</t>
  </si>
  <si>
    <t>Column4</t>
  </si>
  <si>
    <t>Column5</t>
  </si>
  <si>
    <t>Prueba 1, 50 iteraciones</t>
  </si>
  <si>
    <t>Prueba 3, 10.000 iteraciones</t>
  </si>
  <si>
    <t>Prueba 2, 1.000 iteraciones</t>
  </si>
  <si>
    <t>Prueba 2, Seeds: Amazonas and Guajira</t>
  </si>
  <si>
    <t>Prueba 1, Seeds: Nariño and Vichada</t>
  </si>
  <si>
    <t>Prueba 3, Seeds: Sucre and Bolivar</t>
  </si>
  <si>
    <t>Prueba 4, Seeds: Vaupes and Choco</t>
  </si>
  <si>
    <t>Promedio</t>
  </si>
  <si>
    <t>Prueba 1, Etha = 1 iteraciones = 50</t>
  </si>
  <si>
    <t>Prueba 3, Etha = 1 iteraciones =10.000</t>
  </si>
  <si>
    <t>Prueba 2, Etha = 1 iteraciones =1.000</t>
  </si>
  <si>
    <t>Tanto para el caso en que etha = 0 como etha = 1 (Los recomendados en la literatura), con 50 iteraciones se lograban resultados imilares, identificando que este es un valor idoneo de cálculo para optimizar el uso de procesador</t>
  </si>
  <si>
    <t>Tanto para el caso en que etha = 0 como etha = 1, se obtuvieron mejores resultados con la semilla 1, conformada por Nariño y Vichada, los departamentos que más cambiaron entre 2019 y 2020 en el INAC real respectivamente</t>
  </si>
  <si>
    <t>Se obtuvo un menor error de aproximación para el caso en que etha es igual a 0, por lo que este valor es el recomendado para las simulaciones</t>
  </si>
  <si>
    <t>Para el caso en que etha es igual a 1, las aproximaciones tienden a dar valores de decrecimiento en el índice, mostrando así que según el modelo de banco de peces, Colombia es una país con tendencia a la alza de la corrupción.</t>
  </si>
  <si>
    <t>Los valores de theta max y theta min se definen como los valores de crecimiento máximo y mínimo reportados respectivamente. Por lo que una mejor aproximación del modelo y por ende de sus variables, requiere agregar datos del índice de años futuros</t>
  </si>
  <si>
    <t>Prueba 1, noise=0,5, etha0, ite50</t>
  </si>
  <si>
    <t>Prueba 2,noise=0, etha0, ite50</t>
  </si>
  <si>
    <t>Prueba 3, noise=1, etha0, ite50</t>
  </si>
  <si>
    <t>Como se ve en las pruebas de ruido, al disminuir la magnitud de este se obtienen valores más aproximados (Con un menor error). Pero el inconveniente se da en la región de San Andrés, donde tanto zoo como zoa no tienen influencia en el departamento. Por lo que la única variación asociada a este es el ruido que se indique en el sistema.</t>
  </si>
  <si>
    <t>Siempre se utilizaron un par de semillas en donde una aumentaba su índice mientras la otra dosminuía, esto es debido a que en caso de no hacerlo de esta manera, los índices tenderían a infinito (Ambas semillas crecen) o a menos infinito (Ambas semillas decrecen).</t>
  </si>
  <si>
    <t>Los resultados más acercados a la realidad se obtienen al no utilizar ruido y con etha 0. Obteniendo un delta de error de 27,17 y un promedio del error de 11,67. Por lo que en caso de centrarse un nuevo cero en este punto promedio, se obtendría un error del modelo de mas o menos 15,5, siendo este valor muy elevado al promedio de cambio en la realidad (0,86), por lo que el error es más grande que los cambio comunes. Esto indica que este modelo no es adecuado para la predicción del INAC en Colombia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</si>
</sst>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0" fillId="0" borderId="0" xfId="0" applyNumberFormat="1"/>
    <xf numFmtId="0" fontId="1" fillId="2" borderId="0" xfId="0" applyFont="1" applyFill="1"/>
    <xf numFmtId="0" fontId="1" fillId="3" borderId="2" xfId="0" applyFont="1" applyFill="1" applyBorder="1"/>
    <xf numFmtId="0" fontId="1" fillId="3" borderId="3" xfId="0" applyFont="1" applyFill="1" applyBorder="1"/>
    <xf numFmtId="0" fontId="1" fillId="4" borderId="4" xfId="0" applyFont="1" applyFill="1" applyBorder="1"/>
    <xf numFmtId="0" fontId="1" fillId="4" borderId="3" xfId="0" applyFont="1" applyFill="1" applyBorder="1"/>
    <xf numFmtId="0" fontId="0" fillId="5" borderId="0" xfId="0" applyNumberFormat="1" applyFill="1"/>
    <xf numFmtId="0" fontId="0" fillId="5" borderId="0" xfId="0" applyFill="1"/>
    <xf numFmtId="2" fontId="0" fillId="5" borderId="0" xfId="0" applyNumberFormat="1" applyFill="1"/>
    <xf numFmtId="0" fontId="1" fillId="3" borderId="1" xfId="0" applyFont="1" applyFill="1" applyBorder="1"/>
    <xf numFmtId="2" fontId="1" fillId="4" borderId="3" xfId="0" applyNumberFormat="1" applyFont="1" applyFill="1" applyBorder="1"/>
    <xf numFmtId="2" fontId="1" fillId="4" borderId="4" xfId="0" applyNumberFormat="1" applyFont="1" applyFill="1" applyBorder="1"/>
    <xf numFmtId="2" fontId="1" fillId="3" borderId="5" xfId="0" applyNumberFormat="1" applyFont="1" applyFill="1" applyBorder="1"/>
    <xf numFmtId="0" fontId="1" fillId="2" borderId="0" xfId="0" applyFont="1" applyFill="1" applyAlignment="1">
      <alignment horizontal="center"/>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0"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1" fillId="3" borderId="0" xfId="0" applyFont="1" applyFill="1" applyBorder="1"/>
    <xf numFmtId="2" fontId="1" fillId="3" borderId="0" xfId="0" applyNumberFormat="1" applyFont="1" applyFill="1" applyBorder="1"/>
  </cellXfs>
  <cellStyles count="1">
    <cellStyle name="Normal" xfId="0" builtinId="0"/>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2" xr16:uid="{1ABEFABF-8A3F-412A-9750-3D237E44ABE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atosExternos_3" connectionId="43" xr16:uid="{A56E2F16-4718-4F3E-8789-F0BD688BE5D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atosExternos_1" connectionId="47" xr16:uid="{8EE4B444-8BD6-40B5-B5BE-7577B741A60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atosExternos_2" connectionId="48" xr16:uid="{2A339AD8-1154-411B-8414-B1E3DED6620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atosExternos_3" connectionId="49" xr16:uid="{CF0BDB99-E35C-42AD-8468-8383449D6EA4}"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atosExternos_4" connectionId="50" xr16:uid="{53651190-5952-4306-A35E-D779F2E164B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atosExternos_1" connectionId="36" xr16:uid="{8AF993C7-9FC1-4C8A-AC02-862A565A7E7D}"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atosExternos_2" connectionId="52" xr16:uid="{53E73331-4D52-4022-9FB8-E606FE6989B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atosExternos_3" connectionId="54" xr16:uid="{CD8851B6-381F-4223-90E8-58CEDB0D1AB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2" connectionId="8" xr16:uid="{1613345F-0224-487D-A66A-02562738D86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10" xr16:uid="{14D2D6C3-5C64-4B36-ACEF-CADA1F41F571}"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33" xr16:uid="{0EF0C75F-A745-46F0-9042-F14241052C23}"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2" connectionId="37" xr16:uid="{0C630EF5-3D11-46BA-9935-4E9D2B92BBCD}"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38" xr16:uid="{9DE1979D-9245-4C92-AD01-C809D473EC1C}"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4" connectionId="39" xr16:uid="{CEEB6478-B9B6-49FF-B02C-54E35AF25E87}"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atosExternos_1" connectionId="46" xr16:uid="{5173D42C-078F-49FD-9E3B-4D909D77E7E8}"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atosExternos_2" connectionId="41" xr16:uid="{87F00374-0660-4BF0-972F-6795FBE18D9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1CD724B-B86D-4551-A0DF-6604B7F2AFCD}" name="etha0_n0_5_iterations50_seed1" displayName="etha0_n0_5_iterations50_seed1" ref="B9:F41" tableType="queryTable" totalsRowShown="0">
  <autoFilter ref="B9:F41" xr:uid="{51CD724B-B86D-4551-A0DF-6604B7F2AFCD}"/>
  <sortState xmlns:xlrd2="http://schemas.microsoft.com/office/spreadsheetml/2017/richdata2" ref="B10:F41">
    <sortCondition descending="1" ref="F9:F41"/>
  </sortState>
  <tableColumns count="5">
    <tableColumn id="1" xr3:uid="{47F5949A-1034-4831-A631-EA6129541ED0}" uniqueName="1" name="Departamento" queryTableFieldId="1" dataDxfId="16"/>
    <tableColumn id="2" xr3:uid="{5BCB85A9-EE82-4C34-8BC1-D4D24BCD291C}" uniqueName="2" name="INAC 2019 Real" queryTableFieldId="2"/>
    <tableColumn id="3" xr3:uid="{B6793F56-E6F9-4B64-8EC9-FE35909CDF43}" uniqueName="3" name="INAC 2020 Real" queryTableFieldId="3"/>
    <tableColumn id="4" xr3:uid="{8A3AA690-60C5-46AB-A6C0-D75D1E6D3B99}" uniqueName="4" name="INAC 2020 Calculado" queryTableFieldId="4"/>
    <tableColumn id="5" xr3:uid="{BDC007EA-5626-4FF2-915F-5CE58DC150F5}" uniqueName="5" name="Error" queryTableFieldId="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D636FFA-5BFF-4F66-9772-76E4234BF9FA}" name="etha1_n0_5_iterations10000_seed1__2" displayName="etha1_n0_5_iterations10000_seed1__2" ref="N8:R40" tableType="queryTable" totalsRowShown="0">
  <autoFilter ref="N8:R40" xr:uid="{3D636FFA-5BFF-4F66-9772-76E4234BF9FA}"/>
  <sortState xmlns:xlrd2="http://schemas.microsoft.com/office/spreadsheetml/2017/richdata2" ref="N9:R40">
    <sortCondition descending="1" ref="R8:R40"/>
  </sortState>
  <tableColumns count="5">
    <tableColumn id="1" xr3:uid="{F06EF77A-96F9-468C-926B-E7DD4CD03977}" uniqueName="1" name="Departamento" queryTableFieldId="1" dataDxfId="7"/>
    <tableColumn id="2" xr3:uid="{107641C5-BE83-4DA0-A06C-3CE3E2B3EA7C}" uniqueName="2" name="INAC 2019 Real" queryTableFieldId="2"/>
    <tableColumn id="3" xr3:uid="{ED579612-A16B-4551-80C4-AA1981F035D9}" uniqueName="3" name="INAC 2020 Real" queryTableFieldId="3"/>
    <tableColumn id="4" xr3:uid="{5CF15BAC-A691-487D-937E-98B514DD854F}" uniqueName="4" name="INAC 2020 Calculado" queryTableFieldId="4"/>
    <tableColumn id="5" xr3:uid="{192F91C7-7592-4E18-88B9-8A5056FAC490}" uniqueName="5" name="Error"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CD25E08-0E4C-4CEA-83B7-F4BA5DCA6070}" name="etha1_n0_5_iterations50_seed1__321" displayName="etha1_n0_5_iterations50_seed1__321" ref="B8:F40" tableType="queryTable" totalsRowShown="0">
  <autoFilter ref="B8:F40" xr:uid="{0CD25E08-0E4C-4CEA-83B7-F4BA5DCA6070}"/>
  <sortState xmlns:xlrd2="http://schemas.microsoft.com/office/spreadsheetml/2017/richdata2" ref="B9:F40">
    <sortCondition descending="1" ref="F8:F40"/>
  </sortState>
  <tableColumns count="5">
    <tableColumn id="1" xr3:uid="{CD4E37D4-F398-4DC6-823A-19B7BEA4E724}" uniqueName="1" name="Departamento" queryTableFieldId="1" dataDxfId="6"/>
    <tableColumn id="2" xr3:uid="{33E552C7-24B5-4E61-8FAA-421AF56ED0B7}" uniqueName="2" name="INAC 2019 Real" queryTableFieldId="2"/>
    <tableColumn id="3" xr3:uid="{65F47092-DB08-4283-B8ED-6500554F73BA}" uniqueName="3" name="INAC 2020 Real" queryTableFieldId="3"/>
    <tableColumn id="4" xr3:uid="{6FC22489-889C-4EA7-88C8-3470575596F1}" uniqueName="4" name="INAC 2020 Calculado" queryTableFieldId="4"/>
    <tableColumn id="5" xr3:uid="{0A143BE2-70D1-463F-8798-68AF710CE615}" uniqueName="5" name="Error" queryTableFieldId="5"/>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F65FB80-FD82-4E9D-B1D5-3618FE1E2071}" name="etha1_n0_5_iterations50_seed2" displayName="etha1_n0_5_iterations50_seed2" ref="H8:L40" tableType="queryTable" totalsRowShown="0">
  <autoFilter ref="H8:L40" xr:uid="{AF65FB80-FD82-4E9D-B1D5-3618FE1E2071}"/>
  <sortState xmlns:xlrd2="http://schemas.microsoft.com/office/spreadsheetml/2017/richdata2" ref="H9:L40">
    <sortCondition descending="1" ref="L8:L40"/>
  </sortState>
  <tableColumns count="5">
    <tableColumn id="1" xr3:uid="{D0B603FA-246F-437A-93F6-488A0DAD08D1}" uniqueName="1" name="Departamento" queryTableFieldId="1" dataDxfId="5"/>
    <tableColumn id="2" xr3:uid="{8A66B4EA-4EE7-4091-B28A-A5504A66C9C2}" uniqueName="2" name="INAC 2019 Real" queryTableFieldId="2"/>
    <tableColumn id="3" xr3:uid="{824249EF-BB4A-4BF5-A1F5-6CDB64A22AF2}" uniqueName="3" name="INAC 2020 Real" queryTableFieldId="3"/>
    <tableColumn id="4" xr3:uid="{8A8A547E-ED6E-4500-BEE9-A10E7447EDD4}" uniqueName="4" name="INAC 2020 Calculado" queryTableFieldId="4"/>
    <tableColumn id="5" xr3:uid="{CF1620CB-EEC2-494C-929C-F38F7B3928CA}" uniqueName="5" name="Error" queryTableFieldId="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4988F7F-3CA8-482D-AB18-4553F39BA421}" name="etha1_n0_5_iterations50_seed3" displayName="etha1_n0_5_iterations50_seed3" ref="N8:R40" tableType="queryTable" totalsRowShown="0">
  <autoFilter ref="N8:R40" xr:uid="{A4988F7F-3CA8-482D-AB18-4553F39BA421}"/>
  <sortState xmlns:xlrd2="http://schemas.microsoft.com/office/spreadsheetml/2017/richdata2" ref="N9:R40">
    <sortCondition descending="1" ref="R8:R40"/>
  </sortState>
  <tableColumns count="5">
    <tableColumn id="1" xr3:uid="{19E95DC4-F37E-4E2F-9488-4CC55855A9D9}" uniqueName="1" name="Departamento" queryTableFieldId="1" dataDxfId="4"/>
    <tableColumn id="2" xr3:uid="{1A42FA8D-1924-4548-AA63-1D1544824EDD}" uniqueName="2" name="INAC 2019 Real" queryTableFieldId="2"/>
    <tableColumn id="3" xr3:uid="{3C77C9EE-3128-4FC9-9072-BCBC77E0F388}" uniqueName="3" name="INAC 2020 Real" queryTableFieldId="3"/>
    <tableColumn id="4" xr3:uid="{51A44505-70F7-46D6-B750-EDD8422FA529}" uniqueName="4" name="INAC 2020 Calculado" queryTableFieldId="4"/>
    <tableColumn id="5" xr3:uid="{3851E373-7C9B-4490-A34D-B7D7A0CFE338}" uniqueName="5" name="Error" queryTableFieldId="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0C9A934-42E7-47C3-88C9-B85E157EAE39}" name="etha1_n0_5_iterations50_seed4" displayName="etha1_n0_5_iterations50_seed4" ref="T8:X40" tableType="queryTable" totalsRowShown="0">
  <autoFilter ref="T8:X40" xr:uid="{20C9A934-42E7-47C3-88C9-B85E157EAE39}"/>
  <sortState xmlns:xlrd2="http://schemas.microsoft.com/office/spreadsheetml/2017/richdata2" ref="T9:X40">
    <sortCondition descending="1" ref="X8:X40"/>
  </sortState>
  <tableColumns count="5">
    <tableColumn id="1" xr3:uid="{38EE3820-AC94-4F9A-9A8C-52278C4869D5}" uniqueName="1" name="Departamento" queryTableFieldId="1" dataDxfId="3"/>
    <tableColumn id="2" xr3:uid="{653D22E7-5CD1-40D2-B3E1-13B9F3F5CE8F}" uniqueName="2" name="INAC 2019 Real" queryTableFieldId="2"/>
    <tableColumn id="3" xr3:uid="{F2457C70-3176-4B3D-B857-D26B6C16ED85}" uniqueName="3" name="INAC 2020 Real" queryTableFieldId="3"/>
    <tableColumn id="4" xr3:uid="{1FEF6664-0A01-4A19-9243-D0147415ACDB}" uniqueName="4" name="INAC 2020 Calculado" queryTableFieldId="4"/>
    <tableColumn id="5" xr3:uid="{B83B7511-BA20-4DDF-A7D9-4C365EF6325E}" uniqueName="5" name="Error" queryTableFieldId="5"/>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E913554B-80D3-45D7-977B-235E2997F3BA}" name="etha0_n0_5_iterations50_seed127" displayName="etha0_n0_5_iterations50_seed127" ref="B8:F40" tableType="queryTable" totalsRowShown="0">
  <autoFilter ref="B8:F40" xr:uid="{E913554B-80D3-45D7-977B-235E2997F3BA}"/>
  <sortState xmlns:xlrd2="http://schemas.microsoft.com/office/spreadsheetml/2017/richdata2" ref="B9:F40">
    <sortCondition descending="1" ref="F8:F40"/>
  </sortState>
  <tableColumns count="5">
    <tableColumn id="1" xr3:uid="{CDD604C3-5E70-46F3-B4B5-8F6967428B60}" uniqueName="1" name="Departamento" queryTableFieldId="1" dataDxfId="2"/>
    <tableColumn id="2" xr3:uid="{A73743A1-BDB9-448F-B6E5-54ED5A7314D6}" uniqueName="2" name="INAC 2019 Real" queryTableFieldId="2"/>
    <tableColumn id="3" xr3:uid="{EC83E433-3BD3-4CE0-8DF5-8D1A311670D8}" uniqueName="3" name="INAC 2020 Real" queryTableFieldId="3"/>
    <tableColumn id="4" xr3:uid="{50519B89-FA7A-46B1-8C1E-E8DB5E74CE3E}" uniqueName="4" name="INAC 2020 Calculado" queryTableFieldId="4"/>
    <tableColumn id="5" xr3:uid="{D566A3FC-8DA5-4B38-948B-A4A729D522D6}" uniqueName="5" name="Error" queryTableFieldId="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9BEBFD2-AE8B-4B15-8B94-37C9BC0F4024}" name="noiseTest_etha0_n0_ite50_seed1__2" displayName="noiseTest_etha0_n0_ite50_seed1__2" ref="H8:L40" tableType="queryTable" totalsRowShown="0">
  <autoFilter ref="H8:L40" xr:uid="{A9BEBFD2-AE8B-4B15-8B94-37C9BC0F4024}"/>
  <sortState xmlns:xlrd2="http://schemas.microsoft.com/office/spreadsheetml/2017/richdata2" ref="H9:L40">
    <sortCondition descending="1" ref="L8:L40"/>
  </sortState>
  <tableColumns count="5">
    <tableColumn id="1" xr3:uid="{3AA7942F-6C97-4206-8746-D98E7631BB7D}" uniqueName="1" name="Departamento" queryTableFieldId="1" dataDxfId="1"/>
    <tableColumn id="2" xr3:uid="{7F41211C-9171-4B60-9774-F557810B0C46}" uniqueName="2" name="INAC 2019 Real" queryTableFieldId="2"/>
    <tableColumn id="3" xr3:uid="{7A1B7727-9DCC-4A33-BFD0-282E862FB0E5}" uniqueName="3" name="INAC 2020 Real" queryTableFieldId="3"/>
    <tableColumn id="4" xr3:uid="{4F026F50-10EF-4A5F-A882-6E3B73AEE770}" uniqueName="4" name="INAC 2020 Calculado" queryTableFieldId="4"/>
    <tableColumn id="5" xr3:uid="{70DCCF56-BC5B-4808-A945-81A14C17EF71}" uniqueName="5" name="Error" queryTableFieldId="5"/>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673546A-AC2E-4DFC-A4E9-AEB627973A94}" name="noiseTest_etha0_n1_ite50_seed1__2" displayName="noiseTest_etha0_n1_ite50_seed1__2" ref="N8:R40" tableType="queryTable" totalsRowShown="0">
  <autoFilter ref="N8:R40" xr:uid="{1673546A-AC2E-4DFC-A4E9-AEB627973A94}"/>
  <sortState xmlns:xlrd2="http://schemas.microsoft.com/office/spreadsheetml/2017/richdata2" ref="N9:R40">
    <sortCondition descending="1" ref="R8:R40"/>
  </sortState>
  <tableColumns count="5">
    <tableColumn id="1" xr3:uid="{D7DEFDA4-72A5-48C5-8620-49761067078E}" uniqueName="1" name="Departamento" queryTableFieldId="1" dataDxfId="0"/>
    <tableColumn id="2" xr3:uid="{53069A76-23FA-4F9D-87F3-04E9592E662F}" uniqueName="2" name="INAC 2019 Real" queryTableFieldId="2"/>
    <tableColumn id="3" xr3:uid="{0268EB89-8B21-4377-BA13-B31A7A59B11E}" uniqueName="3" name="INAC 2020 Real" queryTableFieldId="3"/>
    <tableColumn id="4" xr3:uid="{EBDAD116-30E7-4363-92DD-4252886B3164}" uniqueName="4" name="INAC 2020 Calculado" queryTableFieldId="4"/>
    <tableColumn id="5" xr3:uid="{FADF3B50-33B9-403B-99B0-BA8717124469}" uniqueName="5" name="Error"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80F934D-D6F8-4C94-AB8E-3CF06BE63E7F}" name="etha0_n0_5_iterations1000_seed122" displayName="etha0_n0_5_iterations1000_seed122" ref="H9:L41" tableType="queryTable" totalsRowShown="0">
  <autoFilter ref="H9:L41" xr:uid="{780F934D-D6F8-4C94-AB8E-3CF06BE63E7F}"/>
  <sortState xmlns:xlrd2="http://schemas.microsoft.com/office/spreadsheetml/2017/richdata2" ref="H10:L41">
    <sortCondition descending="1" ref="L9:L41"/>
  </sortState>
  <tableColumns count="5">
    <tableColumn id="1" xr3:uid="{1F8293F7-EA95-470D-B5CB-EDCD66D5ED4A}" uniqueName="1" name="Departamento" queryTableFieldId="1" dataDxfId="15"/>
    <tableColumn id="2" xr3:uid="{807DC56C-667B-4D5F-AD18-9937A3E5FC52}" uniqueName="2" name="INAC 2019 Real" queryTableFieldId="2"/>
    <tableColumn id="3" xr3:uid="{FE4DCDD3-DEA5-475A-8F50-9DC935BA2685}" uniqueName="3" name="INAC 2020 Real" queryTableFieldId="3"/>
    <tableColumn id="4" xr3:uid="{3F28B7CF-CD13-4993-BF5D-B425ADF3873B}" uniqueName="4" name="INAC 2020 Calculado" queryTableFieldId="4"/>
    <tableColumn id="5" xr3:uid="{0BB50EFC-593E-42D0-A55D-958B89BCB185}" uniqueName="5" name="Error"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D87B6AB-9D31-4157-B84D-AAAB77FCC897}" name="etha0_n0_5_iterations10000_seed1" displayName="etha0_n0_5_iterations10000_seed1" ref="N9:R41" tableType="queryTable" totalsRowShown="0">
  <autoFilter ref="N9:R41" xr:uid="{AD87B6AB-9D31-4157-B84D-AAAB77FCC897}"/>
  <sortState xmlns:xlrd2="http://schemas.microsoft.com/office/spreadsheetml/2017/richdata2" ref="N10:R41">
    <sortCondition descending="1" ref="R9:R41"/>
  </sortState>
  <tableColumns count="5">
    <tableColumn id="1" xr3:uid="{A5E8D16A-CF28-4E63-81E5-19BD7A716F11}" uniqueName="1" name="Column1" queryTableFieldId="1" dataDxfId="14"/>
    <tableColumn id="2" xr3:uid="{F0CA5819-AA8B-4244-94D6-CBD449335CA1}" uniqueName="2" name="Column2" queryTableFieldId="2"/>
    <tableColumn id="3" xr3:uid="{B0282E54-AB14-46F1-A68D-48B7A3F718C0}" uniqueName="3" name="Column3" queryTableFieldId="3"/>
    <tableColumn id="4" xr3:uid="{3DE48D0E-7FD0-43FE-82F3-EA114D780EC6}" uniqueName="4" name="Column4" queryTableFieldId="4"/>
    <tableColumn id="5" xr3:uid="{A0E19E0A-B589-4259-8E6B-51453EEFF24F}" uniqueName="5" name="Column5"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CE177E-E6EC-48A3-A8ED-56820424689B}" name="etha0_n0_5_iterations50_seed12" displayName="etha0_n0_5_iterations50_seed12" ref="B8:F40" tableType="queryTable" totalsRowShown="0">
  <autoFilter ref="B8:F40" xr:uid="{4ACE177E-E6EC-48A3-A8ED-56820424689B}"/>
  <sortState xmlns:xlrd2="http://schemas.microsoft.com/office/spreadsheetml/2017/richdata2" ref="B9:F40">
    <sortCondition descending="1" ref="F8:F40"/>
  </sortState>
  <tableColumns count="5">
    <tableColumn id="1" xr3:uid="{EC498DBF-A63C-4043-8AA3-2D9F016ABAEF}" uniqueName="1" name="Departamento" queryTableFieldId="1" dataDxfId="13"/>
    <tableColumn id="2" xr3:uid="{3B66F9CC-EBD3-4857-96F0-CD58D33E3698}" uniqueName="2" name="INAC 2019 Real" queryTableFieldId="2"/>
    <tableColumn id="3" xr3:uid="{9FEF6DB3-BAF7-47BC-A86C-DD6AE2445CB3}" uniqueName="3" name="INAC 2020 Real" queryTableFieldId="3"/>
    <tableColumn id="4" xr3:uid="{749F2A4B-A841-4F31-BAF7-B6A601856B4F}" uniqueName="4" name="INAC 2020 Calculado" queryTableFieldId="4"/>
    <tableColumn id="5" xr3:uid="{0B12D2A7-43C2-46AF-B618-D325919C3E66}" uniqueName="5" name="Error"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3D1515-9CEE-43B2-AA19-EFD16870B641}" name="etha0_n0_5_iterations50_seed2" displayName="etha0_n0_5_iterations50_seed2" ref="H8:L40" tableType="queryTable" totalsRowShown="0">
  <autoFilter ref="H8:L40" xr:uid="{763D1515-9CEE-43B2-AA19-EFD16870B641}"/>
  <sortState xmlns:xlrd2="http://schemas.microsoft.com/office/spreadsheetml/2017/richdata2" ref="H9:L40">
    <sortCondition descending="1" ref="L8:L40"/>
  </sortState>
  <tableColumns count="5">
    <tableColumn id="1" xr3:uid="{ED630705-DC26-4231-8073-1F38625D9844}" uniqueName="1" name="Departamento" queryTableFieldId="1" dataDxfId="12"/>
    <tableColumn id="2" xr3:uid="{DACE37E8-5838-4A1A-8E3F-A90D22A2D627}" uniqueName="2" name="INAC 2019 Real" queryTableFieldId="2"/>
    <tableColumn id="3" xr3:uid="{5A6C3EF1-2894-4B41-B9E1-4358A3D214CD}" uniqueName="3" name="INAC 2020 Real" queryTableFieldId="3"/>
    <tableColumn id="4" xr3:uid="{3B770CF5-5FB6-44E1-82C3-4E87548FBD26}" uniqueName="4" name="INAC 2020 Calculado" queryTableFieldId="4"/>
    <tableColumn id="5" xr3:uid="{36E62034-2E65-4B0F-B4D9-1B86741C621B}" uniqueName="5" name="Error" queryTableFieldId="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5D9E02-8A59-41DE-BE44-E8CF4CBC8C98}" name="etha0_n0_5_iterations50_seed3" displayName="etha0_n0_5_iterations50_seed3" ref="N8:R40" tableType="queryTable" totalsRowShown="0">
  <autoFilter ref="N8:R40" xr:uid="{FC5D9E02-8A59-41DE-BE44-E8CF4CBC8C98}"/>
  <sortState xmlns:xlrd2="http://schemas.microsoft.com/office/spreadsheetml/2017/richdata2" ref="N9:R40">
    <sortCondition descending="1" ref="R8:R40"/>
  </sortState>
  <tableColumns count="5">
    <tableColumn id="1" xr3:uid="{F859B6F0-BC71-4C69-81F2-127E5BEA3B71}" uniqueName="1" name="Departamento" queryTableFieldId="1" dataDxfId="11"/>
    <tableColumn id="2" xr3:uid="{381482EE-4BA3-4BCC-AD81-03526BEA9313}" uniqueName="2" name="INAC 2019 Real" queryTableFieldId="2"/>
    <tableColumn id="3" xr3:uid="{B8D4832A-DAB6-4C91-AE5C-10F5D0722268}" uniqueName="3" name="INAC 2020 Real" queryTableFieldId="3"/>
    <tableColumn id="4" xr3:uid="{C3E265A5-30C2-4E81-9241-6D3086D080DC}" uniqueName="4" name="INAC 2020 Calculado" queryTableFieldId="4"/>
    <tableColumn id="5" xr3:uid="{648ACBFB-E746-4524-8368-191F72FB5C71}" uniqueName="5" name="Error"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82955E-872F-43E1-B14A-C0B5EDFD4994}" name="etha0_n0_5_iterations50_seed4" displayName="etha0_n0_5_iterations50_seed4" ref="T8:X40" tableType="queryTable" totalsRowShown="0">
  <autoFilter ref="T8:X40" xr:uid="{F782955E-872F-43E1-B14A-C0B5EDFD4994}"/>
  <sortState xmlns:xlrd2="http://schemas.microsoft.com/office/spreadsheetml/2017/richdata2" ref="T9:X40">
    <sortCondition descending="1" ref="X8:X40"/>
  </sortState>
  <tableColumns count="5">
    <tableColumn id="1" xr3:uid="{541F12D8-3109-4287-ABD7-A13E33AC5F02}" uniqueName="1" name="Departamento" queryTableFieldId="1" dataDxfId="10"/>
    <tableColumn id="2" xr3:uid="{D1D4A3EB-27C4-428E-9D60-5D317B1457F3}" uniqueName="2" name="INAC 2019 Real" queryTableFieldId="2"/>
    <tableColumn id="3" xr3:uid="{7A548A70-1322-4F44-8E59-5DC10741BA77}" uniqueName="3" name="INAC 2020 Real" queryTableFieldId="3"/>
    <tableColumn id="4" xr3:uid="{3206B06B-43F4-429F-9371-A02635A3B4AF}" uniqueName="4" name="INAC 2020 Calculado" queryTableFieldId="4"/>
    <tableColumn id="5" xr3:uid="{3B2D3729-2604-4D85-81BE-9283A32DFDF1}" uniqueName="5" name="Error"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63E49EE-EE2B-423E-ABA5-8E6939819699}" name="etha1_n0_5_iterations50_seed1__3" displayName="etha1_n0_5_iterations50_seed1__3" ref="B8:F40" tableType="queryTable" totalsRowShown="0">
  <autoFilter ref="B8:F40" xr:uid="{C63E49EE-EE2B-423E-ABA5-8E6939819699}"/>
  <sortState xmlns:xlrd2="http://schemas.microsoft.com/office/spreadsheetml/2017/richdata2" ref="B9:F40">
    <sortCondition descending="1" ref="F8:F40"/>
  </sortState>
  <tableColumns count="5">
    <tableColumn id="1" xr3:uid="{38B70491-8496-416B-850B-89FB5F61F5A1}" uniqueName="1" name="Departamento" queryTableFieldId="1" dataDxfId="9"/>
    <tableColumn id="2" xr3:uid="{6A12B494-F6F4-48F8-A275-FCF4F848B30E}" uniqueName="2" name="INAC 2019 Real" queryTableFieldId="2"/>
    <tableColumn id="3" xr3:uid="{3E0AFB43-7421-48F1-95FD-7A6CA9E7276F}" uniqueName="3" name="INAC 2020 Real" queryTableFieldId="3"/>
    <tableColumn id="4" xr3:uid="{E712DE9A-4A92-4262-9B7C-08E7F796A727}" uniqueName="4" name="INAC 2020 Calculado" queryTableFieldId="4"/>
    <tableColumn id="5" xr3:uid="{A5221745-2FB4-4232-992B-D8EBE451AE67}" uniqueName="5" name="Error"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E47F113-D260-491D-B21F-1825F43E7A07}" name="etha1_n0_5_iterations1000_seed1__2" displayName="etha1_n0_5_iterations1000_seed1__2" ref="H8:L40" tableType="queryTable" totalsRowShown="0">
  <autoFilter ref="H8:L40" xr:uid="{4E47F113-D260-491D-B21F-1825F43E7A07}"/>
  <sortState xmlns:xlrd2="http://schemas.microsoft.com/office/spreadsheetml/2017/richdata2" ref="H9:L40">
    <sortCondition descending="1" ref="L8:L40"/>
  </sortState>
  <tableColumns count="5">
    <tableColumn id="1" xr3:uid="{78C05086-B56C-4388-84BB-D52E86840832}" uniqueName="1" name="Departamento" queryTableFieldId="1" dataDxfId="8"/>
    <tableColumn id="2" xr3:uid="{632CB4AD-8167-4FB9-836C-1668B0F43524}" uniqueName="2" name="INAC 2019 Real" queryTableFieldId="2"/>
    <tableColumn id="3" xr3:uid="{8BDD2233-BE31-488E-AD59-AA880198B784}" uniqueName="3" name="INAC 2020 Real" queryTableFieldId="3"/>
    <tableColumn id="4" xr3:uid="{89862968-B115-4B61-ABD3-8A1C2411FF7A}" uniqueName="4" name="INAC 2020 Calculado" queryTableFieldId="4"/>
    <tableColumn id="5" xr3:uid="{79A5B123-8FB1-4CCA-B347-329BCC4D0BFF}" uniqueName="5" name="Error"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1.bin"/><Relationship Id="rId4"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95969-98E2-4648-A40E-2AE5B92C6885}">
  <dimension ref="B1:M54"/>
  <sheetViews>
    <sheetView tabSelected="1" workbookViewId="0">
      <selection activeCell="H21" sqref="H21"/>
    </sheetView>
  </sheetViews>
  <sheetFormatPr baseColWidth="10" defaultRowHeight="14.4" x14ac:dyDescent="0.3"/>
  <cols>
    <col min="7" max="7" width="6.6640625" customWidth="1"/>
  </cols>
  <sheetData>
    <row r="1" spans="2:13" ht="15" thickBot="1" x14ac:dyDescent="0.35"/>
    <row r="2" spans="2:13" ht="14.4" customHeight="1" x14ac:dyDescent="0.3">
      <c r="B2" s="15" t="s">
        <v>58</v>
      </c>
      <c r="C2" s="16"/>
      <c r="D2" s="16"/>
      <c r="E2" s="16"/>
      <c r="F2" s="17"/>
    </row>
    <row r="3" spans="2:13" x14ac:dyDescent="0.3">
      <c r="B3" s="18"/>
      <c r="C3" s="19"/>
      <c r="D3" s="19"/>
      <c r="E3" s="19"/>
      <c r="F3" s="20"/>
    </row>
    <row r="4" spans="2:13" x14ac:dyDescent="0.3">
      <c r="B4" s="18"/>
      <c r="C4" s="19"/>
      <c r="D4" s="19"/>
      <c r="E4" s="19"/>
      <c r="F4" s="20"/>
    </row>
    <row r="5" spans="2:13" x14ac:dyDescent="0.3">
      <c r="B5" s="18"/>
      <c r="C5" s="19"/>
      <c r="D5" s="19"/>
      <c r="E5" s="19"/>
      <c r="F5" s="20"/>
    </row>
    <row r="6" spans="2:13" x14ac:dyDescent="0.3">
      <c r="B6" s="18"/>
      <c r="C6" s="19"/>
      <c r="D6" s="19"/>
      <c r="E6" s="19"/>
      <c r="F6" s="20"/>
    </row>
    <row r="7" spans="2:13" ht="15" thickBot="1" x14ac:dyDescent="0.35">
      <c r="B7" s="21"/>
      <c r="C7" s="22"/>
      <c r="D7" s="22"/>
      <c r="E7" s="22"/>
      <c r="F7" s="23"/>
    </row>
    <row r="8" spans="2:13" ht="15" thickBot="1" x14ac:dyDescent="0.35"/>
    <row r="9" spans="2:13" x14ac:dyDescent="0.3">
      <c r="B9" s="15" t="s">
        <v>59</v>
      </c>
      <c r="C9" s="16"/>
      <c r="D9" s="16"/>
      <c r="E9" s="16"/>
      <c r="F9" s="17"/>
      <c r="H9" s="15" t="s">
        <v>67</v>
      </c>
      <c r="I9" s="16"/>
      <c r="J9" s="16"/>
      <c r="K9" s="16"/>
      <c r="L9" s="16"/>
      <c r="M9" s="17"/>
    </row>
    <row r="10" spans="2:13" x14ac:dyDescent="0.3">
      <c r="B10" s="18"/>
      <c r="C10" s="19"/>
      <c r="D10" s="19"/>
      <c r="E10" s="19"/>
      <c r="F10" s="20"/>
      <c r="H10" s="18"/>
      <c r="I10" s="19"/>
      <c r="J10" s="19"/>
      <c r="K10" s="19"/>
      <c r="L10" s="19"/>
      <c r="M10" s="20"/>
    </row>
    <row r="11" spans="2:13" x14ac:dyDescent="0.3">
      <c r="B11" s="18"/>
      <c r="C11" s="19"/>
      <c r="D11" s="19"/>
      <c r="E11" s="19"/>
      <c r="F11" s="20"/>
      <c r="H11" s="18"/>
      <c r="I11" s="19"/>
      <c r="J11" s="19"/>
      <c r="K11" s="19"/>
      <c r="L11" s="19"/>
      <c r="M11" s="20"/>
    </row>
    <row r="12" spans="2:13" x14ac:dyDescent="0.3">
      <c r="B12" s="18"/>
      <c r="C12" s="19"/>
      <c r="D12" s="19"/>
      <c r="E12" s="19"/>
      <c r="F12" s="20"/>
      <c r="H12" s="18"/>
      <c r="I12" s="19"/>
      <c r="J12" s="19"/>
      <c r="K12" s="19"/>
      <c r="L12" s="19"/>
      <c r="M12" s="20"/>
    </row>
    <row r="13" spans="2:13" x14ac:dyDescent="0.3">
      <c r="B13" s="18"/>
      <c r="C13" s="19"/>
      <c r="D13" s="19"/>
      <c r="E13" s="19"/>
      <c r="F13" s="20"/>
      <c r="H13" s="18"/>
      <c r="I13" s="19"/>
      <c r="J13" s="19"/>
      <c r="K13" s="19"/>
      <c r="L13" s="19"/>
      <c r="M13" s="20"/>
    </row>
    <row r="14" spans="2:13" ht="15" thickBot="1" x14ac:dyDescent="0.35">
      <c r="B14" s="21"/>
      <c r="C14" s="22"/>
      <c r="D14" s="22"/>
      <c r="E14" s="22"/>
      <c r="F14" s="23"/>
      <c r="H14" s="21"/>
      <c r="I14" s="22"/>
      <c r="J14" s="22"/>
      <c r="K14" s="22"/>
      <c r="L14" s="22"/>
      <c r="M14" s="23"/>
    </row>
    <row r="15" spans="2:13" ht="15" thickBot="1" x14ac:dyDescent="0.35"/>
    <row r="16" spans="2:13" x14ac:dyDescent="0.3">
      <c r="B16" s="15" t="s">
        <v>60</v>
      </c>
      <c r="C16" s="16"/>
      <c r="D16" s="16"/>
      <c r="E16" s="16"/>
      <c r="F16" s="17"/>
    </row>
    <row r="17" spans="2:6" x14ac:dyDescent="0.3">
      <c r="B17" s="18"/>
      <c r="C17" s="19"/>
      <c r="D17" s="19"/>
      <c r="E17" s="19"/>
      <c r="F17" s="20"/>
    </row>
    <row r="18" spans="2:6" x14ac:dyDescent="0.3">
      <c r="B18" s="18"/>
      <c r="C18" s="19"/>
      <c r="D18" s="19"/>
      <c r="E18" s="19"/>
      <c r="F18" s="20"/>
    </row>
    <row r="19" spans="2:6" x14ac:dyDescent="0.3">
      <c r="B19" s="18"/>
      <c r="C19" s="19"/>
      <c r="D19" s="19"/>
      <c r="E19" s="19"/>
      <c r="F19" s="20"/>
    </row>
    <row r="20" spans="2:6" ht="15" thickBot="1" x14ac:dyDescent="0.35">
      <c r="B20" s="21"/>
      <c r="C20" s="22"/>
      <c r="D20" s="22"/>
      <c r="E20" s="22"/>
      <c r="F20" s="23"/>
    </row>
    <row r="21" spans="2:6" ht="15" thickBot="1" x14ac:dyDescent="0.35"/>
    <row r="22" spans="2:6" x14ac:dyDescent="0.3">
      <c r="B22" s="15" t="s">
        <v>61</v>
      </c>
      <c r="C22" s="16"/>
      <c r="D22" s="16"/>
      <c r="E22" s="16"/>
      <c r="F22" s="17"/>
    </row>
    <row r="23" spans="2:6" x14ac:dyDescent="0.3">
      <c r="B23" s="18"/>
      <c r="C23" s="19"/>
      <c r="D23" s="19"/>
      <c r="E23" s="19"/>
      <c r="F23" s="20"/>
    </row>
    <row r="24" spans="2:6" x14ac:dyDescent="0.3">
      <c r="B24" s="18"/>
      <c r="C24" s="19"/>
      <c r="D24" s="19"/>
      <c r="E24" s="19"/>
      <c r="F24" s="20"/>
    </row>
    <row r="25" spans="2:6" x14ac:dyDescent="0.3">
      <c r="B25" s="18"/>
      <c r="C25" s="19"/>
      <c r="D25" s="19"/>
      <c r="E25" s="19"/>
      <c r="F25" s="20"/>
    </row>
    <row r="26" spans="2:6" x14ac:dyDescent="0.3">
      <c r="B26" s="18"/>
      <c r="C26" s="19"/>
      <c r="D26" s="19"/>
      <c r="E26" s="19"/>
      <c r="F26" s="20"/>
    </row>
    <row r="27" spans="2:6" ht="15" thickBot="1" x14ac:dyDescent="0.35">
      <c r="B27" s="21"/>
      <c r="C27" s="22"/>
      <c r="D27" s="22"/>
      <c r="E27" s="22"/>
      <c r="F27" s="23"/>
    </row>
    <row r="28" spans="2:6" ht="15" thickBot="1" x14ac:dyDescent="0.35"/>
    <row r="29" spans="2:6" x14ac:dyDescent="0.3">
      <c r="B29" s="15" t="s">
        <v>62</v>
      </c>
      <c r="C29" s="16"/>
      <c r="D29" s="16"/>
      <c r="E29" s="16"/>
      <c r="F29" s="17"/>
    </row>
    <row r="30" spans="2:6" x14ac:dyDescent="0.3">
      <c r="B30" s="18"/>
      <c r="C30" s="19"/>
      <c r="D30" s="19"/>
      <c r="E30" s="19"/>
      <c r="F30" s="20"/>
    </row>
    <row r="31" spans="2:6" x14ac:dyDescent="0.3">
      <c r="B31" s="18"/>
      <c r="C31" s="19"/>
      <c r="D31" s="19"/>
      <c r="E31" s="19"/>
      <c r="F31" s="20"/>
    </row>
    <row r="32" spans="2:6" x14ac:dyDescent="0.3">
      <c r="B32" s="18"/>
      <c r="C32" s="19"/>
      <c r="D32" s="19"/>
      <c r="E32" s="19"/>
      <c r="F32" s="20"/>
    </row>
    <row r="33" spans="2:6" x14ac:dyDescent="0.3">
      <c r="B33" s="18"/>
      <c r="C33" s="19"/>
      <c r="D33" s="19"/>
      <c r="E33" s="19"/>
      <c r="F33" s="20"/>
    </row>
    <row r="34" spans="2:6" ht="15" thickBot="1" x14ac:dyDescent="0.35">
      <c r="B34" s="21"/>
      <c r="C34" s="22"/>
      <c r="D34" s="22"/>
      <c r="E34" s="22"/>
      <c r="F34" s="23"/>
    </row>
    <row r="35" spans="2:6" ht="15" thickBot="1" x14ac:dyDescent="0.35"/>
    <row r="36" spans="2:6" ht="14.4" customHeight="1" x14ac:dyDescent="0.3">
      <c r="B36" s="15" t="s">
        <v>66</v>
      </c>
      <c r="C36" s="16"/>
      <c r="D36" s="16"/>
      <c r="E36" s="16"/>
      <c r="F36" s="17"/>
    </row>
    <row r="37" spans="2:6" x14ac:dyDescent="0.3">
      <c r="B37" s="18"/>
      <c r="C37" s="19"/>
      <c r="D37" s="19"/>
      <c r="E37" s="19"/>
      <c r="F37" s="20"/>
    </row>
    <row r="38" spans="2:6" x14ac:dyDescent="0.3">
      <c r="B38" s="18"/>
      <c r="C38" s="19"/>
      <c r="D38" s="19"/>
      <c r="E38" s="19"/>
      <c r="F38" s="20"/>
    </row>
    <row r="39" spans="2:6" x14ac:dyDescent="0.3">
      <c r="B39" s="18"/>
      <c r="C39" s="19"/>
      <c r="D39" s="19"/>
      <c r="E39" s="19"/>
      <c r="F39" s="20"/>
    </row>
    <row r="40" spans="2:6" x14ac:dyDescent="0.3">
      <c r="B40" s="18"/>
      <c r="C40" s="19"/>
      <c r="D40" s="19"/>
      <c r="E40" s="19"/>
      <c r="F40" s="20"/>
    </row>
    <row r="41" spans="2:6" x14ac:dyDescent="0.3">
      <c r="B41" s="18"/>
      <c r="C41" s="19"/>
      <c r="D41" s="19"/>
      <c r="E41" s="19"/>
      <c r="F41" s="20"/>
    </row>
    <row r="42" spans="2:6" x14ac:dyDescent="0.3">
      <c r="B42" s="18"/>
      <c r="C42" s="19"/>
      <c r="D42" s="19"/>
      <c r="E42" s="19"/>
      <c r="F42" s="20"/>
    </row>
    <row r="43" spans="2:6" ht="15" thickBot="1" x14ac:dyDescent="0.35">
      <c r="B43" s="21"/>
      <c r="C43" s="22"/>
      <c r="D43" s="22"/>
      <c r="E43" s="22"/>
      <c r="F43" s="23"/>
    </row>
    <row r="44" spans="2:6" ht="15" thickBot="1" x14ac:dyDescent="0.35"/>
    <row r="45" spans="2:6" ht="14.4" customHeight="1" x14ac:dyDescent="0.3">
      <c r="B45" s="15" t="s">
        <v>68</v>
      </c>
      <c r="C45" s="16"/>
      <c r="D45" s="16"/>
      <c r="E45" s="16"/>
      <c r="F45" s="17"/>
    </row>
    <row r="46" spans="2:6" x14ac:dyDescent="0.3">
      <c r="B46" s="18"/>
      <c r="C46" s="19"/>
      <c r="D46" s="19"/>
      <c r="E46" s="19"/>
      <c r="F46" s="20"/>
    </row>
    <row r="47" spans="2:6" x14ac:dyDescent="0.3">
      <c r="B47" s="18"/>
      <c r="C47" s="19"/>
      <c r="D47" s="19"/>
      <c r="E47" s="19"/>
      <c r="F47" s="20"/>
    </row>
    <row r="48" spans="2:6" x14ac:dyDescent="0.3">
      <c r="B48" s="18"/>
      <c r="C48" s="19"/>
      <c r="D48" s="19"/>
      <c r="E48" s="19"/>
      <c r="F48" s="20"/>
    </row>
    <row r="49" spans="2:6" x14ac:dyDescent="0.3">
      <c r="B49" s="18"/>
      <c r="C49" s="19"/>
      <c r="D49" s="19"/>
      <c r="E49" s="19"/>
      <c r="F49" s="20"/>
    </row>
    <row r="50" spans="2:6" x14ac:dyDescent="0.3">
      <c r="B50" s="18"/>
      <c r="C50" s="19"/>
      <c r="D50" s="19"/>
      <c r="E50" s="19"/>
      <c r="F50" s="20"/>
    </row>
    <row r="51" spans="2:6" x14ac:dyDescent="0.3">
      <c r="B51" s="18"/>
      <c r="C51" s="19"/>
      <c r="D51" s="19"/>
      <c r="E51" s="19"/>
      <c r="F51" s="20"/>
    </row>
    <row r="52" spans="2:6" x14ac:dyDescent="0.3">
      <c r="B52" s="18"/>
      <c r="C52" s="19"/>
      <c r="D52" s="19"/>
      <c r="E52" s="19"/>
      <c r="F52" s="20"/>
    </row>
    <row r="53" spans="2:6" x14ac:dyDescent="0.3">
      <c r="B53" s="18"/>
      <c r="C53" s="19"/>
      <c r="D53" s="19"/>
      <c r="E53" s="19"/>
      <c r="F53" s="20"/>
    </row>
    <row r="54" spans="2:6" ht="15" thickBot="1" x14ac:dyDescent="0.35">
      <c r="B54" s="21"/>
      <c r="C54" s="22"/>
      <c r="D54" s="22"/>
      <c r="E54" s="22"/>
      <c r="F54" s="23"/>
    </row>
  </sheetData>
  <mergeCells count="8">
    <mergeCell ref="B36:F43"/>
    <mergeCell ref="H9:M14"/>
    <mergeCell ref="B45:F54"/>
    <mergeCell ref="B2:F7"/>
    <mergeCell ref="B9:F14"/>
    <mergeCell ref="B16:F20"/>
    <mergeCell ref="B22:F27"/>
    <mergeCell ref="B29:F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3BFF-FE9E-45AA-82CB-1EF4C40D5611}">
  <dimension ref="B1:R41"/>
  <sheetViews>
    <sheetView workbookViewId="0">
      <selection activeCell="B7" sqref="B7"/>
    </sheetView>
  </sheetViews>
  <sheetFormatPr baseColWidth="10" defaultRowHeight="14.4" x14ac:dyDescent="0.3"/>
  <cols>
    <col min="1" max="1" width="4.21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4.109375" bestFit="1" customWidth="1"/>
    <col min="9" max="9" width="24.5546875" bestFit="1" customWidth="1"/>
    <col min="10" max="10" width="16" bestFit="1" customWidth="1"/>
    <col min="11" max="11" width="20.6640625" bestFit="1" customWidth="1"/>
    <col min="12" max="12" width="7.33203125" bestFit="1" customWidth="1"/>
    <col min="14" max="14" width="25.109375" bestFit="1" customWidth="1"/>
    <col min="15" max="15" width="24.5546875" bestFit="1" customWidth="1"/>
    <col min="16" max="18" width="10.7773437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MAX(etha0_n0_5_iterations50_seed1[Error])</f>
        <v>26.339999999999996</v>
      </c>
      <c r="H3" s="6" t="s">
        <v>35</v>
      </c>
      <c r="I3" s="11">
        <f>MAX(etha0_n0_5_iterations1000_seed122[Error])</f>
        <v>26.309999999999995</v>
      </c>
      <c r="N3" s="6" t="s">
        <v>35</v>
      </c>
      <c r="O3" s="11">
        <f>MAX(etha0_n0_5_iterations10000_seed1[Column5])</f>
        <v>26.22</v>
      </c>
    </row>
    <row r="4" spans="2:18" ht="15" thickBot="1" x14ac:dyDescent="0.35">
      <c r="B4" s="5" t="s">
        <v>36</v>
      </c>
      <c r="C4" s="12">
        <f>MIN(etha0_n0_5_iterations50_seed1[Error])</f>
        <v>-0.83000000000001251</v>
      </c>
      <c r="H4" s="5" t="s">
        <v>36</v>
      </c>
      <c r="I4" s="12">
        <f>MIN(etha0_n0_5_iterations1000_seed122[Error])</f>
        <v>-0.88000000000000966</v>
      </c>
      <c r="N4" s="5" t="s">
        <v>36</v>
      </c>
      <c r="O4" s="12">
        <f>MIN(etha0_n0_5_iterations10000_seed1[Column5])</f>
        <v>-0.45000000000000284</v>
      </c>
    </row>
    <row r="5" spans="2:18" ht="15" thickBot="1" x14ac:dyDescent="0.35">
      <c r="B5" s="10" t="s">
        <v>41</v>
      </c>
      <c r="C5" s="13">
        <f>C3-C4</f>
        <v>27.170000000000009</v>
      </c>
      <c r="H5" s="10" t="s">
        <v>41</v>
      </c>
      <c r="I5" s="13">
        <f>I3-I4</f>
        <v>27.190000000000005</v>
      </c>
      <c r="N5" s="10" t="s">
        <v>41</v>
      </c>
      <c r="O5" s="13">
        <f>O3-O4</f>
        <v>26.67</v>
      </c>
    </row>
    <row r="6" spans="2:18" ht="15" thickBot="1" x14ac:dyDescent="0.35">
      <c r="B6" s="10" t="s">
        <v>54</v>
      </c>
      <c r="C6" s="13">
        <f>AVERAGE(etha0_n0_5_iterations50_seed1[Error])</f>
        <v>11.667187499999994</v>
      </c>
      <c r="H6" s="24"/>
      <c r="I6" s="25"/>
      <c r="N6" s="24"/>
      <c r="O6" s="25"/>
    </row>
    <row r="8" spans="2:18" x14ac:dyDescent="0.3">
      <c r="B8" s="2" t="s">
        <v>47</v>
      </c>
      <c r="H8" s="2" t="s">
        <v>49</v>
      </c>
      <c r="N8" s="2" t="s">
        <v>48</v>
      </c>
    </row>
    <row r="9" spans="2:18" x14ac:dyDescent="0.3">
      <c r="B9" t="s">
        <v>37</v>
      </c>
      <c r="C9" t="s">
        <v>39</v>
      </c>
      <c r="D9" t="s">
        <v>32</v>
      </c>
      <c r="E9" t="s">
        <v>33</v>
      </c>
      <c r="F9" t="s">
        <v>40</v>
      </c>
      <c r="H9" t="s">
        <v>37</v>
      </c>
      <c r="I9" t="s">
        <v>39</v>
      </c>
      <c r="J9" t="s">
        <v>32</v>
      </c>
      <c r="K9" t="s">
        <v>33</v>
      </c>
      <c r="L9" t="s">
        <v>40</v>
      </c>
      <c r="N9" t="s">
        <v>42</v>
      </c>
      <c r="O9" t="s">
        <v>43</v>
      </c>
      <c r="P9" t="s">
        <v>44</v>
      </c>
      <c r="Q9" t="s">
        <v>45</v>
      </c>
      <c r="R9" t="s">
        <v>46</v>
      </c>
    </row>
    <row r="10" spans="2:18" x14ac:dyDescent="0.3">
      <c r="B10" s="1" t="s">
        <v>15</v>
      </c>
      <c r="C10">
        <v>49.12</v>
      </c>
      <c r="D10">
        <v>61.4</v>
      </c>
      <c r="E10">
        <v>35.06</v>
      </c>
      <c r="F10">
        <v>26.339999999999996</v>
      </c>
      <c r="H10" s="1" t="s">
        <v>15</v>
      </c>
      <c r="I10">
        <v>49.12</v>
      </c>
      <c r="J10">
        <v>61.4</v>
      </c>
      <c r="K10">
        <v>35.090000000000003</v>
      </c>
      <c r="L10">
        <v>26.309999999999995</v>
      </c>
      <c r="N10" s="1" t="s">
        <v>15</v>
      </c>
      <c r="O10">
        <v>49.12</v>
      </c>
      <c r="P10">
        <v>61.4</v>
      </c>
      <c r="Q10">
        <v>35.18</v>
      </c>
      <c r="R10">
        <v>26.22</v>
      </c>
    </row>
    <row r="11" spans="2:18" x14ac:dyDescent="0.3">
      <c r="B11" s="1" t="s">
        <v>4</v>
      </c>
      <c r="C11">
        <v>74.83</v>
      </c>
      <c r="D11">
        <v>82.5</v>
      </c>
      <c r="E11">
        <v>60.730000000000004</v>
      </c>
      <c r="F11">
        <v>21.769999999999996</v>
      </c>
      <c r="H11" s="1" t="s">
        <v>4</v>
      </c>
      <c r="I11">
        <v>74.83</v>
      </c>
      <c r="J11">
        <v>82.5</v>
      </c>
      <c r="K11">
        <v>61.14</v>
      </c>
      <c r="L11">
        <v>21.36</v>
      </c>
      <c r="N11" s="1" t="s">
        <v>4</v>
      </c>
      <c r="O11">
        <v>74.83</v>
      </c>
      <c r="P11">
        <v>82.5</v>
      </c>
      <c r="Q11">
        <v>60.89</v>
      </c>
      <c r="R11">
        <v>21.61</v>
      </c>
    </row>
    <row r="12" spans="2:18" x14ac:dyDescent="0.3">
      <c r="B12" s="1" t="s">
        <v>21</v>
      </c>
      <c r="C12">
        <v>69.28</v>
      </c>
      <c r="D12">
        <v>74.63</v>
      </c>
      <c r="E12">
        <v>55.35</v>
      </c>
      <c r="F12">
        <v>19.279999999999994</v>
      </c>
      <c r="H12" s="1" t="s">
        <v>21</v>
      </c>
      <c r="I12">
        <v>69.28</v>
      </c>
      <c r="J12">
        <v>74.63</v>
      </c>
      <c r="K12">
        <v>55.550000000000004</v>
      </c>
      <c r="L12">
        <v>19.079999999999991</v>
      </c>
      <c r="N12" s="1" t="s">
        <v>21</v>
      </c>
      <c r="O12">
        <v>69.28</v>
      </c>
      <c r="P12">
        <v>74.63</v>
      </c>
      <c r="Q12">
        <v>55.52</v>
      </c>
      <c r="R12">
        <v>19.109999999999992</v>
      </c>
    </row>
    <row r="13" spans="2:18" x14ac:dyDescent="0.3">
      <c r="B13" s="1" t="s">
        <v>28</v>
      </c>
      <c r="C13">
        <v>79.25</v>
      </c>
      <c r="D13">
        <v>84.46</v>
      </c>
      <c r="E13">
        <v>65.5</v>
      </c>
      <c r="F13">
        <v>18.959999999999994</v>
      </c>
      <c r="H13" s="1" t="s">
        <v>28</v>
      </c>
      <c r="I13">
        <v>79.25</v>
      </c>
      <c r="J13">
        <v>84.46</v>
      </c>
      <c r="K13">
        <v>65.53</v>
      </c>
      <c r="L13">
        <v>18.929999999999993</v>
      </c>
      <c r="N13" s="1" t="s">
        <v>28</v>
      </c>
      <c r="O13">
        <v>79.25</v>
      </c>
      <c r="P13">
        <v>84.46</v>
      </c>
      <c r="Q13">
        <v>65.489999999999995</v>
      </c>
      <c r="R13">
        <v>18.97</v>
      </c>
    </row>
    <row r="14" spans="2:18" x14ac:dyDescent="0.3">
      <c r="B14" s="1" t="s">
        <v>11</v>
      </c>
      <c r="C14">
        <v>47.49</v>
      </c>
      <c r="D14">
        <v>51.23</v>
      </c>
      <c r="E14">
        <v>33.650000000000006</v>
      </c>
      <c r="F14">
        <v>17.579999999999991</v>
      </c>
      <c r="H14" s="1" t="s">
        <v>11</v>
      </c>
      <c r="I14">
        <v>47.49</v>
      </c>
      <c r="J14">
        <v>51.23</v>
      </c>
      <c r="K14">
        <v>33.750000000000007</v>
      </c>
      <c r="L14">
        <v>17.47999999999999</v>
      </c>
      <c r="N14" s="1" t="s">
        <v>13</v>
      </c>
      <c r="O14">
        <v>91.75</v>
      </c>
      <c r="P14">
        <v>95.39</v>
      </c>
      <c r="Q14">
        <v>77.64</v>
      </c>
      <c r="R14">
        <v>17.75</v>
      </c>
    </row>
    <row r="15" spans="2:18" x14ac:dyDescent="0.3">
      <c r="B15" s="1" t="s">
        <v>13</v>
      </c>
      <c r="C15">
        <v>91.75</v>
      </c>
      <c r="D15">
        <v>95.39</v>
      </c>
      <c r="E15">
        <v>77.92</v>
      </c>
      <c r="F15">
        <v>17.47</v>
      </c>
      <c r="H15" s="1" t="s">
        <v>13</v>
      </c>
      <c r="I15">
        <v>91.75</v>
      </c>
      <c r="J15">
        <v>95.39</v>
      </c>
      <c r="K15">
        <v>78.099999999999994</v>
      </c>
      <c r="L15">
        <v>17.290000000000006</v>
      </c>
      <c r="N15" s="1" t="s">
        <v>11</v>
      </c>
      <c r="O15">
        <v>47.49</v>
      </c>
      <c r="P15">
        <v>51.23</v>
      </c>
      <c r="Q15">
        <v>33.480000000000004</v>
      </c>
      <c r="R15">
        <v>17.749999999999993</v>
      </c>
    </row>
    <row r="16" spans="2:18" x14ac:dyDescent="0.3">
      <c r="B16" s="1" t="s">
        <v>17</v>
      </c>
      <c r="C16">
        <v>71.260000000000005</v>
      </c>
      <c r="D16">
        <v>73.569999999999993</v>
      </c>
      <c r="E16">
        <v>57.210000000000008</v>
      </c>
      <c r="F16">
        <v>16.359999999999985</v>
      </c>
      <c r="H16" s="1" t="s">
        <v>17</v>
      </c>
      <c r="I16">
        <v>71.260000000000005</v>
      </c>
      <c r="J16">
        <v>73.569999999999993</v>
      </c>
      <c r="K16">
        <v>57.170000000000009</v>
      </c>
      <c r="L16">
        <v>16.399999999999984</v>
      </c>
      <c r="N16" s="1" t="s">
        <v>17</v>
      </c>
      <c r="O16">
        <v>71.260000000000005</v>
      </c>
      <c r="P16">
        <v>73.569999999999993</v>
      </c>
      <c r="Q16">
        <v>57.220000000000006</v>
      </c>
      <c r="R16">
        <v>16.349999999999987</v>
      </c>
    </row>
    <row r="17" spans="2:18" x14ac:dyDescent="0.3">
      <c r="B17" s="1" t="s">
        <v>14</v>
      </c>
      <c r="C17">
        <v>57.83</v>
      </c>
      <c r="D17">
        <v>59.99</v>
      </c>
      <c r="E17">
        <v>43.93</v>
      </c>
      <c r="F17">
        <v>16.060000000000002</v>
      </c>
      <c r="H17" s="1" t="s">
        <v>14</v>
      </c>
      <c r="I17">
        <v>57.83</v>
      </c>
      <c r="J17">
        <v>59.99</v>
      </c>
      <c r="K17">
        <v>44.09</v>
      </c>
      <c r="L17">
        <v>15.899999999999999</v>
      </c>
      <c r="N17" s="1" t="s">
        <v>6</v>
      </c>
      <c r="O17">
        <v>90.75</v>
      </c>
      <c r="P17">
        <v>92.57</v>
      </c>
      <c r="Q17">
        <v>76.709999999999994</v>
      </c>
      <c r="R17">
        <v>15.86</v>
      </c>
    </row>
    <row r="18" spans="2:18" x14ac:dyDescent="0.3">
      <c r="B18" s="1" t="s">
        <v>1</v>
      </c>
      <c r="C18">
        <v>81.33</v>
      </c>
      <c r="D18">
        <v>83.38</v>
      </c>
      <c r="E18">
        <v>67.459999999999994</v>
      </c>
      <c r="F18">
        <v>15.920000000000002</v>
      </c>
      <c r="H18" s="1" t="s">
        <v>6</v>
      </c>
      <c r="I18">
        <v>90.75</v>
      </c>
      <c r="J18">
        <v>92.57</v>
      </c>
      <c r="K18">
        <v>76.759999999999991</v>
      </c>
      <c r="L18">
        <v>15.810000000000002</v>
      </c>
      <c r="N18" s="1" t="s">
        <v>14</v>
      </c>
      <c r="O18">
        <v>57.83</v>
      </c>
      <c r="P18">
        <v>59.99</v>
      </c>
      <c r="Q18">
        <v>44.15</v>
      </c>
      <c r="R18">
        <v>15.840000000000003</v>
      </c>
    </row>
    <row r="19" spans="2:18" x14ac:dyDescent="0.3">
      <c r="B19" s="1" t="s">
        <v>6</v>
      </c>
      <c r="C19">
        <v>90.75</v>
      </c>
      <c r="D19">
        <v>92.57</v>
      </c>
      <c r="E19">
        <v>76.89</v>
      </c>
      <c r="F19">
        <v>15.679999999999993</v>
      </c>
      <c r="H19" s="1" t="s">
        <v>1</v>
      </c>
      <c r="I19">
        <v>81.33</v>
      </c>
      <c r="J19">
        <v>83.38</v>
      </c>
      <c r="K19">
        <v>67.599999999999994</v>
      </c>
      <c r="L19">
        <v>15.780000000000001</v>
      </c>
      <c r="N19" s="1" t="s">
        <v>1</v>
      </c>
      <c r="O19">
        <v>81.33</v>
      </c>
      <c r="P19">
        <v>83.38</v>
      </c>
      <c r="Q19">
        <v>67.669999999999987</v>
      </c>
      <c r="R19">
        <v>15.710000000000008</v>
      </c>
    </row>
    <row r="20" spans="2:18" x14ac:dyDescent="0.3">
      <c r="B20" s="1" t="s">
        <v>23</v>
      </c>
      <c r="C20">
        <v>79.06</v>
      </c>
      <c r="D20">
        <v>79.98</v>
      </c>
      <c r="E20">
        <v>64.959999999999994</v>
      </c>
      <c r="F20">
        <v>15.02000000000001</v>
      </c>
      <c r="H20" s="1" t="s">
        <v>23</v>
      </c>
      <c r="I20">
        <v>79.06</v>
      </c>
      <c r="J20">
        <v>79.98</v>
      </c>
      <c r="K20">
        <v>65.099999999999994</v>
      </c>
      <c r="L20">
        <v>14.88000000000001</v>
      </c>
      <c r="N20" s="1" t="s">
        <v>26</v>
      </c>
      <c r="O20">
        <v>69.89</v>
      </c>
      <c r="P20">
        <v>70.75</v>
      </c>
      <c r="Q20">
        <v>56.010000000000005</v>
      </c>
      <c r="R20">
        <v>14.739999999999995</v>
      </c>
    </row>
    <row r="21" spans="2:18" x14ac:dyDescent="0.3">
      <c r="B21" s="1" t="s">
        <v>26</v>
      </c>
      <c r="C21">
        <v>69.89</v>
      </c>
      <c r="D21">
        <v>70.75</v>
      </c>
      <c r="E21">
        <v>55.78</v>
      </c>
      <c r="F21">
        <v>14.969999999999999</v>
      </c>
      <c r="H21" s="1" t="s">
        <v>19</v>
      </c>
      <c r="I21">
        <v>82.48</v>
      </c>
      <c r="J21">
        <v>83.3</v>
      </c>
      <c r="K21">
        <v>68.56</v>
      </c>
      <c r="L21">
        <v>14.739999999999995</v>
      </c>
      <c r="N21" s="1" t="s">
        <v>23</v>
      </c>
      <c r="O21">
        <v>79.06</v>
      </c>
      <c r="P21">
        <v>79.98</v>
      </c>
      <c r="Q21">
        <v>65.27</v>
      </c>
      <c r="R21">
        <v>14.710000000000008</v>
      </c>
    </row>
    <row r="22" spans="2:18" x14ac:dyDescent="0.3">
      <c r="B22" s="1" t="s">
        <v>19</v>
      </c>
      <c r="C22">
        <v>82.48</v>
      </c>
      <c r="D22">
        <v>83.3</v>
      </c>
      <c r="E22">
        <v>68.77</v>
      </c>
      <c r="F22">
        <v>14.530000000000001</v>
      </c>
      <c r="H22" s="1" t="s">
        <v>26</v>
      </c>
      <c r="I22">
        <v>69.89</v>
      </c>
      <c r="J22">
        <v>70.75</v>
      </c>
      <c r="K22">
        <v>56.160000000000004</v>
      </c>
      <c r="L22">
        <v>14.589999999999996</v>
      </c>
      <c r="N22" s="1" t="s">
        <v>19</v>
      </c>
      <c r="O22">
        <v>82.48</v>
      </c>
      <c r="P22">
        <v>83.3</v>
      </c>
      <c r="Q22">
        <v>68.67</v>
      </c>
      <c r="R22">
        <v>14.629999999999995</v>
      </c>
    </row>
    <row r="23" spans="2:18" x14ac:dyDescent="0.3">
      <c r="B23" s="1" t="s">
        <v>24</v>
      </c>
      <c r="C23">
        <v>76.3</v>
      </c>
      <c r="D23">
        <v>75.47</v>
      </c>
      <c r="E23">
        <v>62.18</v>
      </c>
      <c r="F23">
        <v>13.29</v>
      </c>
      <c r="H23" s="1" t="s">
        <v>7</v>
      </c>
      <c r="I23">
        <v>66.7</v>
      </c>
      <c r="J23">
        <v>65.569999999999993</v>
      </c>
      <c r="K23">
        <v>52.610000000000007</v>
      </c>
      <c r="L23">
        <v>12.959999999999987</v>
      </c>
      <c r="N23" s="1" t="s">
        <v>24</v>
      </c>
      <c r="O23">
        <v>76.3</v>
      </c>
      <c r="P23">
        <v>75.47</v>
      </c>
      <c r="Q23">
        <v>62.25</v>
      </c>
      <c r="R23">
        <v>13.219999999999999</v>
      </c>
    </row>
    <row r="24" spans="2:18" x14ac:dyDescent="0.3">
      <c r="B24" s="1" t="s">
        <v>7</v>
      </c>
      <c r="C24">
        <v>66.7</v>
      </c>
      <c r="D24">
        <v>65.569999999999993</v>
      </c>
      <c r="E24">
        <v>52.710000000000008</v>
      </c>
      <c r="F24">
        <v>12.859999999999985</v>
      </c>
      <c r="H24" s="1" t="s">
        <v>24</v>
      </c>
      <c r="I24">
        <v>76.3</v>
      </c>
      <c r="J24">
        <v>75.47</v>
      </c>
      <c r="K24">
        <v>62.63</v>
      </c>
      <c r="L24">
        <v>12.839999999999996</v>
      </c>
      <c r="N24" s="1" t="s">
        <v>7</v>
      </c>
      <c r="O24">
        <v>66.7</v>
      </c>
      <c r="P24">
        <v>65.569999999999993</v>
      </c>
      <c r="Q24">
        <v>52.750000000000007</v>
      </c>
      <c r="R24">
        <v>12.819999999999986</v>
      </c>
    </row>
    <row r="25" spans="2:18" x14ac:dyDescent="0.3">
      <c r="B25" s="1" t="s">
        <v>8</v>
      </c>
      <c r="C25">
        <v>75.849999999999994</v>
      </c>
      <c r="D25">
        <v>74.63</v>
      </c>
      <c r="E25">
        <v>61.949999999999996</v>
      </c>
      <c r="F25">
        <v>12.68</v>
      </c>
      <c r="H25" s="1" t="s">
        <v>8</v>
      </c>
      <c r="I25">
        <v>75.849999999999994</v>
      </c>
      <c r="J25">
        <v>74.63</v>
      </c>
      <c r="K25">
        <v>61.839999999999996</v>
      </c>
      <c r="L25">
        <v>12.79</v>
      </c>
      <c r="N25" s="1" t="s">
        <v>8</v>
      </c>
      <c r="O25">
        <v>75.849999999999994</v>
      </c>
      <c r="P25">
        <v>74.63</v>
      </c>
      <c r="Q25">
        <v>62.139999999999993</v>
      </c>
      <c r="R25">
        <v>12.490000000000002</v>
      </c>
    </row>
    <row r="26" spans="2:18" x14ac:dyDescent="0.3">
      <c r="B26" s="1" t="s">
        <v>16</v>
      </c>
      <c r="C26">
        <v>71.260000000000005</v>
      </c>
      <c r="D26">
        <v>69.77</v>
      </c>
      <c r="E26">
        <v>57.570000000000007</v>
      </c>
      <c r="F26">
        <v>12.199999999999989</v>
      </c>
      <c r="H26" s="1" t="s">
        <v>16</v>
      </c>
      <c r="I26">
        <v>71.260000000000005</v>
      </c>
      <c r="J26">
        <v>69.77</v>
      </c>
      <c r="K26">
        <v>57.620000000000005</v>
      </c>
      <c r="L26">
        <v>12.149999999999991</v>
      </c>
      <c r="N26" s="1" t="s">
        <v>16</v>
      </c>
      <c r="O26">
        <v>71.260000000000005</v>
      </c>
      <c r="P26">
        <v>69.77</v>
      </c>
      <c r="Q26">
        <v>57.460000000000008</v>
      </c>
      <c r="R26">
        <v>12.309999999999988</v>
      </c>
    </row>
    <row r="27" spans="2:18" x14ac:dyDescent="0.3">
      <c r="B27" s="1" t="s">
        <v>10</v>
      </c>
      <c r="C27">
        <v>74.239999999999995</v>
      </c>
      <c r="D27">
        <v>72.16</v>
      </c>
      <c r="E27">
        <v>60.349999999999994</v>
      </c>
      <c r="F27">
        <v>11.810000000000002</v>
      </c>
      <c r="H27" s="1" t="s">
        <v>10</v>
      </c>
      <c r="I27">
        <v>74.239999999999995</v>
      </c>
      <c r="J27">
        <v>72.16</v>
      </c>
      <c r="K27">
        <v>60.12</v>
      </c>
      <c r="L27">
        <v>12.04</v>
      </c>
      <c r="N27" s="1" t="s">
        <v>10</v>
      </c>
      <c r="O27">
        <v>74.239999999999995</v>
      </c>
      <c r="P27">
        <v>72.16</v>
      </c>
      <c r="Q27">
        <v>60.19</v>
      </c>
      <c r="R27">
        <v>11.969999999999999</v>
      </c>
    </row>
    <row r="28" spans="2:18" x14ac:dyDescent="0.3">
      <c r="B28" s="1" t="s">
        <v>18</v>
      </c>
      <c r="C28">
        <v>70.959999999999994</v>
      </c>
      <c r="D28">
        <v>68.209999999999994</v>
      </c>
      <c r="E28">
        <v>56.87</v>
      </c>
      <c r="F28">
        <v>11.339999999999996</v>
      </c>
      <c r="H28" s="1" t="s">
        <v>12</v>
      </c>
      <c r="I28">
        <v>68.02</v>
      </c>
      <c r="J28">
        <v>65.12</v>
      </c>
      <c r="K28">
        <v>54.14</v>
      </c>
      <c r="L28">
        <v>10.980000000000004</v>
      </c>
      <c r="N28" s="1" t="s">
        <v>18</v>
      </c>
      <c r="O28">
        <v>70.959999999999994</v>
      </c>
      <c r="P28">
        <v>68.209999999999994</v>
      </c>
      <c r="Q28">
        <v>56.87</v>
      </c>
      <c r="R28">
        <v>11.339999999999996</v>
      </c>
    </row>
    <row r="29" spans="2:18" x14ac:dyDescent="0.3">
      <c r="B29" s="1" t="s">
        <v>12</v>
      </c>
      <c r="C29">
        <v>68.02</v>
      </c>
      <c r="D29">
        <v>65.12</v>
      </c>
      <c r="E29">
        <v>54.22</v>
      </c>
      <c r="F29">
        <v>10.900000000000006</v>
      </c>
      <c r="H29" s="1" t="s">
        <v>18</v>
      </c>
      <c r="I29">
        <v>70.959999999999994</v>
      </c>
      <c r="J29">
        <v>68.209999999999994</v>
      </c>
      <c r="K29">
        <v>57.3</v>
      </c>
      <c r="L29">
        <v>10.909999999999997</v>
      </c>
      <c r="N29" s="1" t="s">
        <v>12</v>
      </c>
      <c r="O29">
        <v>68.02</v>
      </c>
      <c r="P29">
        <v>65.12</v>
      </c>
      <c r="Q29">
        <v>53.92</v>
      </c>
      <c r="R29">
        <v>11.200000000000003</v>
      </c>
    </row>
    <row r="30" spans="2:18" x14ac:dyDescent="0.3">
      <c r="B30" s="1" t="s">
        <v>3</v>
      </c>
      <c r="C30">
        <v>74.150000000000006</v>
      </c>
      <c r="D30">
        <v>70.400000000000006</v>
      </c>
      <c r="E30">
        <v>60.490000000000009</v>
      </c>
      <c r="F30">
        <v>9.9099999999999966</v>
      </c>
      <c r="H30" s="1" t="s">
        <v>3</v>
      </c>
      <c r="I30">
        <v>74.150000000000006</v>
      </c>
      <c r="J30">
        <v>70.400000000000006</v>
      </c>
      <c r="K30">
        <v>60.080000000000005</v>
      </c>
      <c r="L30">
        <v>10.32</v>
      </c>
      <c r="N30" s="1" t="s">
        <v>3</v>
      </c>
      <c r="O30">
        <v>74.150000000000006</v>
      </c>
      <c r="P30">
        <v>70.400000000000006</v>
      </c>
      <c r="Q30">
        <v>60.440000000000005</v>
      </c>
      <c r="R30">
        <v>9.9600000000000009</v>
      </c>
    </row>
    <row r="31" spans="2:18" x14ac:dyDescent="0.3">
      <c r="B31" s="1" t="s">
        <v>30</v>
      </c>
      <c r="C31">
        <v>57.44</v>
      </c>
      <c r="D31">
        <v>53.43</v>
      </c>
      <c r="E31">
        <v>43.58</v>
      </c>
      <c r="F31">
        <v>9.8500000000000014</v>
      </c>
      <c r="H31" s="1" t="s">
        <v>30</v>
      </c>
      <c r="I31">
        <v>57.44</v>
      </c>
      <c r="J31">
        <v>53.43</v>
      </c>
      <c r="K31">
        <v>43.45</v>
      </c>
      <c r="L31">
        <v>9.9799999999999969</v>
      </c>
      <c r="N31" s="1" t="s">
        <v>30</v>
      </c>
      <c r="O31">
        <v>57.44</v>
      </c>
      <c r="P31">
        <v>53.43</v>
      </c>
      <c r="Q31">
        <v>43.53</v>
      </c>
      <c r="R31">
        <v>9.8999999999999986</v>
      </c>
    </row>
    <row r="32" spans="2:18" x14ac:dyDescent="0.3">
      <c r="B32" s="1" t="s">
        <v>22</v>
      </c>
      <c r="C32">
        <v>46.33</v>
      </c>
      <c r="D32">
        <v>42.13</v>
      </c>
      <c r="E32">
        <v>32.61</v>
      </c>
      <c r="F32">
        <v>9.5200000000000031</v>
      </c>
      <c r="H32" s="1" t="s">
        <v>22</v>
      </c>
      <c r="I32">
        <v>46.33</v>
      </c>
      <c r="J32">
        <v>42.13</v>
      </c>
      <c r="K32">
        <v>32.35</v>
      </c>
      <c r="L32">
        <v>9.7800000000000011</v>
      </c>
      <c r="N32" s="1" t="s">
        <v>22</v>
      </c>
      <c r="O32">
        <v>46.33</v>
      </c>
      <c r="P32">
        <v>42.13</v>
      </c>
      <c r="Q32">
        <v>32.47</v>
      </c>
      <c r="R32">
        <v>9.6600000000000037</v>
      </c>
    </row>
    <row r="33" spans="2:18" x14ac:dyDescent="0.3">
      <c r="B33" s="1" t="s">
        <v>2</v>
      </c>
      <c r="C33">
        <v>58.82</v>
      </c>
      <c r="D33">
        <v>54.41</v>
      </c>
      <c r="E33">
        <v>45.09</v>
      </c>
      <c r="F33">
        <v>9.3199999999999932</v>
      </c>
      <c r="H33" s="1" t="s">
        <v>2</v>
      </c>
      <c r="I33">
        <v>58.82</v>
      </c>
      <c r="J33">
        <v>54.41</v>
      </c>
      <c r="K33">
        <v>44.720000000000006</v>
      </c>
      <c r="L33">
        <v>9.6899999999999906</v>
      </c>
      <c r="N33" s="1" t="s">
        <v>2</v>
      </c>
      <c r="O33">
        <v>58.82</v>
      </c>
      <c r="P33">
        <v>54.41</v>
      </c>
      <c r="Q33">
        <v>44.78</v>
      </c>
      <c r="R33">
        <v>9.6299999999999955</v>
      </c>
    </row>
    <row r="34" spans="2:18" x14ac:dyDescent="0.3">
      <c r="B34" s="1" t="s">
        <v>5</v>
      </c>
      <c r="C34">
        <v>78.97</v>
      </c>
      <c r="D34">
        <v>72.55</v>
      </c>
      <c r="E34">
        <v>65.099999999999994</v>
      </c>
      <c r="F34">
        <v>7.4500000000000028</v>
      </c>
      <c r="H34" s="1" t="s">
        <v>5</v>
      </c>
      <c r="I34">
        <v>78.97</v>
      </c>
      <c r="J34">
        <v>72.55</v>
      </c>
      <c r="K34">
        <v>65.009999999999991</v>
      </c>
      <c r="L34">
        <v>7.5400000000000063</v>
      </c>
      <c r="N34" s="1" t="s">
        <v>5</v>
      </c>
      <c r="O34">
        <v>78.97</v>
      </c>
      <c r="P34">
        <v>72.55</v>
      </c>
      <c r="Q34">
        <v>65.27</v>
      </c>
      <c r="R34">
        <v>7.2800000000000011</v>
      </c>
    </row>
    <row r="35" spans="2:18" x14ac:dyDescent="0.3">
      <c r="B35" s="1" t="s">
        <v>27</v>
      </c>
      <c r="C35">
        <v>67.95</v>
      </c>
      <c r="D35">
        <v>60.92</v>
      </c>
      <c r="E35">
        <v>53.870000000000005</v>
      </c>
      <c r="F35">
        <v>7.0499999999999972</v>
      </c>
      <c r="H35" s="1" t="s">
        <v>27</v>
      </c>
      <c r="I35">
        <v>67.95</v>
      </c>
      <c r="J35">
        <v>60.92</v>
      </c>
      <c r="K35">
        <v>54.140000000000008</v>
      </c>
      <c r="L35">
        <v>6.779999999999994</v>
      </c>
      <c r="N35" s="1" t="s">
        <v>27</v>
      </c>
      <c r="O35">
        <v>67.95</v>
      </c>
      <c r="P35">
        <v>60.92</v>
      </c>
      <c r="Q35">
        <v>53.84</v>
      </c>
      <c r="R35">
        <v>7.0799999999999983</v>
      </c>
    </row>
    <row r="36" spans="2:18" x14ac:dyDescent="0.3">
      <c r="B36" s="1" t="s">
        <v>9</v>
      </c>
      <c r="C36">
        <v>72.34</v>
      </c>
      <c r="D36">
        <v>61.15</v>
      </c>
      <c r="E36">
        <v>58.470000000000006</v>
      </c>
      <c r="F36">
        <v>2.6799999999999926</v>
      </c>
      <c r="H36" s="1" t="s">
        <v>9</v>
      </c>
      <c r="I36">
        <v>72.34</v>
      </c>
      <c r="J36">
        <v>61.15</v>
      </c>
      <c r="K36">
        <v>58.360000000000007</v>
      </c>
      <c r="L36">
        <v>2.789999999999992</v>
      </c>
      <c r="N36" s="1" t="s">
        <v>9</v>
      </c>
      <c r="O36">
        <v>72.34</v>
      </c>
      <c r="P36">
        <v>61.15</v>
      </c>
      <c r="Q36">
        <v>58.370000000000005</v>
      </c>
      <c r="R36">
        <v>2.779999999999994</v>
      </c>
    </row>
    <row r="37" spans="2:18" x14ac:dyDescent="0.3">
      <c r="B37" s="1" t="s">
        <v>29</v>
      </c>
      <c r="C37">
        <v>83.47</v>
      </c>
      <c r="D37">
        <v>71.61</v>
      </c>
      <c r="E37">
        <v>69.8</v>
      </c>
      <c r="F37">
        <v>1.8100000000000023</v>
      </c>
      <c r="H37" s="1" t="s">
        <v>29</v>
      </c>
      <c r="I37">
        <v>83.47</v>
      </c>
      <c r="J37">
        <v>71.61</v>
      </c>
      <c r="K37">
        <v>69.669999999999987</v>
      </c>
      <c r="L37">
        <v>1.9400000000000119</v>
      </c>
      <c r="N37" s="1" t="s">
        <v>29</v>
      </c>
      <c r="O37">
        <v>83.47</v>
      </c>
      <c r="P37">
        <v>71.61</v>
      </c>
      <c r="Q37">
        <v>69.63</v>
      </c>
      <c r="R37">
        <v>1.980000000000004</v>
      </c>
    </row>
    <row r="38" spans="2:18" x14ac:dyDescent="0.3">
      <c r="B38" s="1" t="s">
        <v>0</v>
      </c>
      <c r="C38">
        <v>68.2</v>
      </c>
      <c r="D38">
        <v>55.76</v>
      </c>
      <c r="E38">
        <v>54.190000000000005</v>
      </c>
      <c r="F38">
        <v>1.5699999999999932</v>
      </c>
      <c r="H38" s="1" t="s">
        <v>0</v>
      </c>
      <c r="I38">
        <v>68.2</v>
      </c>
      <c r="J38">
        <v>55.76</v>
      </c>
      <c r="K38">
        <v>54.38</v>
      </c>
      <c r="L38">
        <v>1.3799999999999955</v>
      </c>
      <c r="N38" s="1" t="s">
        <v>0</v>
      </c>
      <c r="O38">
        <v>68.2</v>
      </c>
      <c r="P38">
        <v>55.76</v>
      </c>
      <c r="Q38">
        <v>54.430000000000007</v>
      </c>
      <c r="R38">
        <v>1.3299999999999912</v>
      </c>
    </row>
    <row r="39" spans="2:18" x14ac:dyDescent="0.3">
      <c r="B39" s="7" t="s">
        <v>20</v>
      </c>
      <c r="C39" s="8">
        <v>54.28</v>
      </c>
      <c r="D39" s="8">
        <v>70.14</v>
      </c>
      <c r="E39" s="8">
        <v>70.14</v>
      </c>
      <c r="F39" s="9">
        <v>0</v>
      </c>
      <c r="H39" s="7" t="s">
        <v>20</v>
      </c>
      <c r="I39" s="8">
        <v>54.28</v>
      </c>
      <c r="J39" s="8">
        <v>70.14</v>
      </c>
      <c r="K39" s="8">
        <v>70.14</v>
      </c>
      <c r="L39" s="9">
        <v>0</v>
      </c>
      <c r="N39" s="7" t="s">
        <v>20</v>
      </c>
      <c r="O39" s="8">
        <v>54.28</v>
      </c>
      <c r="P39" s="8">
        <v>70.14</v>
      </c>
      <c r="Q39" s="8">
        <v>70.14</v>
      </c>
      <c r="R39" s="9">
        <v>0</v>
      </c>
    </row>
    <row r="40" spans="2:18" x14ac:dyDescent="0.3">
      <c r="B40" s="7" t="s">
        <v>31</v>
      </c>
      <c r="C40" s="8">
        <v>61.29</v>
      </c>
      <c r="D40" s="8">
        <v>47.17</v>
      </c>
      <c r="E40" s="8">
        <v>47.17</v>
      </c>
      <c r="F40" s="9">
        <v>0</v>
      </c>
      <c r="H40" s="7" t="s">
        <v>31</v>
      </c>
      <c r="I40" s="8">
        <v>61.29</v>
      </c>
      <c r="J40" s="8">
        <v>47.17</v>
      </c>
      <c r="K40" s="8">
        <v>47.17</v>
      </c>
      <c r="L40" s="9">
        <v>0</v>
      </c>
      <c r="N40" s="7" t="s">
        <v>31</v>
      </c>
      <c r="O40" s="8">
        <v>61.29</v>
      </c>
      <c r="P40" s="8">
        <v>47.17</v>
      </c>
      <c r="Q40" s="8">
        <v>47.17</v>
      </c>
      <c r="R40" s="9">
        <v>0</v>
      </c>
    </row>
    <row r="41" spans="2:18" x14ac:dyDescent="0.3">
      <c r="B41" s="1" t="s">
        <v>25</v>
      </c>
      <c r="C41">
        <v>69.150000000000006</v>
      </c>
      <c r="D41">
        <v>68.72</v>
      </c>
      <c r="E41">
        <v>69.550000000000011</v>
      </c>
      <c r="F41">
        <v>-0.83000000000001251</v>
      </c>
      <c r="H41" s="1" t="s">
        <v>25</v>
      </c>
      <c r="I41">
        <v>69.150000000000006</v>
      </c>
      <c r="J41">
        <v>68.72</v>
      </c>
      <c r="K41">
        <v>69.600000000000009</v>
      </c>
      <c r="L41">
        <v>-0.88000000000000966</v>
      </c>
      <c r="N41" s="1" t="s">
        <v>25</v>
      </c>
      <c r="O41">
        <v>69.150000000000006</v>
      </c>
      <c r="P41">
        <v>68.72</v>
      </c>
      <c r="Q41">
        <v>69.17</v>
      </c>
      <c r="R41">
        <v>-0.45000000000000284</v>
      </c>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D6D1F-60D9-4AF9-9788-A2DAB0BD1A3F}">
  <dimension ref="B1:X40"/>
  <sheetViews>
    <sheetView zoomScale="85" zoomScaleNormal="85" workbookViewId="0">
      <selection activeCell="A6" sqref="A6:XFD6"/>
    </sheetView>
  </sheetViews>
  <sheetFormatPr baseColWidth="10" defaultRowHeight="14.4" x14ac:dyDescent="0.3"/>
  <cols>
    <col min="1" max="1" width="3.109375" customWidth="1"/>
    <col min="2" max="2" width="24" bestFit="1" customWidth="1"/>
    <col min="3" max="3" width="24.5546875" bestFit="1" customWidth="1"/>
    <col min="4" max="4" width="16.109375" bestFit="1" customWidth="1"/>
    <col min="5" max="5" width="20.6640625" bestFit="1" customWidth="1"/>
    <col min="6" max="6" width="7.6640625" bestFit="1" customWidth="1"/>
    <col min="8" max="8" width="24" bestFit="1" customWidth="1"/>
    <col min="9" max="9" width="24.5546875" bestFit="1" customWidth="1"/>
    <col min="10" max="10" width="16.109375" bestFit="1" customWidth="1"/>
    <col min="11" max="11" width="20.6640625" bestFit="1" customWidth="1"/>
    <col min="12" max="12" width="7.6640625" bestFit="1" customWidth="1"/>
    <col min="14" max="14" width="24" bestFit="1" customWidth="1"/>
    <col min="15" max="15" width="24.5546875" bestFit="1" customWidth="1"/>
    <col min="16" max="16" width="16.109375" bestFit="1" customWidth="1"/>
    <col min="17" max="17" width="20.6640625" bestFit="1" customWidth="1"/>
    <col min="18" max="18" width="7.6640625" bestFit="1" customWidth="1"/>
    <col min="20" max="20" width="24" bestFit="1" customWidth="1"/>
    <col min="21" max="21" width="24.5546875" bestFit="1" customWidth="1"/>
    <col min="22" max="22" width="16.109375" bestFit="1" customWidth="1"/>
    <col min="23" max="23" width="20.6640625" bestFit="1" customWidth="1"/>
    <col min="24" max="24" width="7.6640625" bestFit="1" customWidth="1"/>
  </cols>
  <sheetData>
    <row r="1" spans="2:24" ht="15" thickBot="1" x14ac:dyDescent="0.35"/>
    <row r="2" spans="2:24" ht="15" thickBot="1" x14ac:dyDescent="0.35">
      <c r="B2" s="4" t="s">
        <v>34</v>
      </c>
      <c r="C2" s="3" t="s">
        <v>38</v>
      </c>
      <c r="H2" s="4" t="s">
        <v>34</v>
      </c>
      <c r="I2" s="3" t="s">
        <v>38</v>
      </c>
      <c r="N2" s="4" t="s">
        <v>34</v>
      </c>
      <c r="O2" s="3" t="s">
        <v>38</v>
      </c>
      <c r="T2" s="4" t="s">
        <v>34</v>
      </c>
      <c r="U2" s="3" t="s">
        <v>38</v>
      </c>
    </row>
    <row r="3" spans="2:24" x14ac:dyDescent="0.3">
      <c r="B3" s="6" t="s">
        <v>35</v>
      </c>
      <c r="C3" s="11">
        <f>MAX(etha0_n0_5_iterations50_seed1[Error])</f>
        <v>26.339999999999996</v>
      </c>
      <c r="H3" s="6" t="s">
        <v>35</v>
      </c>
      <c r="I3" s="11">
        <f>MAX(etha0_n0_5_iterations50_seed2[Error])</f>
        <v>29.54</v>
      </c>
      <c r="N3" s="6" t="s">
        <v>35</v>
      </c>
      <c r="O3" s="11">
        <f>MAX(etha0_n0_5_iterations50_seed3[Error])</f>
        <v>0</v>
      </c>
      <c r="T3" s="6" t="s">
        <v>35</v>
      </c>
      <c r="U3" s="11">
        <f>MAX(etha0_n0_5_iterations50_seed4[Error])</f>
        <v>0</v>
      </c>
    </row>
    <row r="4" spans="2:24" ht="15" thickBot="1" x14ac:dyDescent="0.35">
      <c r="B4" s="5" t="s">
        <v>36</v>
      </c>
      <c r="C4" s="12">
        <f>MIN(etha0_n0_5_iterations50_seed1[Error])</f>
        <v>-0.83000000000001251</v>
      </c>
      <c r="H4" s="5" t="s">
        <v>36</v>
      </c>
      <c r="I4" s="12">
        <f>MIN(etha0_n0_5_iterations50_seed2[Error])</f>
        <v>-0.68000000000000682</v>
      </c>
      <c r="N4" s="5" t="s">
        <v>36</v>
      </c>
      <c r="O4" s="12">
        <f>MIN(etha0_n0_5_iterations50_seed3[Error])</f>
        <v>-30.28</v>
      </c>
      <c r="T4" s="5" t="s">
        <v>36</v>
      </c>
      <c r="U4" s="12">
        <f>MIN(etha0_n0_5_iterations50_seed4[Error])</f>
        <v>-30.100000000000009</v>
      </c>
    </row>
    <row r="5" spans="2:24" ht="15" thickBot="1" x14ac:dyDescent="0.35">
      <c r="B5" s="10" t="s">
        <v>41</v>
      </c>
      <c r="C5" s="13">
        <f>C3-C4</f>
        <v>27.170000000000009</v>
      </c>
      <c r="H5" s="10" t="s">
        <v>41</v>
      </c>
      <c r="I5" s="13">
        <f>I3-I4</f>
        <v>30.220000000000006</v>
      </c>
      <c r="N5" s="10" t="s">
        <v>41</v>
      </c>
      <c r="O5" s="13">
        <f>O3-O4</f>
        <v>30.28</v>
      </c>
      <c r="T5" s="10" t="s">
        <v>41</v>
      </c>
      <c r="U5" s="13">
        <f>U3-U4</f>
        <v>30.100000000000009</v>
      </c>
    </row>
    <row r="7" spans="2:24" x14ac:dyDescent="0.3">
      <c r="B7" s="14" t="s">
        <v>51</v>
      </c>
      <c r="C7" s="14"/>
      <c r="H7" s="14" t="s">
        <v>50</v>
      </c>
      <c r="I7" s="14"/>
      <c r="N7" s="14" t="s">
        <v>52</v>
      </c>
      <c r="O7" s="14"/>
      <c r="T7" s="14" t="s">
        <v>53</v>
      </c>
      <c r="U7" s="14"/>
    </row>
    <row r="8" spans="2:24" x14ac:dyDescent="0.3">
      <c r="B8" t="s">
        <v>37</v>
      </c>
      <c r="C8" t="s">
        <v>39</v>
      </c>
      <c r="D8" t="s">
        <v>32</v>
      </c>
      <c r="E8" t="s">
        <v>33</v>
      </c>
      <c r="F8" t="s">
        <v>40</v>
      </c>
      <c r="H8" t="s">
        <v>37</v>
      </c>
      <c r="I8" t="s">
        <v>39</v>
      </c>
      <c r="J8" t="s">
        <v>32</v>
      </c>
      <c r="K8" t="s">
        <v>33</v>
      </c>
      <c r="L8" t="s">
        <v>40</v>
      </c>
      <c r="N8" t="s">
        <v>37</v>
      </c>
      <c r="O8" t="s">
        <v>39</v>
      </c>
      <c r="P8" t="s">
        <v>32</v>
      </c>
      <c r="Q8" t="s">
        <v>33</v>
      </c>
      <c r="R8" t="s">
        <v>40</v>
      </c>
      <c r="T8" t="s">
        <v>37</v>
      </c>
      <c r="U8" t="s">
        <v>39</v>
      </c>
      <c r="V8" t="s">
        <v>32</v>
      </c>
      <c r="W8" t="s">
        <v>33</v>
      </c>
      <c r="X8" t="s">
        <v>40</v>
      </c>
    </row>
    <row r="9" spans="2:24" x14ac:dyDescent="0.3">
      <c r="B9" s="1" t="s">
        <v>15</v>
      </c>
      <c r="C9">
        <v>49.12</v>
      </c>
      <c r="D9">
        <v>61.4</v>
      </c>
      <c r="E9">
        <v>35.06</v>
      </c>
      <c r="F9">
        <v>26.339999999999996</v>
      </c>
      <c r="H9" s="1" t="s">
        <v>20</v>
      </c>
      <c r="I9">
        <v>54.28</v>
      </c>
      <c r="J9">
        <v>70.14</v>
      </c>
      <c r="K9">
        <v>40.6</v>
      </c>
      <c r="L9">
        <v>29.54</v>
      </c>
      <c r="N9" s="9" t="s">
        <v>4</v>
      </c>
      <c r="O9" s="9">
        <v>74.83</v>
      </c>
      <c r="P9" s="9">
        <v>82.5</v>
      </c>
      <c r="Q9" s="9">
        <v>82.5</v>
      </c>
      <c r="R9" s="9">
        <v>0</v>
      </c>
      <c r="T9" s="9" t="s">
        <v>11</v>
      </c>
      <c r="U9" s="9">
        <v>47.49</v>
      </c>
      <c r="V9" s="9">
        <v>51.23</v>
      </c>
      <c r="W9" s="9">
        <v>51.23</v>
      </c>
      <c r="X9" s="9">
        <v>0</v>
      </c>
    </row>
    <row r="10" spans="2:24" x14ac:dyDescent="0.3">
      <c r="B10" s="1" t="s">
        <v>4</v>
      </c>
      <c r="C10">
        <v>74.83</v>
      </c>
      <c r="D10">
        <v>82.5</v>
      </c>
      <c r="E10">
        <v>60.730000000000004</v>
      </c>
      <c r="F10">
        <v>21.769999999999996</v>
      </c>
      <c r="H10" s="1" t="s">
        <v>4</v>
      </c>
      <c r="I10">
        <v>74.83</v>
      </c>
      <c r="J10">
        <v>82.5</v>
      </c>
      <c r="K10">
        <v>61.14</v>
      </c>
      <c r="L10">
        <v>21.36</v>
      </c>
      <c r="N10" s="9" t="s">
        <v>27</v>
      </c>
      <c r="O10" s="9">
        <v>67.95</v>
      </c>
      <c r="P10" s="9">
        <v>60.92</v>
      </c>
      <c r="Q10" s="9">
        <v>60.92</v>
      </c>
      <c r="R10" s="9">
        <v>0</v>
      </c>
      <c r="T10" s="9" t="s">
        <v>30</v>
      </c>
      <c r="U10" s="9">
        <v>57.44</v>
      </c>
      <c r="V10" s="9">
        <v>53.43</v>
      </c>
      <c r="W10" s="9">
        <v>53.43</v>
      </c>
      <c r="X10" s="9">
        <v>0</v>
      </c>
    </row>
    <row r="11" spans="2:24" x14ac:dyDescent="0.3">
      <c r="B11" s="1" t="s">
        <v>21</v>
      </c>
      <c r="C11">
        <v>69.28</v>
      </c>
      <c r="D11">
        <v>74.63</v>
      </c>
      <c r="E11">
        <v>55.35</v>
      </c>
      <c r="F11">
        <v>19.279999999999994</v>
      </c>
      <c r="H11" s="1" t="s">
        <v>28</v>
      </c>
      <c r="I11">
        <v>79.25</v>
      </c>
      <c r="J11">
        <v>84.46</v>
      </c>
      <c r="K11">
        <v>65.319999999999993</v>
      </c>
      <c r="L11">
        <v>19.14</v>
      </c>
      <c r="N11" s="1" t="s">
        <v>20</v>
      </c>
      <c r="O11">
        <v>54.28</v>
      </c>
      <c r="P11">
        <v>70.14</v>
      </c>
      <c r="Q11">
        <v>70.430000000000007</v>
      </c>
      <c r="R11">
        <v>-0.29000000000000625</v>
      </c>
      <c r="T11" s="1" t="s">
        <v>20</v>
      </c>
      <c r="U11">
        <v>54.28</v>
      </c>
      <c r="V11">
        <v>70.14</v>
      </c>
      <c r="W11">
        <v>70.320000000000007</v>
      </c>
      <c r="X11">
        <v>-0.18000000000000682</v>
      </c>
    </row>
    <row r="12" spans="2:24" x14ac:dyDescent="0.3">
      <c r="B12" s="1" t="s">
        <v>28</v>
      </c>
      <c r="C12">
        <v>79.25</v>
      </c>
      <c r="D12">
        <v>84.46</v>
      </c>
      <c r="E12">
        <v>65.5</v>
      </c>
      <c r="F12">
        <v>18.959999999999994</v>
      </c>
      <c r="H12" s="1" t="s">
        <v>21</v>
      </c>
      <c r="I12">
        <v>69.28</v>
      </c>
      <c r="J12">
        <v>74.63</v>
      </c>
      <c r="K12">
        <v>55.57</v>
      </c>
      <c r="L12">
        <v>19.059999999999995</v>
      </c>
      <c r="N12" s="1" t="s">
        <v>25</v>
      </c>
      <c r="O12">
        <v>69.150000000000006</v>
      </c>
      <c r="P12">
        <v>68.72</v>
      </c>
      <c r="Q12">
        <v>69.47</v>
      </c>
      <c r="R12">
        <v>-0.75</v>
      </c>
      <c r="T12" s="1" t="s">
        <v>25</v>
      </c>
      <c r="U12">
        <v>69.150000000000006</v>
      </c>
      <c r="V12">
        <v>68.72</v>
      </c>
      <c r="W12">
        <v>69.45</v>
      </c>
      <c r="X12">
        <v>-0.73000000000000398</v>
      </c>
    </row>
    <row r="13" spans="2:24" x14ac:dyDescent="0.3">
      <c r="B13" s="1" t="s">
        <v>11</v>
      </c>
      <c r="C13">
        <v>47.49</v>
      </c>
      <c r="D13">
        <v>51.23</v>
      </c>
      <c r="E13">
        <v>33.650000000000006</v>
      </c>
      <c r="F13">
        <v>17.579999999999991</v>
      </c>
      <c r="H13" s="1" t="s">
        <v>13</v>
      </c>
      <c r="I13">
        <v>91.75</v>
      </c>
      <c r="J13">
        <v>95.39</v>
      </c>
      <c r="K13">
        <v>77.66</v>
      </c>
      <c r="L13">
        <v>17.730000000000004</v>
      </c>
      <c r="N13" s="1" t="s">
        <v>15</v>
      </c>
      <c r="O13">
        <v>49.12</v>
      </c>
      <c r="P13">
        <v>61.4</v>
      </c>
      <c r="Q13">
        <v>65.11999999999999</v>
      </c>
      <c r="R13">
        <v>-3.7199999999999918</v>
      </c>
      <c r="T13" s="1" t="s">
        <v>15</v>
      </c>
      <c r="U13">
        <v>49.12</v>
      </c>
      <c r="V13">
        <v>61.4</v>
      </c>
      <c r="W13">
        <v>65.389999999999986</v>
      </c>
      <c r="X13">
        <v>-3.9899999999999878</v>
      </c>
    </row>
    <row r="14" spans="2:24" x14ac:dyDescent="0.3">
      <c r="B14" s="1" t="s">
        <v>13</v>
      </c>
      <c r="C14">
        <v>91.75</v>
      </c>
      <c r="D14">
        <v>95.39</v>
      </c>
      <c r="E14">
        <v>77.92</v>
      </c>
      <c r="F14">
        <v>17.47</v>
      </c>
      <c r="H14" s="1" t="s">
        <v>11</v>
      </c>
      <c r="I14">
        <v>47.49</v>
      </c>
      <c r="J14">
        <v>51.23</v>
      </c>
      <c r="K14">
        <v>33.53</v>
      </c>
      <c r="L14">
        <v>17.699999999999996</v>
      </c>
      <c r="N14" s="1" t="s">
        <v>21</v>
      </c>
      <c r="O14">
        <v>69.28</v>
      </c>
      <c r="P14">
        <v>74.63</v>
      </c>
      <c r="Q14">
        <v>85.31</v>
      </c>
      <c r="R14">
        <v>-10.680000000000007</v>
      </c>
      <c r="T14" s="1" t="s">
        <v>4</v>
      </c>
      <c r="U14">
        <v>74.83</v>
      </c>
      <c r="V14">
        <v>82.5</v>
      </c>
      <c r="W14">
        <v>90.81</v>
      </c>
      <c r="X14">
        <v>-8.3100000000000023</v>
      </c>
    </row>
    <row r="15" spans="2:24" x14ac:dyDescent="0.3">
      <c r="B15" s="1" t="s">
        <v>17</v>
      </c>
      <c r="C15">
        <v>71.260000000000005</v>
      </c>
      <c r="D15">
        <v>73.569999999999993</v>
      </c>
      <c r="E15">
        <v>57.210000000000008</v>
      </c>
      <c r="F15">
        <v>16.359999999999985</v>
      </c>
      <c r="H15" s="1" t="s">
        <v>17</v>
      </c>
      <c r="I15">
        <v>71.260000000000005</v>
      </c>
      <c r="J15">
        <v>73.569999999999993</v>
      </c>
      <c r="K15">
        <v>57.460000000000008</v>
      </c>
      <c r="L15">
        <v>16.109999999999985</v>
      </c>
      <c r="N15" s="1" t="s">
        <v>28</v>
      </c>
      <c r="O15">
        <v>79.25</v>
      </c>
      <c r="P15">
        <v>84.46</v>
      </c>
      <c r="Q15">
        <v>95.44</v>
      </c>
      <c r="R15">
        <v>-10.980000000000004</v>
      </c>
      <c r="T15" s="1" t="s">
        <v>21</v>
      </c>
      <c r="U15">
        <v>69.28</v>
      </c>
      <c r="V15">
        <v>74.63</v>
      </c>
      <c r="W15">
        <v>85.2</v>
      </c>
      <c r="X15">
        <v>-10.570000000000007</v>
      </c>
    </row>
    <row r="16" spans="2:24" x14ac:dyDescent="0.3">
      <c r="B16" s="1" t="s">
        <v>14</v>
      </c>
      <c r="C16">
        <v>57.83</v>
      </c>
      <c r="D16">
        <v>59.99</v>
      </c>
      <c r="E16">
        <v>43.93</v>
      </c>
      <c r="F16">
        <v>16.060000000000002</v>
      </c>
      <c r="H16" s="1" t="s">
        <v>1</v>
      </c>
      <c r="I16">
        <v>81.33</v>
      </c>
      <c r="J16">
        <v>83.38</v>
      </c>
      <c r="K16">
        <v>67.44</v>
      </c>
      <c r="L16">
        <v>15.939999999999998</v>
      </c>
      <c r="N16" s="1" t="s">
        <v>13</v>
      </c>
      <c r="O16">
        <v>91.75</v>
      </c>
      <c r="P16">
        <v>95.39</v>
      </c>
      <c r="Q16">
        <v>107.79</v>
      </c>
      <c r="R16">
        <v>-12.400000000000006</v>
      </c>
      <c r="T16" s="1" t="s">
        <v>28</v>
      </c>
      <c r="U16">
        <v>79.25</v>
      </c>
      <c r="V16">
        <v>84.46</v>
      </c>
      <c r="W16">
        <v>95.13</v>
      </c>
      <c r="X16">
        <v>-10.670000000000002</v>
      </c>
    </row>
    <row r="17" spans="2:24" x14ac:dyDescent="0.3">
      <c r="B17" s="1" t="s">
        <v>1</v>
      </c>
      <c r="C17">
        <v>81.33</v>
      </c>
      <c r="D17">
        <v>83.38</v>
      </c>
      <c r="E17">
        <v>67.459999999999994</v>
      </c>
      <c r="F17">
        <v>15.920000000000002</v>
      </c>
      <c r="H17" s="1" t="s">
        <v>14</v>
      </c>
      <c r="I17">
        <v>57.83</v>
      </c>
      <c r="J17">
        <v>59.99</v>
      </c>
      <c r="K17">
        <v>44.15</v>
      </c>
      <c r="L17">
        <v>15.840000000000003</v>
      </c>
      <c r="N17" s="1" t="s">
        <v>11</v>
      </c>
      <c r="O17">
        <v>47.49</v>
      </c>
      <c r="P17">
        <v>51.23</v>
      </c>
      <c r="Q17">
        <v>63.68</v>
      </c>
      <c r="R17">
        <v>-12.450000000000003</v>
      </c>
      <c r="T17" s="1" t="s">
        <v>13</v>
      </c>
      <c r="U17">
        <v>91.75</v>
      </c>
      <c r="V17">
        <v>95.39</v>
      </c>
      <c r="W17">
        <v>108.1</v>
      </c>
      <c r="X17">
        <v>-12.709999999999994</v>
      </c>
    </row>
    <row r="18" spans="2:24" x14ac:dyDescent="0.3">
      <c r="B18" s="1" t="s">
        <v>6</v>
      </c>
      <c r="C18">
        <v>90.75</v>
      </c>
      <c r="D18">
        <v>92.57</v>
      </c>
      <c r="E18">
        <v>76.89</v>
      </c>
      <c r="F18">
        <v>15.679999999999993</v>
      </c>
      <c r="H18" s="1" t="s">
        <v>6</v>
      </c>
      <c r="I18">
        <v>90.75</v>
      </c>
      <c r="J18">
        <v>92.57</v>
      </c>
      <c r="K18">
        <v>77.03</v>
      </c>
      <c r="L18">
        <v>15.539999999999992</v>
      </c>
      <c r="N18" s="1" t="s">
        <v>17</v>
      </c>
      <c r="O18">
        <v>71.260000000000005</v>
      </c>
      <c r="P18">
        <v>73.569999999999993</v>
      </c>
      <c r="Q18">
        <v>87.36</v>
      </c>
      <c r="R18">
        <v>-13.790000000000006</v>
      </c>
      <c r="T18" s="1" t="s">
        <v>17</v>
      </c>
      <c r="U18">
        <v>71.260000000000005</v>
      </c>
      <c r="V18">
        <v>73.569999999999993</v>
      </c>
      <c r="W18">
        <v>87.37</v>
      </c>
      <c r="X18">
        <v>-13.800000000000011</v>
      </c>
    </row>
    <row r="19" spans="2:24" x14ac:dyDescent="0.3">
      <c r="B19" s="1" t="s">
        <v>23</v>
      </c>
      <c r="C19">
        <v>79.06</v>
      </c>
      <c r="D19">
        <v>79.98</v>
      </c>
      <c r="E19">
        <v>64.959999999999994</v>
      </c>
      <c r="F19">
        <v>15.02000000000001</v>
      </c>
      <c r="H19" s="1" t="s">
        <v>23</v>
      </c>
      <c r="I19">
        <v>79.06</v>
      </c>
      <c r="J19">
        <v>79.98</v>
      </c>
      <c r="K19">
        <v>65.009999999999991</v>
      </c>
      <c r="L19">
        <v>14.970000000000013</v>
      </c>
      <c r="N19" s="1" t="s">
        <v>14</v>
      </c>
      <c r="O19">
        <v>57.83</v>
      </c>
      <c r="P19">
        <v>59.99</v>
      </c>
      <c r="Q19">
        <v>73.97</v>
      </c>
      <c r="R19">
        <v>-13.979999999999997</v>
      </c>
      <c r="T19" s="1" t="s">
        <v>1</v>
      </c>
      <c r="U19">
        <v>81.33</v>
      </c>
      <c r="V19">
        <v>83.38</v>
      </c>
      <c r="W19">
        <v>97.44</v>
      </c>
      <c r="X19">
        <v>-14.060000000000002</v>
      </c>
    </row>
    <row r="20" spans="2:24" x14ac:dyDescent="0.3">
      <c r="B20" s="1" t="s">
        <v>26</v>
      </c>
      <c r="C20">
        <v>69.89</v>
      </c>
      <c r="D20">
        <v>70.75</v>
      </c>
      <c r="E20">
        <v>55.78</v>
      </c>
      <c r="F20">
        <v>14.969999999999999</v>
      </c>
      <c r="H20" s="1" t="s">
        <v>26</v>
      </c>
      <c r="I20">
        <v>69.89</v>
      </c>
      <c r="J20">
        <v>70.75</v>
      </c>
      <c r="K20">
        <v>55.96</v>
      </c>
      <c r="L20">
        <v>14.79</v>
      </c>
      <c r="N20" s="1" t="s">
        <v>1</v>
      </c>
      <c r="O20">
        <v>81.33</v>
      </c>
      <c r="P20">
        <v>83.38</v>
      </c>
      <c r="Q20">
        <v>97.36</v>
      </c>
      <c r="R20">
        <v>-13.980000000000004</v>
      </c>
      <c r="T20" s="1" t="s">
        <v>14</v>
      </c>
      <c r="U20">
        <v>57.83</v>
      </c>
      <c r="V20">
        <v>59.99</v>
      </c>
      <c r="W20">
        <v>74.14</v>
      </c>
      <c r="X20">
        <v>-14.149999999999999</v>
      </c>
    </row>
    <row r="21" spans="2:24" x14ac:dyDescent="0.3">
      <c r="B21" s="1" t="s">
        <v>19</v>
      </c>
      <c r="C21">
        <v>82.48</v>
      </c>
      <c r="D21">
        <v>83.3</v>
      </c>
      <c r="E21">
        <v>68.77</v>
      </c>
      <c r="F21">
        <v>14.530000000000001</v>
      </c>
      <c r="H21" s="1" t="s">
        <v>19</v>
      </c>
      <c r="I21">
        <v>82.48</v>
      </c>
      <c r="J21">
        <v>83.3</v>
      </c>
      <c r="K21">
        <v>68.55</v>
      </c>
      <c r="L21">
        <v>14.75</v>
      </c>
      <c r="N21" s="1" t="s">
        <v>6</v>
      </c>
      <c r="O21">
        <v>90.75</v>
      </c>
      <c r="P21">
        <v>92.57</v>
      </c>
      <c r="Q21">
        <v>106.82</v>
      </c>
      <c r="R21">
        <v>-14.25</v>
      </c>
      <c r="T21" s="1" t="s">
        <v>6</v>
      </c>
      <c r="U21">
        <v>90.75</v>
      </c>
      <c r="V21">
        <v>92.57</v>
      </c>
      <c r="W21">
        <v>106.99</v>
      </c>
      <c r="X21">
        <v>-14.420000000000002</v>
      </c>
    </row>
    <row r="22" spans="2:24" x14ac:dyDescent="0.3">
      <c r="B22" s="1" t="s">
        <v>24</v>
      </c>
      <c r="C22">
        <v>76.3</v>
      </c>
      <c r="D22">
        <v>75.47</v>
      </c>
      <c r="E22">
        <v>62.18</v>
      </c>
      <c r="F22">
        <v>13.29</v>
      </c>
      <c r="H22" s="1" t="s">
        <v>24</v>
      </c>
      <c r="I22">
        <v>76.3</v>
      </c>
      <c r="J22">
        <v>75.47</v>
      </c>
      <c r="K22">
        <v>62.36</v>
      </c>
      <c r="L22">
        <v>13.11</v>
      </c>
      <c r="N22" s="1" t="s">
        <v>19</v>
      </c>
      <c r="O22">
        <v>82.48</v>
      </c>
      <c r="P22">
        <v>83.3</v>
      </c>
      <c r="Q22">
        <v>98.38000000000001</v>
      </c>
      <c r="R22">
        <v>-15.080000000000013</v>
      </c>
      <c r="T22" s="1" t="s">
        <v>19</v>
      </c>
      <c r="U22">
        <v>82.48</v>
      </c>
      <c r="V22">
        <v>83.3</v>
      </c>
      <c r="W22">
        <v>98.45</v>
      </c>
      <c r="X22">
        <v>-15.150000000000006</v>
      </c>
    </row>
    <row r="23" spans="2:24" x14ac:dyDescent="0.3">
      <c r="B23" s="1" t="s">
        <v>7</v>
      </c>
      <c r="C23">
        <v>66.7</v>
      </c>
      <c r="D23">
        <v>65.569999999999993</v>
      </c>
      <c r="E23">
        <v>52.710000000000008</v>
      </c>
      <c r="F23">
        <v>12.859999999999985</v>
      </c>
      <c r="H23" s="1" t="s">
        <v>7</v>
      </c>
      <c r="I23">
        <v>66.7</v>
      </c>
      <c r="J23">
        <v>65.569999999999993</v>
      </c>
      <c r="K23">
        <v>52.81</v>
      </c>
      <c r="L23">
        <v>12.759999999999991</v>
      </c>
      <c r="N23" s="1" t="s">
        <v>23</v>
      </c>
      <c r="O23">
        <v>79.06</v>
      </c>
      <c r="P23">
        <v>79.98</v>
      </c>
      <c r="Q23">
        <v>95.070000000000007</v>
      </c>
      <c r="R23">
        <v>-15.090000000000003</v>
      </c>
      <c r="T23" s="1" t="s">
        <v>26</v>
      </c>
      <c r="U23">
        <v>69.89</v>
      </c>
      <c r="V23">
        <v>70.75</v>
      </c>
      <c r="W23">
        <v>86.01</v>
      </c>
      <c r="X23">
        <v>-15.260000000000005</v>
      </c>
    </row>
    <row r="24" spans="2:24" x14ac:dyDescent="0.3">
      <c r="B24" s="1" t="s">
        <v>8</v>
      </c>
      <c r="C24">
        <v>75.849999999999994</v>
      </c>
      <c r="D24">
        <v>74.63</v>
      </c>
      <c r="E24">
        <v>61.949999999999996</v>
      </c>
      <c r="F24">
        <v>12.68</v>
      </c>
      <c r="H24" s="1" t="s">
        <v>8</v>
      </c>
      <c r="I24">
        <v>75.849999999999994</v>
      </c>
      <c r="J24">
        <v>74.63</v>
      </c>
      <c r="K24">
        <v>62.139999999999993</v>
      </c>
      <c r="L24">
        <v>12.490000000000002</v>
      </c>
      <c r="N24" s="1" t="s">
        <v>26</v>
      </c>
      <c r="O24">
        <v>69.89</v>
      </c>
      <c r="P24">
        <v>70.75</v>
      </c>
      <c r="Q24">
        <v>85.87</v>
      </c>
      <c r="R24">
        <v>-15.120000000000005</v>
      </c>
      <c r="T24" s="1" t="s">
        <v>23</v>
      </c>
      <c r="U24">
        <v>79.06</v>
      </c>
      <c r="V24">
        <v>79.98</v>
      </c>
      <c r="W24">
        <v>95.28</v>
      </c>
      <c r="X24">
        <v>-15.299999999999997</v>
      </c>
    </row>
    <row r="25" spans="2:24" x14ac:dyDescent="0.3">
      <c r="B25" s="1" t="s">
        <v>16</v>
      </c>
      <c r="C25">
        <v>71.260000000000005</v>
      </c>
      <c r="D25">
        <v>69.77</v>
      </c>
      <c r="E25">
        <v>57.570000000000007</v>
      </c>
      <c r="F25">
        <v>12.199999999999989</v>
      </c>
      <c r="H25" s="1" t="s">
        <v>16</v>
      </c>
      <c r="I25">
        <v>71.260000000000005</v>
      </c>
      <c r="J25">
        <v>69.77</v>
      </c>
      <c r="K25">
        <v>57.310000000000009</v>
      </c>
      <c r="L25">
        <v>12.459999999999987</v>
      </c>
      <c r="N25" s="1" t="s">
        <v>24</v>
      </c>
      <c r="O25">
        <v>76.3</v>
      </c>
      <c r="P25">
        <v>75.47</v>
      </c>
      <c r="Q25">
        <v>92.3</v>
      </c>
      <c r="R25">
        <v>-16.829999999999998</v>
      </c>
      <c r="T25" s="1" t="s">
        <v>24</v>
      </c>
      <c r="U25">
        <v>76.3</v>
      </c>
      <c r="V25">
        <v>75.47</v>
      </c>
      <c r="W25">
        <v>92.49</v>
      </c>
      <c r="X25">
        <v>-17.019999999999996</v>
      </c>
    </row>
    <row r="26" spans="2:24" x14ac:dyDescent="0.3">
      <c r="B26" s="1" t="s">
        <v>10</v>
      </c>
      <c r="C26">
        <v>74.239999999999995</v>
      </c>
      <c r="D26">
        <v>72.16</v>
      </c>
      <c r="E26">
        <v>60.349999999999994</v>
      </c>
      <c r="F26">
        <v>11.810000000000002</v>
      </c>
      <c r="H26" s="1" t="s">
        <v>10</v>
      </c>
      <c r="I26">
        <v>74.239999999999995</v>
      </c>
      <c r="J26">
        <v>72.16</v>
      </c>
      <c r="K26">
        <v>60.449999999999996</v>
      </c>
      <c r="L26">
        <v>11.71</v>
      </c>
      <c r="N26" s="1" t="s">
        <v>7</v>
      </c>
      <c r="O26">
        <v>66.7</v>
      </c>
      <c r="P26">
        <v>65.569999999999993</v>
      </c>
      <c r="Q26">
        <v>82.58</v>
      </c>
      <c r="R26">
        <v>-17.010000000000005</v>
      </c>
      <c r="T26" s="1" t="s">
        <v>7</v>
      </c>
      <c r="U26">
        <v>66.7</v>
      </c>
      <c r="V26">
        <v>65.569999999999993</v>
      </c>
      <c r="W26">
        <v>83.04</v>
      </c>
      <c r="X26">
        <v>-17.470000000000013</v>
      </c>
    </row>
    <row r="27" spans="2:24" x14ac:dyDescent="0.3">
      <c r="B27" s="1" t="s">
        <v>18</v>
      </c>
      <c r="C27">
        <v>70.959999999999994</v>
      </c>
      <c r="D27">
        <v>68.209999999999994</v>
      </c>
      <c r="E27">
        <v>56.87</v>
      </c>
      <c r="F27">
        <v>11.339999999999996</v>
      </c>
      <c r="H27" s="1" t="s">
        <v>18</v>
      </c>
      <c r="I27">
        <v>70.959999999999994</v>
      </c>
      <c r="J27">
        <v>68.209999999999994</v>
      </c>
      <c r="K27">
        <v>56.86</v>
      </c>
      <c r="L27">
        <v>11.349999999999994</v>
      </c>
      <c r="N27" s="1" t="s">
        <v>8</v>
      </c>
      <c r="O27">
        <v>75.849999999999994</v>
      </c>
      <c r="P27">
        <v>74.63</v>
      </c>
      <c r="Q27">
        <v>91.72999999999999</v>
      </c>
      <c r="R27">
        <v>-17.099999999999994</v>
      </c>
      <c r="T27" s="1" t="s">
        <v>8</v>
      </c>
      <c r="U27">
        <v>75.849999999999994</v>
      </c>
      <c r="V27">
        <v>74.63</v>
      </c>
      <c r="W27">
        <v>92.179999999999993</v>
      </c>
      <c r="X27">
        <v>-17.549999999999997</v>
      </c>
    </row>
    <row r="28" spans="2:24" x14ac:dyDescent="0.3">
      <c r="B28" s="1" t="s">
        <v>12</v>
      </c>
      <c r="C28">
        <v>68.02</v>
      </c>
      <c r="D28">
        <v>65.12</v>
      </c>
      <c r="E28">
        <v>54.22</v>
      </c>
      <c r="F28">
        <v>10.900000000000006</v>
      </c>
      <c r="H28" s="1" t="s">
        <v>12</v>
      </c>
      <c r="I28">
        <v>68.02</v>
      </c>
      <c r="J28">
        <v>65.12</v>
      </c>
      <c r="K28">
        <v>54.339999999999996</v>
      </c>
      <c r="L28">
        <v>10.780000000000008</v>
      </c>
      <c r="N28" s="1" t="s">
        <v>16</v>
      </c>
      <c r="O28">
        <v>71.260000000000005</v>
      </c>
      <c r="P28">
        <v>69.77</v>
      </c>
      <c r="Q28">
        <v>87.240000000000009</v>
      </c>
      <c r="R28">
        <v>-17.470000000000013</v>
      </c>
      <c r="T28" s="1" t="s">
        <v>16</v>
      </c>
      <c r="U28">
        <v>71.260000000000005</v>
      </c>
      <c r="V28">
        <v>69.77</v>
      </c>
      <c r="W28">
        <v>87.43</v>
      </c>
      <c r="X28">
        <v>-17.660000000000011</v>
      </c>
    </row>
    <row r="29" spans="2:24" x14ac:dyDescent="0.3">
      <c r="B29" s="1" t="s">
        <v>3</v>
      </c>
      <c r="C29">
        <v>74.150000000000006</v>
      </c>
      <c r="D29">
        <v>70.400000000000006</v>
      </c>
      <c r="E29">
        <v>60.490000000000009</v>
      </c>
      <c r="F29">
        <v>9.9099999999999966</v>
      </c>
      <c r="H29" s="1" t="s">
        <v>30</v>
      </c>
      <c r="I29">
        <v>57.44</v>
      </c>
      <c r="J29">
        <v>53.43</v>
      </c>
      <c r="K29">
        <v>43.4</v>
      </c>
      <c r="L29">
        <v>10.030000000000001</v>
      </c>
      <c r="N29" s="1" t="s">
        <v>10</v>
      </c>
      <c r="O29">
        <v>74.239999999999995</v>
      </c>
      <c r="P29">
        <v>72.16</v>
      </c>
      <c r="Q29">
        <v>90.11999999999999</v>
      </c>
      <c r="R29">
        <v>-17.959999999999994</v>
      </c>
      <c r="T29" s="1" t="s">
        <v>10</v>
      </c>
      <c r="U29">
        <v>74.239999999999995</v>
      </c>
      <c r="V29">
        <v>72.16</v>
      </c>
      <c r="W29">
        <v>90.41</v>
      </c>
      <c r="X29">
        <v>-18.25</v>
      </c>
    </row>
    <row r="30" spans="2:24" x14ac:dyDescent="0.3">
      <c r="B30" s="1" t="s">
        <v>30</v>
      </c>
      <c r="C30">
        <v>57.44</v>
      </c>
      <c r="D30">
        <v>53.43</v>
      </c>
      <c r="E30">
        <v>43.58</v>
      </c>
      <c r="F30">
        <v>9.8500000000000014</v>
      </c>
      <c r="H30" s="1" t="s">
        <v>22</v>
      </c>
      <c r="I30">
        <v>46.33</v>
      </c>
      <c r="J30">
        <v>42.13</v>
      </c>
      <c r="K30">
        <v>32.22</v>
      </c>
      <c r="L30">
        <v>9.9100000000000037</v>
      </c>
      <c r="N30" s="1" t="s">
        <v>18</v>
      </c>
      <c r="O30">
        <v>70.959999999999994</v>
      </c>
      <c r="P30">
        <v>68.209999999999994</v>
      </c>
      <c r="Q30">
        <v>87.07</v>
      </c>
      <c r="R30">
        <v>-18.86</v>
      </c>
      <c r="T30" s="1" t="s">
        <v>18</v>
      </c>
      <c r="U30">
        <v>70.959999999999994</v>
      </c>
      <c r="V30">
        <v>68.209999999999994</v>
      </c>
      <c r="W30">
        <v>87.169999999999987</v>
      </c>
      <c r="X30">
        <v>-18.959999999999994</v>
      </c>
    </row>
    <row r="31" spans="2:24" x14ac:dyDescent="0.3">
      <c r="B31" s="1" t="s">
        <v>22</v>
      </c>
      <c r="C31">
        <v>46.33</v>
      </c>
      <c r="D31">
        <v>42.13</v>
      </c>
      <c r="E31">
        <v>32.61</v>
      </c>
      <c r="F31">
        <v>9.5200000000000031</v>
      </c>
      <c r="H31" s="1" t="s">
        <v>3</v>
      </c>
      <c r="I31">
        <v>74.150000000000006</v>
      </c>
      <c r="J31">
        <v>70.400000000000006</v>
      </c>
      <c r="K31">
        <v>60.530000000000008</v>
      </c>
      <c r="L31">
        <v>9.8699999999999974</v>
      </c>
      <c r="N31" s="1" t="s">
        <v>12</v>
      </c>
      <c r="O31">
        <v>68.02</v>
      </c>
      <c r="P31">
        <v>65.12</v>
      </c>
      <c r="Q31">
        <v>84.22</v>
      </c>
      <c r="R31">
        <v>-19.099999999999994</v>
      </c>
      <c r="T31" s="1" t="s">
        <v>12</v>
      </c>
      <c r="U31">
        <v>68.02</v>
      </c>
      <c r="V31">
        <v>65.12</v>
      </c>
      <c r="W31">
        <v>84.089999999999989</v>
      </c>
      <c r="X31">
        <v>-18.969999999999985</v>
      </c>
    </row>
    <row r="32" spans="2:24" x14ac:dyDescent="0.3">
      <c r="B32" s="1" t="s">
        <v>2</v>
      </c>
      <c r="C32">
        <v>58.82</v>
      </c>
      <c r="D32">
        <v>54.41</v>
      </c>
      <c r="E32">
        <v>45.09</v>
      </c>
      <c r="F32">
        <v>9.3199999999999932</v>
      </c>
      <c r="H32" s="1" t="s">
        <v>2</v>
      </c>
      <c r="I32">
        <v>58.82</v>
      </c>
      <c r="J32">
        <v>54.41</v>
      </c>
      <c r="K32">
        <v>45.1</v>
      </c>
      <c r="L32">
        <v>9.3099999999999952</v>
      </c>
      <c r="N32" s="1" t="s">
        <v>30</v>
      </c>
      <c r="O32">
        <v>57.44</v>
      </c>
      <c r="P32">
        <v>53.43</v>
      </c>
      <c r="Q32">
        <v>73.38</v>
      </c>
      <c r="R32">
        <v>-19.949999999999996</v>
      </c>
      <c r="T32" s="1" t="s">
        <v>3</v>
      </c>
      <c r="U32">
        <v>74.150000000000006</v>
      </c>
      <c r="V32">
        <v>70.400000000000006</v>
      </c>
      <c r="W32">
        <v>90.28</v>
      </c>
      <c r="X32">
        <v>-19.879999999999995</v>
      </c>
    </row>
    <row r="33" spans="2:24" x14ac:dyDescent="0.3">
      <c r="B33" s="1" t="s">
        <v>5</v>
      </c>
      <c r="C33">
        <v>78.97</v>
      </c>
      <c r="D33">
        <v>72.55</v>
      </c>
      <c r="E33">
        <v>65.099999999999994</v>
      </c>
      <c r="F33">
        <v>7.4500000000000028</v>
      </c>
      <c r="H33" s="1" t="s">
        <v>5</v>
      </c>
      <c r="I33">
        <v>78.97</v>
      </c>
      <c r="J33">
        <v>72.55</v>
      </c>
      <c r="K33">
        <v>65</v>
      </c>
      <c r="L33">
        <v>7.5499999999999972</v>
      </c>
      <c r="N33" s="1" t="s">
        <v>3</v>
      </c>
      <c r="O33">
        <v>74.150000000000006</v>
      </c>
      <c r="P33">
        <v>70.400000000000006</v>
      </c>
      <c r="Q33">
        <v>90.36</v>
      </c>
      <c r="R33">
        <v>-19.959999999999994</v>
      </c>
      <c r="T33" s="1" t="s">
        <v>2</v>
      </c>
      <c r="U33">
        <v>58.82</v>
      </c>
      <c r="V33">
        <v>54.41</v>
      </c>
      <c r="W33">
        <v>74.77000000000001</v>
      </c>
      <c r="X33">
        <v>-20.360000000000014</v>
      </c>
    </row>
    <row r="34" spans="2:24" x14ac:dyDescent="0.3">
      <c r="B34" s="1" t="s">
        <v>27</v>
      </c>
      <c r="C34">
        <v>67.95</v>
      </c>
      <c r="D34">
        <v>60.92</v>
      </c>
      <c r="E34">
        <v>53.870000000000005</v>
      </c>
      <c r="F34">
        <v>7.0499999999999972</v>
      </c>
      <c r="H34" s="1" t="s">
        <v>27</v>
      </c>
      <c r="I34">
        <v>67.95</v>
      </c>
      <c r="J34">
        <v>60.92</v>
      </c>
      <c r="K34">
        <v>54.02</v>
      </c>
      <c r="L34">
        <v>6.8999999999999986</v>
      </c>
      <c r="N34" s="1" t="s">
        <v>2</v>
      </c>
      <c r="O34">
        <v>58.82</v>
      </c>
      <c r="P34">
        <v>54.41</v>
      </c>
      <c r="Q34">
        <v>74.850000000000009</v>
      </c>
      <c r="R34">
        <v>-20.440000000000012</v>
      </c>
      <c r="T34" s="1" t="s">
        <v>22</v>
      </c>
      <c r="U34">
        <v>46.33</v>
      </c>
      <c r="V34">
        <v>42.13</v>
      </c>
      <c r="W34">
        <v>62.68</v>
      </c>
      <c r="X34">
        <v>-20.549999999999997</v>
      </c>
    </row>
    <row r="35" spans="2:24" x14ac:dyDescent="0.3">
      <c r="B35" s="1" t="s">
        <v>9</v>
      </c>
      <c r="C35">
        <v>72.34</v>
      </c>
      <c r="D35">
        <v>61.15</v>
      </c>
      <c r="E35">
        <v>58.470000000000006</v>
      </c>
      <c r="F35">
        <v>2.6799999999999926</v>
      </c>
      <c r="H35" s="1" t="s">
        <v>9</v>
      </c>
      <c r="I35">
        <v>72.34</v>
      </c>
      <c r="J35">
        <v>61.15</v>
      </c>
      <c r="K35">
        <v>58.7</v>
      </c>
      <c r="L35">
        <v>2.4499999999999957</v>
      </c>
      <c r="N35" s="1" t="s">
        <v>22</v>
      </c>
      <c r="O35">
        <v>46.33</v>
      </c>
      <c r="P35">
        <v>42.13</v>
      </c>
      <c r="Q35">
        <v>62.58</v>
      </c>
      <c r="R35">
        <v>-20.449999999999996</v>
      </c>
      <c r="T35" s="1" t="s">
        <v>5</v>
      </c>
      <c r="U35">
        <v>78.97</v>
      </c>
      <c r="V35">
        <v>72.55</v>
      </c>
      <c r="W35">
        <v>95.09</v>
      </c>
      <c r="X35">
        <v>-22.540000000000006</v>
      </c>
    </row>
    <row r="36" spans="2:24" x14ac:dyDescent="0.3">
      <c r="B36" s="1" t="s">
        <v>29</v>
      </c>
      <c r="C36">
        <v>83.47</v>
      </c>
      <c r="D36">
        <v>71.61</v>
      </c>
      <c r="E36">
        <v>69.8</v>
      </c>
      <c r="F36">
        <v>1.8100000000000023</v>
      </c>
      <c r="H36" s="1" t="s">
        <v>29</v>
      </c>
      <c r="I36">
        <v>83.47</v>
      </c>
      <c r="J36">
        <v>71.61</v>
      </c>
      <c r="K36">
        <v>69.52</v>
      </c>
      <c r="L36">
        <v>2.0900000000000034</v>
      </c>
      <c r="N36" s="1" t="s">
        <v>5</v>
      </c>
      <c r="O36">
        <v>78.97</v>
      </c>
      <c r="P36">
        <v>72.55</v>
      </c>
      <c r="Q36">
        <v>95.13</v>
      </c>
      <c r="R36">
        <v>-22.58</v>
      </c>
      <c r="T36" s="1" t="s">
        <v>27</v>
      </c>
      <c r="U36">
        <v>67.95</v>
      </c>
      <c r="V36">
        <v>60.92</v>
      </c>
      <c r="W36">
        <v>84.09</v>
      </c>
      <c r="X36">
        <v>-23.17</v>
      </c>
    </row>
    <row r="37" spans="2:24" x14ac:dyDescent="0.3">
      <c r="B37" s="1" t="s">
        <v>0</v>
      </c>
      <c r="C37">
        <v>68.2</v>
      </c>
      <c r="D37">
        <v>55.76</v>
      </c>
      <c r="E37">
        <v>54.190000000000005</v>
      </c>
      <c r="F37">
        <v>1.5699999999999932</v>
      </c>
      <c r="H37" s="9" t="s">
        <v>0</v>
      </c>
      <c r="I37" s="9">
        <v>68.2</v>
      </c>
      <c r="J37" s="9">
        <v>55.76</v>
      </c>
      <c r="K37" s="9">
        <v>55.76</v>
      </c>
      <c r="L37" s="9">
        <v>0</v>
      </c>
      <c r="N37" s="1" t="s">
        <v>9</v>
      </c>
      <c r="O37">
        <v>72.34</v>
      </c>
      <c r="P37">
        <v>61.15</v>
      </c>
      <c r="Q37">
        <v>88.27</v>
      </c>
      <c r="R37">
        <v>-27.119999999999997</v>
      </c>
      <c r="T37" s="1" t="s">
        <v>9</v>
      </c>
      <c r="U37">
        <v>72.34</v>
      </c>
      <c r="V37">
        <v>61.15</v>
      </c>
      <c r="W37">
        <v>88.37</v>
      </c>
      <c r="X37">
        <v>-27.220000000000006</v>
      </c>
    </row>
    <row r="38" spans="2:24" x14ac:dyDescent="0.3">
      <c r="B38" s="7" t="s">
        <v>20</v>
      </c>
      <c r="C38" s="8">
        <v>54.28</v>
      </c>
      <c r="D38" s="8">
        <v>70.14</v>
      </c>
      <c r="E38" s="8">
        <v>70.14</v>
      </c>
      <c r="F38" s="9">
        <v>0</v>
      </c>
      <c r="H38" s="9" t="s">
        <v>15</v>
      </c>
      <c r="I38" s="9">
        <v>49.12</v>
      </c>
      <c r="J38" s="9">
        <v>61.4</v>
      </c>
      <c r="K38" s="9">
        <v>61.4</v>
      </c>
      <c r="L38" s="9">
        <v>0</v>
      </c>
      <c r="N38" s="1" t="s">
        <v>29</v>
      </c>
      <c r="O38">
        <v>83.47</v>
      </c>
      <c r="P38">
        <v>71.61</v>
      </c>
      <c r="Q38">
        <v>99.38</v>
      </c>
      <c r="R38">
        <v>-27.769999999999996</v>
      </c>
      <c r="T38" s="1" t="s">
        <v>29</v>
      </c>
      <c r="U38">
        <v>83.47</v>
      </c>
      <c r="V38">
        <v>71.61</v>
      </c>
      <c r="W38">
        <v>99.72</v>
      </c>
      <c r="X38">
        <v>-28.11</v>
      </c>
    </row>
    <row r="39" spans="2:24" x14ac:dyDescent="0.3">
      <c r="B39" s="7" t="s">
        <v>31</v>
      </c>
      <c r="C39" s="8">
        <v>61.29</v>
      </c>
      <c r="D39" s="8">
        <v>47.17</v>
      </c>
      <c r="E39" s="8">
        <v>47.17</v>
      </c>
      <c r="F39" s="9">
        <v>0</v>
      </c>
      <c r="H39" s="1" t="s">
        <v>31</v>
      </c>
      <c r="I39">
        <v>61.29</v>
      </c>
      <c r="J39">
        <v>47.17</v>
      </c>
      <c r="K39">
        <v>47.17</v>
      </c>
      <c r="L39">
        <v>0</v>
      </c>
      <c r="N39" s="1" t="s">
        <v>0</v>
      </c>
      <c r="O39">
        <v>68.2</v>
      </c>
      <c r="P39">
        <v>55.76</v>
      </c>
      <c r="Q39">
        <v>84.4</v>
      </c>
      <c r="R39">
        <v>-28.640000000000008</v>
      </c>
      <c r="T39" s="1" t="s">
        <v>0</v>
      </c>
      <c r="U39">
        <v>68.2</v>
      </c>
      <c r="V39">
        <v>55.76</v>
      </c>
      <c r="W39">
        <v>84.16</v>
      </c>
      <c r="X39">
        <v>-28.4</v>
      </c>
    </row>
    <row r="40" spans="2:24" x14ac:dyDescent="0.3">
      <c r="B40" s="1" t="s">
        <v>25</v>
      </c>
      <c r="C40">
        <v>69.150000000000006</v>
      </c>
      <c r="D40">
        <v>68.72</v>
      </c>
      <c r="E40">
        <v>69.550000000000011</v>
      </c>
      <c r="F40">
        <v>-0.83000000000001251</v>
      </c>
      <c r="H40" s="1" t="s">
        <v>25</v>
      </c>
      <c r="I40">
        <v>69.150000000000006</v>
      </c>
      <c r="J40">
        <v>68.72</v>
      </c>
      <c r="K40">
        <v>69.400000000000006</v>
      </c>
      <c r="L40">
        <v>-0.68000000000000682</v>
      </c>
      <c r="N40" s="1" t="s">
        <v>31</v>
      </c>
      <c r="O40">
        <v>61.29</v>
      </c>
      <c r="P40">
        <v>47.17</v>
      </c>
      <c r="Q40">
        <v>77.45</v>
      </c>
      <c r="R40">
        <v>-30.28</v>
      </c>
      <c r="T40" s="1" t="s">
        <v>31</v>
      </c>
      <c r="U40">
        <v>61.29</v>
      </c>
      <c r="V40">
        <v>47.17</v>
      </c>
      <c r="W40">
        <v>77.27000000000001</v>
      </c>
      <c r="X40">
        <v>-30.100000000000009</v>
      </c>
    </row>
  </sheetData>
  <mergeCells count="4">
    <mergeCell ref="T7:U7"/>
    <mergeCell ref="N7:O7"/>
    <mergeCell ref="H7:I7"/>
    <mergeCell ref="B7:C7"/>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B0A8-3D38-46AB-9113-540743BEA418}">
  <dimension ref="B1:R40"/>
  <sheetViews>
    <sheetView zoomScale="85" zoomScaleNormal="85" workbookViewId="0">
      <selection activeCell="C46" sqref="C46"/>
    </sheetView>
  </sheetViews>
  <sheetFormatPr baseColWidth="10" defaultRowHeight="14.4" x14ac:dyDescent="0.3"/>
  <cols>
    <col min="1" max="1" width="4.5546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3.21875" bestFit="1" customWidth="1"/>
    <col min="9" max="9" width="24.5546875" bestFit="1" customWidth="1"/>
    <col min="10" max="10" width="16" bestFit="1" customWidth="1"/>
    <col min="11" max="11" width="20.6640625" bestFit="1" customWidth="1"/>
    <col min="12" max="12" width="7.33203125" bestFit="1" customWidth="1"/>
    <col min="14" max="14" width="23.21875" bestFit="1" customWidth="1"/>
    <col min="15" max="15" width="24.5546875" bestFit="1" customWidth="1"/>
    <col min="16" max="16" width="16" bestFit="1" customWidth="1"/>
    <col min="17" max="17" width="20.6640625" bestFit="1" customWidth="1"/>
    <col min="18" max="18" width="7.3320312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MAX(etha1_n0_5_iterations50_seed1__3[Error])</f>
        <v>0</v>
      </c>
      <c r="H3" s="6" t="s">
        <v>35</v>
      </c>
      <c r="I3" s="11">
        <f>MAX(etha1_n0_5_iterations1000_seed1__2[Error])</f>
        <v>0</v>
      </c>
      <c r="N3" s="6" t="s">
        <v>35</v>
      </c>
      <c r="O3" s="11">
        <f>MAX(etha1_n0_5_iterations10000_seed1__2[Error])</f>
        <v>0</v>
      </c>
    </row>
    <row r="4" spans="2:18" ht="15" thickBot="1" x14ac:dyDescent="0.35">
      <c r="B4" s="5" t="s">
        <v>36</v>
      </c>
      <c r="C4" s="12">
        <f>MIN(etha1_n0_5_iterations50_seed1__3[Error])</f>
        <v>-28.509999999999998</v>
      </c>
      <c r="H4" s="5" t="s">
        <v>36</v>
      </c>
      <c r="I4" s="12">
        <f>MIN(etha1_n0_5_iterations1000_seed1__2[Error])</f>
        <v>-28.4</v>
      </c>
      <c r="N4" s="5" t="s">
        <v>36</v>
      </c>
      <c r="O4" s="12">
        <f>MIN(etha1_n0_5_iterations10000_seed1__2[Error])</f>
        <v>-28.410000000000004</v>
      </c>
    </row>
    <row r="5" spans="2:18" ht="15" thickBot="1" x14ac:dyDescent="0.35">
      <c r="B5" s="10" t="s">
        <v>41</v>
      </c>
      <c r="C5" s="13">
        <f>C3-C4</f>
        <v>28.509999999999998</v>
      </c>
      <c r="H5" s="10" t="s">
        <v>41</v>
      </c>
      <c r="I5" s="13">
        <f>I3-I4</f>
        <v>28.4</v>
      </c>
      <c r="N5" s="10" t="s">
        <v>41</v>
      </c>
      <c r="O5" s="13">
        <f>O3-O4</f>
        <v>28.410000000000004</v>
      </c>
    </row>
    <row r="7" spans="2:18" x14ac:dyDescent="0.3">
      <c r="B7" s="14" t="s">
        <v>55</v>
      </c>
      <c r="C7" s="14"/>
      <c r="H7" s="14" t="s">
        <v>57</v>
      </c>
      <c r="I7" s="14"/>
      <c r="N7" s="14" t="s">
        <v>56</v>
      </c>
      <c r="O7" s="14"/>
    </row>
    <row r="8" spans="2:18" x14ac:dyDescent="0.3">
      <c r="B8" t="s">
        <v>37</v>
      </c>
      <c r="C8" t="s">
        <v>39</v>
      </c>
      <c r="D8" t="s">
        <v>32</v>
      </c>
      <c r="E8" t="s">
        <v>33</v>
      </c>
      <c r="F8" t="s">
        <v>40</v>
      </c>
      <c r="H8" t="s">
        <v>37</v>
      </c>
      <c r="I8" t="s">
        <v>39</v>
      </c>
      <c r="J8" t="s">
        <v>32</v>
      </c>
      <c r="K8" t="s">
        <v>33</v>
      </c>
      <c r="L8" t="s">
        <v>40</v>
      </c>
      <c r="N8" t="s">
        <v>37</v>
      </c>
      <c r="O8" t="s">
        <v>39</v>
      </c>
      <c r="P8" t="s">
        <v>32</v>
      </c>
      <c r="Q8" t="s">
        <v>33</v>
      </c>
      <c r="R8" t="s">
        <v>40</v>
      </c>
    </row>
    <row r="9" spans="2:18" x14ac:dyDescent="0.3">
      <c r="B9" s="7" t="s">
        <v>20</v>
      </c>
      <c r="C9" s="8">
        <v>54.28</v>
      </c>
      <c r="D9" s="8">
        <v>70.14</v>
      </c>
      <c r="E9" s="8">
        <v>70.14</v>
      </c>
      <c r="F9" s="8">
        <v>0</v>
      </c>
      <c r="H9" s="7" t="s">
        <v>20</v>
      </c>
      <c r="I9" s="8">
        <v>54.28</v>
      </c>
      <c r="J9" s="8">
        <v>70.14</v>
      </c>
      <c r="K9" s="8">
        <v>70.14</v>
      </c>
      <c r="L9" s="8">
        <v>0</v>
      </c>
      <c r="N9" s="7" t="s">
        <v>20</v>
      </c>
      <c r="O9" s="8">
        <v>54.28</v>
      </c>
      <c r="P9" s="8">
        <v>70.14</v>
      </c>
      <c r="Q9" s="8">
        <v>70.14</v>
      </c>
      <c r="R9" s="8">
        <v>0</v>
      </c>
    </row>
    <row r="10" spans="2:18" x14ac:dyDescent="0.3">
      <c r="B10" s="7" t="s">
        <v>31</v>
      </c>
      <c r="C10" s="8">
        <v>61.29</v>
      </c>
      <c r="D10" s="8">
        <v>47.17</v>
      </c>
      <c r="E10" s="8">
        <v>47.17</v>
      </c>
      <c r="F10" s="8">
        <v>0</v>
      </c>
      <c r="H10" s="7" t="s">
        <v>31</v>
      </c>
      <c r="I10" s="8">
        <v>61.29</v>
      </c>
      <c r="J10" s="8">
        <v>47.17</v>
      </c>
      <c r="K10" s="8">
        <v>47.17</v>
      </c>
      <c r="L10" s="8">
        <v>0</v>
      </c>
      <c r="N10" s="7" t="s">
        <v>31</v>
      </c>
      <c r="O10" s="8">
        <v>61.29</v>
      </c>
      <c r="P10" s="8">
        <v>47.17</v>
      </c>
      <c r="Q10" s="8">
        <v>47.17</v>
      </c>
      <c r="R10" s="8">
        <v>0</v>
      </c>
    </row>
    <row r="11" spans="2:18" x14ac:dyDescent="0.3">
      <c r="B11" s="1" t="s">
        <v>25</v>
      </c>
      <c r="C11">
        <v>69.150000000000006</v>
      </c>
      <c r="D11">
        <v>68.72</v>
      </c>
      <c r="E11">
        <v>69.300000000000011</v>
      </c>
      <c r="F11">
        <v>-0.58000000000001251</v>
      </c>
      <c r="H11" s="1" t="s">
        <v>25</v>
      </c>
      <c r="I11">
        <v>69.150000000000006</v>
      </c>
      <c r="J11">
        <v>68.72</v>
      </c>
      <c r="K11">
        <v>69.600000000000009</v>
      </c>
      <c r="L11">
        <v>-0.88000000000000966</v>
      </c>
      <c r="N11" s="1" t="s">
        <v>25</v>
      </c>
      <c r="O11">
        <v>69.150000000000006</v>
      </c>
      <c r="P11">
        <v>68.72</v>
      </c>
      <c r="Q11">
        <v>69.36</v>
      </c>
      <c r="R11">
        <v>-0.64000000000000057</v>
      </c>
    </row>
    <row r="12" spans="2:18" x14ac:dyDescent="0.3">
      <c r="B12" s="1" t="s">
        <v>15</v>
      </c>
      <c r="C12">
        <v>49.12</v>
      </c>
      <c r="D12">
        <v>61.4</v>
      </c>
      <c r="E12">
        <v>65.279999999999987</v>
      </c>
      <c r="F12">
        <v>-3.8799999999999883</v>
      </c>
      <c r="H12" s="1" t="s">
        <v>15</v>
      </c>
      <c r="I12">
        <v>49.12</v>
      </c>
      <c r="J12">
        <v>61.4</v>
      </c>
      <c r="K12">
        <v>65.339999999999989</v>
      </c>
      <c r="L12">
        <v>-3.9399999999999906</v>
      </c>
      <c r="N12" s="1" t="s">
        <v>15</v>
      </c>
      <c r="O12">
        <v>49.12</v>
      </c>
      <c r="P12">
        <v>61.4</v>
      </c>
      <c r="Q12">
        <v>65.169999999999987</v>
      </c>
      <c r="R12">
        <v>-3.7699999999999889</v>
      </c>
    </row>
    <row r="13" spans="2:18" x14ac:dyDescent="0.3">
      <c r="B13" s="1" t="s">
        <v>4</v>
      </c>
      <c r="C13">
        <v>74.83</v>
      </c>
      <c r="D13">
        <v>82.5</v>
      </c>
      <c r="E13">
        <v>91.009999999999991</v>
      </c>
      <c r="F13">
        <v>-8.5099999999999909</v>
      </c>
      <c r="H13" s="1" t="s">
        <v>4</v>
      </c>
      <c r="I13">
        <v>74.83</v>
      </c>
      <c r="J13">
        <v>82.5</v>
      </c>
      <c r="K13">
        <v>91.17</v>
      </c>
      <c r="L13">
        <v>-8.6700000000000017</v>
      </c>
      <c r="N13" s="1" t="s">
        <v>4</v>
      </c>
      <c r="O13">
        <v>74.83</v>
      </c>
      <c r="P13">
        <v>82.5</v>
      </c>
      <c r="Q13">
        <v>91.039999999999992</v>
      </c>
      <c r="R13">
        <v>-8.539999999999992</v>
      </c>
    </row>
    <row r="14" spans="2:18" x14ac:dyDescent="0.3">
      <c r="B14" s="1" t="s">
        <v>21</v>
      </c>
      <c r="C14">
        <v>69.28</v>
      </c>
      <c r="D14">
        <v>74.63</v>
      </c>
      <c r="E14">
        <v>85.2</v>
      </c>
      <c r="F14">
        <v>-10.570000000000007</v>
      </c>
      <c r="H14" s="1" t="s">
        <v>28</v>
      </c>
      <c r="I14">
        <v>79.25</v>
      </c>
      <c r="J14">
        <v>84.46</v>
      </c>
      <c r="K14">
        <v>95.11</v>
      </c>
      <c r="L14">
        <v>-10.650000000000006</v>
      </c>
      <c r="N14" s="1" t="s">
        <v>21</v>
      </c>
      <c r="O14">
        <v>69.28</v>
      </c>
      <c r="P14">
        <v>74.63</v>
      </c>
      <c r="Q14">
        <v>85.19</v>
      </c>
      <c r="R14">
        <v>-10.560000000000002</v>
      </c>
    </row>
    <row r="15" spans="2:18" x14ac:dyDescent="0.3">
      <c r="B15" s="1" t="s">
        <v>28</v>
      </c>
      <c r="C15">
        <v>79.25</v>
      </c>
      <c r="D15">
        <v>84.46</v>
      </c>
      <c r="E15">
        <v>95.21</v>
      </c>
      <c r="F15">
        <v>-10.75</v>
      </c>
      <c r="H15" s="1" t="s">
        <v>21</v>
      </c>
      <c r="I15">
        <v>69.28</v>
      </c>
      <c r="J15">
        <v>74.63</v>
      </c>
      <c r="K15">
        <v>85.58</v>
      </c>
      <c r="L15">
        <v>-10.950000000000003</v>
      </c>
      <c r="N15" s="1" t="s">
        <v>28</v>
      </c>
      <c r="O15">
        <v>79.25</v>
      </c>
      <c r="P15">
        <v>84.46</v>
      </c>
      <c r="Q15">
        <v>95.57</v>
      </c>
      <c r="R15">
        <v>-11.11</v>
      </c>
    </row>
    <row r="16" spans="2:18" x14ac:dyDescent="0.3">
      <c r="B16" s="1" t="s">
        <v>11</v>
      </c>
      <c r="C16">
        <v>47.49</v>
      </c>
      <c r="D16">
        <v>51.23</v>
      </c>
      <c r="E16">
        <v>63.39</v>
      </c>
      <c r="F16">
        <v>-12.160000000000004</v>
      </c>
      <c r="H16" s="1" t="s">
        <v>11</v>
      </c>
      <c r="I16">
        <v>47.49</v>
      </c>
      <c r="J16">
        <v>51.23</v>
      </c>
      <c r="K16">
        <v>63.74</v>
      </c>
      <c r="L16">
        <v>-12.510000000000005</v>
      </c>
      <c r="N16" s="1" t="s">
        <v>13</v>
      </c>
      <c r="O16">
        <v>91.75</v>
      </c>
      <c r="P16">
        <v>95.39</v>
      </c>
      <c r="Q16">
        <v>107.7</v>
      </c>
      <c r="R16">
        <v>-12.310000000000002</v>
      </c>
    </row>
    <row r="17" spans="2:18" x14ac:dyDescent="0.3">
      <c r="B17" s="1" t="s">
        <v>13</v>
      </c>
      <c r="C17">
        <v>91.75</v>
      </c>
      <c r="D17">
        <v>95.39</v>
      </c>
      <c r="E17">
        <v>108</v>
      </c>
      <c r="F17">
        <v>-12.61</v>
      </c>
      <c r="H17" s="1" t="s">
        <v>13</v>
      </c>
      <c r="I17">
        <v>91.75</v>
      </c>
      <c r="J17">
        <v>95.39</v>
      </c>
      <c r="K17">
        <v>107.98</v>
      </c>
      <c r="L17">
        <v>-12.590000000000003</v>
      </c>
      <c r="N17" s="1" t="s">
        <v>11</v>
      </c>
      <c r="O17">
        <v>47.49</v>
      </c>
      <c r="P17">
        <v>51.23</v>
      </c>
      <c r="Q17">
        <v>63.620000000000005</v>
      </c>
      <c r="R17">
        <v>-12.390000000000008</v>
      </c>
    </row>
    <row r="18" spans="2:18" x14ac:dyDescent="0.3">
      <c r="B18" s="1" t="s">
        <v>17</v>
      </c>
      <c r="C18">
        <v>71.260000000000005</v>
      </c>
      <c r="D18">
        <v>73.569999999999993</v>
      </c>
      <c r="E18">
        <v>87.44</v>
      </c>
      <c r="F18">
        <v>-13.870000000000005</v>
      </c>
      <c r="H18" s="1" t="s">
        <v>17</v>
      </c>
      <c r="I18">
        <v>71.260000000000005</v>
      </c>
      <c r="J18">
        <v>73.569999999999993</v>
      </c>
      <c r="K18">
        <v>87.47</v>
      </c>
      <c r="L18">
        <v>-13.900000000000006</v>
      </c>
      <c r="N18" s="1" t="s">
        <v>17</v>
      </c>
      <c r="O18">
        <v>71.260000000000005</v>
      </c>
      <c r="P18">
        <v>73.569999999999993</v>
      </c>
      <c r="Q18">
        <v>87.28</v>
      </c>
      <c r="R18">
        <v>-13.710000000000008</v>
      </c>
    </row>
    <row r="19" spans="2:18" x14ac:dyDescent="0.3">
      <c r="B19" s="1" t="s">
        <v>1</v>
      </c>
      <c r="C19">
        <v>81.33</v>
      </c>
      <c r="D19">
        <v>83.38</v>
      </c>
      <c r="E19">
        <v>97.47</v>
      </c>
      <c r="F19">
        <v>-14.090000000000003</v>
      </c>
      <c r="H19" s="1" t="s">
        <v>14</v>
      </c>
      <c r="I19">
        <v>57.83</v>
      </c>
      <c r="J19">
        <v>59.99</v>
      </c>
      <c r="K19">
        <v>74.069999999999993</v>
      </c>
      <c r="L19">
        <v>-14.079999999999991</v>
      </c>
      <c r="N19" s="1" t="s">
        <v>1</v>
      </c>
      <c r="O19">
        <v>81.33</v>
      </c>
      <c r="P19">
        <v>83.38</v>
      </c>
      <c r="Q19">
        <v>97.39</v>
      </c>
      <c r="R19">
        <v>-14.010000000000005</v>
      </c>
    </row>
    <row r="20" spans="2:18" x14ac:dyDescent="0.3">
      <c r="B20" s="1" t="s">
        <v>14</v>
      </c>
      <c r="C20">
        <v>57.83</v>
      </c>
      <c r="D20">
        <v>59.99</v>
      </c>
      <c r="E20">
        <v>74.19</v>
      </c>
      <c r="F20">
        <v>-14.199999999999996</v>
      </c>
      <c r="H20" s="1" t="s">
        <v>1</v>
      </c>
      <c r="I20">
        <v>81.33</v>
      </c>
      <c r="J20">
        <v>83.38</v>
      </c>
      <c r="K20">
        <v>97.53</v>
      </c>
      <c r="L20">
        <v>-14.150000000000006</v>
      </c>
      <c r="N20" s="1" t="s">
        <v>14</v>
      </c>
      <c r="O20">
        <v>57.83</v>
      </c>
      <c r="P20">
        <v>59.99</v>
      </c>
      <c r="Q20">
        <v>74.13</v>
      </c>
      <c r="R20">
        <v>-14.139999999999993</v>
      </c>
    </row>
    <row r="21" spans="2:18" x14ac:dyDescent="0.3">
      <c r="B21" s="1" t="s">
        <v>6</v>
      </c>
      <c r="C21">
        <v>90.75</v>
      </c>
      <c r="D21">
        <v>92.57</v>
      </c>
      <c r="E21">
        <v>107.08</v>
      </c>
      <c r="F21">
        <v>-14.510000000000005</v>
      </c>
      <c r="H21" s="1" t="s">
        <v>6</v>
      </c>
      <c r="I21">
        <v>90.75</v>
      </c>
      <c r="J21">
        <v>92.57</v>
      </c>
      <c r="K21">
        <v>107.01</v>
      </c>
      <c r="L21">
        <v>-14.440000000000012</v>
      </c>
      <c r="N21" s="1" t="s">
        <v>6</v>
      </c>
      <c r="O21">
        <v>90.75</v>
      </c>
      <c r="P21">
        <v>92.57</v>
      </c>
      <c r="Q21">
        <v>106.99</v>
      </c>
      <c r="R21">
        <v>-14.420000000000002</v>
      </c>
    </row>
    <row r="22" spans="2:18" x14ac:dyDescent="0.3">
      <c r="B22" s="1" t="s">
        <v>26</v>
      </c>
      <c r="C22">
        <v>69.89</v>
      </c>
      <c r="D22">
        <v>70.75</v>
      </c>
      <c r="E22">
        <v>85.81</v>
      </c>
      <c r="F22">
        <v>-15.060000000000002</v>
      </c>
      <c r="H22" s="1" t="s">
        <v>26</v>
      </c>
      <c r="I22">
        <v>69.89</v>
      </c>
      <c r="J22">
        <v>70.75</v>
      </c>
      <c r="K22">
        <v>86.02</v>
      </c>
      <c r="L22">
        <v>-15.269999999999996</v>
      </c>
      <c r="N22" s="1" t="s">
        <v>19</v>
      </c>
      <c r="O22">
        <v>82.48</v>
      </c>
      <c r="P22">
        <v>83.3</v>
      </c>
      <c r="Q22">
        <v>98.65</v>
      </c>
      <c r="R22">
        <v>-15.350000000000009</v>
      </c>
    </row>
    <row r="23" spans="2:18" x14ac:dyDescent="0.3">
      <c r="B23" s="1" t="s">
        <v>19</v>
      </c>
      <c r="C23">
        <v>82.48</v>
      </c>
      <c r="D23">
        <v>83.3</v>
      </c>
      <c r="E23">
        <v>98.56</v>
      </c>
      <c r="F23">
        <v>-15.260000000000005</v>
      </c>
      <c r="H23" s="1" t="s">
        <v>19</v>
      </c>
      <c r="I23">
        <v>82.48</v>
      </c>
      <c r="J23">
        <v>83.3</v>
      </c>
      <c r="K23">
        <v>98.65</v>
      </c>
      <c r="L23">
        <v>-15.350000000000009</v>
      </c>
      <c r="N23" s="1" t="s">
        <v>23</v>
      </c>
      <c r="O23">
        <v>79.06</v>
      </c>
      <c r="P23">
        <v>79.98</v>
      </c>
      <c r="Q23">
        <v>95.36</v>
      </c>
      <c r="R23">
        <v>-15.379999999999995</v>
      </c>
    </row>
    <row r="24" spans="2:18" x14ac:dyDescent="0.3">
      <c r="B24" s="1" t="s">
        <v>23</v>
      </c>
      <c r="C24">
        <v>79.06</v>
      </c>
      <c r="D24">
        <v>79.98</v>
      </c>
      <c r="E24">
        <v>95.26</v>
      </c>
      <c r="F24">
        <v>-15.280000000000001</v>
      </c>
      <c r="H24" s="1" t="s">
        <v>23</v>
      </c>
      <c r="I24">
        <v>79.06</v>
      </c>
      <c r="J24">
        <v>79.98</v>
      </c>
      <c r="K24">
        <v>95.41</v>
      </c>
      <c r="L24">
        <v>-15.429999999999993</v>
      </c>
      <c r="N24" s="1" t="s">
        <v>26</v>
      </c>
      <c r="O24">
        <v>69.89</v>
      </c>
      <c r="P24">
        <v>70.75</v>
      </c>
      <c r="Q24">
        <v>86.18</v>
      </c>
      <c r="R24">
        <v>-15.430000000000007</v>
      </c>
    </row>
    <row r="25" spans="2:18" x14ac:dyDescent="0.3">
      <c r="B25" s="1" t="s">
        <v>24</v>
      </c>
      <c r="C25">
        <v>76.3</v>
      </c>
      <c r="D25">
        <v>75.47</v>
      </c>
      <c r="E25">
        <v>92.22</v>
      </c>
      <c r="F25">
        <v>-16.75</v>
      </c>
      <c r="H25" s="1" t="s">
        <v>24</v>
      </c>
      <c r="I25">
        <v>76.3</v>
      </c>
      <c r="J25">
        <v>75.47</v>
      </c>
      <c r="K25">
        <v>92.24</v>
      </c>
      <c r="L25">
        <v>-16.769999999999996</v>
      </c>
      <c r="N25" s="1" t="s">
        <v>24</v>
      </c>
      <c r="O25">
        <v>76.3</v>
      </c>
      <c r="P25">
        <v>75.47</v>
      </c>
      <c r="Q25">
        <v>92.24</v>
      </c>
      <c r="R25">
        <v>-16.769999999999996</v>
      </c>
    </row>
    <row r="26" spans="2:18" x14ac:dyDescent="0.3">
      <c r="B26" s="1" t="s">
        <v>8</v>
      </c>
      <c r="C26">
        <v>75.849999999999994</v>
      </c>
      <c r="D26">
        <v>74.63</v>
      </c>
      <c r="E26">
        <v>91.74</v>
      </c>
      <c r="F26">
        <v>-17.11</v>
      </c>
      <c r="H26" s="1" t="s">
        <v>8</v>
      </c>
      <c r="I26">
        <v>75.849999999999994</v>
      </c>
      <c r="J26">
        <v>74.63</v>
      </c>
      <c r="K26">
        <v>91.74</v>
      </c>
      <c r="L26">
        <v>-17.11</v>
      </c>
      <c r="N26" s="1" t="s">
        <v>7</v>
      </c>
      <c r="O26">
        <v>66.7</v>
      </c>
      <c r="P26">
        <v>65.569999999999993</v>
      </c>
      <c r="Q26">
        <v>82.62</v>
      </c>
      <c r="R26">
        <v>-17.050000000000011</v>
      </c>
    </row>
    <row r="27" spans="2:18" x14ac:dyDescent="0.3">
      <c r="B27" s="1" t="s">
        <v>7</v>
      </c>
      <c r="C27">
        <v>66.7</v>
      </c>
      <c r="D27">
        <v>65.569999999999993</v>
      </c>
      <c r="E27">
        <v>82.76</v>
      </c>
      <c r="F27">
        <v>-17.190000000000012</v>
      </c>
      <c r="H27" s="1" t="s">
        <v>7</v>
      </c>
      <c r="I27">
        <v>66.7</v>
      </c>
      <c r="J27">
        <v>65.569999999999993</v>
      </c>
      <c r="K27">
        <v>82.73</v>
      </c>
      <c r="L27">
        <v>-17.160000000000011</v>
      </c>
      <c r="N27" s="1" t="s">
        <v>8</v>
      </c>
      <c r="O27">
        <v>75.849999999999994</v>
      </c>
      <c r="P27">
        <v>74.63</v>
      </c>
      <c r="Q27">
        <v>91.86999999999999</v>
      </c>
      <c r="R27">
        <v>-17.239999999999995</v>
      </c>
    </row>
    <row r="28" spans="2:18" x14ac:dyDescent="0.3">
      <c r="B28" s="1" t="s">
        <v>16</v>
      </c>
      <c r="C28">
        <v>71.260000000000005</v>
      </c>
      <c r="D28">
        <v>69.77</v>
      </c>
      <c r="E28">
        <v>87.36</v>
      </c>
      <c r="F28">
        <v>-17.590000000000003</v>
      </c>
      <c r="H28" s="1" t="s">
        <v>16</v>
      </c>
      <c r="I28">
        <v>71.260000000000005</v>
      </c>
      <c r="J28">
        <v>69.77</v>
      </c>
      <c r="K28">
        <v>87.58</v>
      </c>
      <c r="L28">
        <v>-17.810000000000002</v>
      </c>
      <c r="N28" s="1" t="s">
        <v>16</v>
      </c>
      <c r="O28">
        <v>71.260000000000005</v>
      </c>
      <c r="P28">
        <v>69.77</v>
      </c>
      <c r="Q28">
        <v>87.570000000000007</v>
      </c>
      <c r="R28">
        <v>-17.800000000000011</v>
      </c>
    </row>
    <row r="29" spans="2:18" x14ac:dyDescent="0.3">
      <c r="B29" s="1" t="s">
        <v>10</v>
      </c>
      <c r="C29">
        <v>74.239999999999995</v>
      </c>
      <c r="D29">
        <v>72.16</v>
      </c>
      <c r="E29">
        <v>90.449999999999989</v>
      </c>
      <c r="F29">
        <v>-18.289999999999992</v>
      </c>
      <c r="H29" s="1" t="s">
        <v>10</v>
      </c>
      <c r="I29">
        <v>74.239999999999995</v>
      </c>
      <c r="J29">
        <v>72.16</v>
      </c>
      <c r="K29">
        <v>90.39</v>
      </c>
      <c r="L29">
        <v>-18.230000000000004</v>
      </c>
      <c r="N29" s="1" t="s">
        <v>10</v>
      </c>
      <c r="O29">
        <v>74.239999999999995</v>
      </c>
      <c r="P29">
        <v>72.16</v>
      </c>
      <c r="Q29">
        <v>90.58</v>
      </c>
      <c r="R29">
        <v>-18.420000000000002</v>
      </c>
    </row>
    <row r="30" spans="2:18" x14ac:dyDescent="0.3">
      <c r="B30" s="1" t="s">
        <v>18</v>
      </c>
      <c r="C30">
        <v>70.959999999999994</v>
      </c>
      <c r="D30">
        <v>68.209999999999994</v>
      </c>
      <c r="E30">
        <v>86.88</v>
      </c>
      <c r="F30">
        <v>-18.670000000000002</v>
      </c>
      <c r="H30" s="1" t="s">
        <v>18</v>
      </c>
      <c r="I30">
        <v>70.959999999999994</v>
      </c>
      <c r="J30">
        <v>68.209999999999994</v>
      </c>
      <c r="K30">
        <v>87.149999999999991</v>
      </c>
      <c r="L30">
        <v>-18.939999999999998</v>
      </c>
      <c r="N30" s="1" t="s">
        <v>12</v>
      </c>
      <c r="O30">
        <v>68.02</v>
      </c>
      <c r="P30">
        <v>65.12</v>
      </c>
      <c r="Q30">
        <v>83.99</v>
      </c>
      <c r="R30">
        <v>-18.86999999999999</v>
      </c>
    </row>
    <row r="31" spans="2:18" x14ac:dyDescent="0.3">
      <c r="B31" s="1" t="s">
        <v>12</v>
      </c>
      <c r="C31">
        <v>68.02</v>
      </c>
      <c r="D31">
        <v>65.12</v>
      </c>
      <c r="E31">
        <v>83.949999999999989</v>
      </c>
      <c r="F31">
        <v>-18.829999999999984</v>
      </c>
      <c r="H31" s="1" t="s">
        <v>12</v>
      </c>
      <c r="I31">
        <v>68.02</v>
      </c>
      <c r="J31">
        <v>65.12</v>
      </c>
      <c r="K31">
        <v>84.3</v>
      </c>
      <c r="L31">
        <v>-19.179999999999993</v>
      </c>
      <c r="N31" s="1" t="s">
        <v>18</v>
      </c>
      <c r="O31">
        <v>70.959999999999994</v>
      </c>
      <c r="P31">
        <v>68.209999999999994</v>
      </c>
      <c r="Q31">
        <v>87.13</v>
      </c>
      <c r="R31">
        <v>-18.920000000000002</v>
      </c>
    </row>
    <row r="32" spans="2:18" x14ac:dyDescent="0.3">
      <c r="B32" s="1" t="s">
        <v>3</v>
      </c>
      <c r="C32">
        <v>74.150000000000006</v>
      </c>
      <c r="D32">
        <v>70.400000000000006</v>
      </c>
      <c r="E32">
        <v>90.42</v>
      </c>
      <c r="F32">
        <v>-20.019999999999996</v>
      </c>
      <c r="H32" s="1" t="s">
        <v>3</v>
      </c>
      <c r="I32">
        <v>74.150000000000006</v>
      </c>
      <c r="J32">
        <v>70.400000000000006</v>
      </c>
      <c r="K32">
        <v>90.31</v>
      </c>
      <c r="L32">
        <v>-19.909999999999997</v>
      </c>
      <c r="N32" s="1" t="s">
        <v>3</v>
      </c>
      <c r="O32">
        <v>74.150000000000006</v>
      </c>
      <c r="P32">
        <v>70.400000000000006</v>
      </c>
      <c r="Q32">
        <v>90.460000000000008</v>
      </c>
      <c r="R32">
        <v>-20.060000000000002</v>
      </c>
    </row>
    <row r="33" spans="2:18" x14ac:dyDescent="0.3">
      <c r="B33" s="1" t="s">
        <v>30</v>
      </c>
      <c r="C33">
        <v>57.44</v>
      </c>
      <c r="D33">
        <v>53.43</v>
      </c>
      <c r="E33">
        <v>73.52</v>
      </c>
      <c r="F33">
        <v>-20.089999999999996</v>
      </c>
      <c r="H33" s="1" t="s">
        <v>30</v>
      </c>
      <c r="I33">
        <v>57.44</v>
      </c>
      <c r="J33">
        <v>53.43</v>
      </c>
      <c r="K33">
        <v>73.55</v>
      </c>
      <c r="L33">
        <v>-20.119999999999997</v>
      </c>
      <c r="N33" s="1" t="s">
        <v>30</v>
      </c>
      <c r="O33">
        <v>57.44</v>
      </c>
      <c r="P33">
        <v>53.43</v>
      </c>
      <c r="Q33">
        <v>73.59</v>
      </c>
      <c r="R33">
        <v>-20.160000000000004</v>
      </c>
    </row>
    <row r="34" spans="2:18" x14ac:dyDescent="0.3">
      <c r="B34" s="1" t="s">
        <v>2</v>
      </c>
      <c r="C34">
        <v>58.82</v>
      </c>
      <c r="D34">
        <v>54.41</v>
      </c>
      <c r="E34">
        <v>74.78</v>
      </c>
      <c r="F34">
        <v>-20.370000000000005</v>
      </c>
      <c r="H34" s="1" t="s">
        <v>22</v>
      </c>
      <c r="I34">
        <v>46.33</v>
      </c>
      <c r="J34">
        <v>42.13</v>
      </c>
      <c r="K34">
        <v>62.3</v>
      </c>
      <c r="L34">
        <v>-20.169999999999995</v>
      </c>
      <c r="N34" s="1" t="s">
        <v>22</v>
      </c>
      <c r="O34">
        <v>46.33</v>
      </c>
      <c r="P34">
        <v>42.13</v>
      </c>
      <c r="Q34">
        <v>62.5</v>
      </c>
      <c r="R34">
        <v>-20.369999999999997</v>
      </c>
    </row>
    <row r="35" spans="2:18" x14ac:dyDescent="0.3">
      <c r="B35" s="1" t="s">
        <v>22</v>
      </c>
      <c r="C35">
        <v>46.33</v>
      </c>
      <c r="D35">
        <v>42.13</v>
      </c>
      <c r="E35">
        <v>62.57</v>
      </c>
      <c r="F35">
        <v>-20.439999999999998</v>
      </c>
      <c r="H35" s="1" t="s">
        <v>2</v>
      </c>
      <c r="I35">
        <v>58.82</v>
      </c>
      <c r="J35">
        <v>54.41</v>
      </c>
      <c r="K35">
        <v>74.78</v>
      </c>
      <c r="L35">
        <v>-20.370000000000005</v>
      </c>
      <c r="N35" s="1" t="s">
        <v>2</v>
      </c>
      <c r="O35">
        <v>58.82</v>
      </c>
      <c r="P35">
        <v>54.41</v>
      </c>
      <c r="Q35">
        <v>74.940000000000012</v>
      </c>
      <c r="R35">
        <v>-20.530000000000015</v>
      </c>
    </row>
    <row r="36" spans="2:18" x14ac:dyDescent="0.3">
      <c r="B36" s="1" t="s">
        <v>5</v>
      </c>
      <c r="C36">
        <v>78.97</v>
      </c>
      <c r="D36">
        <v>72.55</v>
      </c>
      <c r="E36">
        <v>94.94</v>
      </c>
      <c r="F36">
        <v>-22.39</v>
      </c>
      <c r="H36" s="1" t="s">
        <v>5</v>
      </c>
      <c r="I36">
        <v>78.97</v>
      </c>
      <c r="J36">
        <v>72.55</v>
      </c>
      <c r="K36">
        <v>94.929999999999993</v>
      </c>
      <c r="L36">
        <v>-22.379999999999995</v>
      </c>
      <c r="N36" s="1" t="s">
        <v>5</v>
      </c>
      <c r="O36">
        <v>78.97</v>
      </c>
      <c r="P36">
        <v>72.55</v>
      </c>
      <c r="Q36">
        <v>95.31</v>
      </c>
      <c r="R36">
        <v>-22.760000000000005</v>
      </c>
    </row>
    <row r="37" spans="2:18" x14ac:dyDescent="0.3">
      <c r="B37" s="1" t="s">
        <v>27</v>
      </c>
      <c r="C37">
        <v>67.95</v>
      </c>
      <c r="D37">
        <v>60.92</v>
      </c>
      <c r="E37">
        <v>83.94</v>
      </c>
      <c r="F37">
        <v>-23.019999999999996</v>
      </c>
      <c r="H37" s="1" t="s">
        <v>27</v>
      </c>
      <c r="I37">
        <v>67.95</v>
      </c>
      <c r="J37">
        <v>60.92</v>
      </c>
      <c r="K37">
        <v>84.14</v>
      </c>
      <c r="L37">
        <v>-23.22</v>
      </c>
      <c r="N37" s="1" t="s">
        <v>27</v>
      </c>
      <c r="O37">
        <v>67.95</v>
      </c>
      <c r="P37">
        <v>60.92</v>
      </c>
      <c r="Q37">
        <v>83.88</v>
      </c>
      <c r="R37">
        <v>-22.959999999999994</v>
      </c>
    </row>
    <row r="38" spans="2:18" x14ac:dyDescent="0.3">
      <c r="B38" s="1" t="s">
        <v>9</v>
      </c>
      <c r="C38">
        <v>72.34</v>
      </c>
      <c r="D38">
        <v>61.15</v>
      </c>
      <c r="E38">
        <v>88.66</v>
      </c>
      <c r="F38">
        <v>-27.509999999999998</v>
      </c>
      <c r="H38" s="1" t="s">
        <v>9</v>
      </c>
      <c r="I38">
        <v>72.34</v>
      </c>
      <c r="J38">
        <v>61.15</v>
      </c>
      <c r="K38">
        <v>88.36</v>
      </c>
      <c r="L38">
        <v>-27.21</v>
      </c>
      <c r="N38" s="1" t="s">
        <v>9</v>
      </c>
      <c r="O38">
        <v>72.34</v>
      </c>
      <c r="P38">
        <v>61.15</v>
      </c>
      <c r="Q38">
        <v>88.55</v>
      </c>
      <c r="R38">
        <v>-27.4</v>
      </c>
    </row>
    <row r="39" spans="2:18" x14ac:dyDescent="0.3">
      <c r="B39" s="1" t="s">
        <v>29</v>
      </c>
      <c r="C39">
        <v>83.47</v>
      </c>
      <c r="D39">
        <v>71.61</v>
      </c>
      <c r="E39">
        <v>99.42</v>
      </c>
      <c r="F39">
        <v>-27.810000000000002</v>
      </c>
      <c r="H39" s="1" t="s">
        <v>29</v>
      </c>
      <c r="I39">
        <v>83.47</v>
      </c>
      <c r="J39">
        <v>71.61</v>
      </c>
      <c r="K39">
        <v>99.76</v>
      </c>
      <c r="L39">
        <v>-28.150000000000006</v>
      </c>
      <c r="N39" s="1" t="s">
        <v>29</v>
      </c>
      <c r="O39">
        <v>83.47</v>
      </c>
      <c r="P39">
        <v>71.61</v>
      </c>
      <c r="Q39">
        <v>99.59</v>
      </c>
      <c r="R39">
        <v>-27.980000000000004</v>
      </c>
    </row>
    <row r="40" spans="2:18" x14ac:dyDescent="0.3">
      <c r="B40" s="1" t="s">
        <v>0</v>
      </c>
      <c r="C40">
        <v>68.2</v>
      </c>
      <c r="D40">
        <v>55.76</v>
      </c>
      <c r="E40">
        <v>84.27</v>
      </c>
      <c r="F40">
        <v>-28.509999999999998</v>
      </c>
      <c r="H40" s="1" t="s">
        <v>0</v>
      </c>
      <c r="I40">
        <v>68.2</v>
      </c>
      <c r="J40">
        <v>55.76</v>
      </c>
      <c r="K40">
        <v>84.16</v>
      </c>
      <c r="L40">
        <v>-28.4</v>
      </c>
      <c r="N40" s="1" t="s">
        <v>0</v>
      </c>
      <c r="O40">
        <v>68.2</v>
      </c>
      <c r="P40">
        <v>55.76</v>
      </c>
      <c r="Q40">
        <v>84.17</v>
      </c>
      <c r="R40">
        <v>-28.410000000000004</v>
      </c>
    </row>
  </sheetData>
  <mergeCells count="3">
    <mergeCell ref="B7:C7"/>
    <mergeCell ref="H7:I7"/>
    <mergeCell ref="N7:O7"/>
  </mergeCells>
  <pageMargins left="0.7" right="0.7" top="0.75" bottom="0.75" header="0.3" footer="0.3"/>
  <pageSetup orientation="portrait" horizontalDpi="360" verticalDpi="360"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5498-8978-49AE-B5B0-5A4C8D2A9936}">
  <dimension ref="B1:X40"/>
  <sheetViews>
    <sheetView zoomScale="70" zoomScaleNormal="70" workbookViewId="0">
      <selection activeCell="Q4" sqref="Q4"/>
    </sheetView>
  </sheetViews>
  <sheetFormatPr baseColWidth="10" defaultRowHeight="14.4" x14ac:dyDescent="0.3"/>
  <cols>
    <col min="1" max="1" width="4.3320312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3.21875" bestFit="1" customWidth="1"/>
    <col min="9" max="9" width="24.5546875" bestFit="1" customWidth="1"/>
    <col min="10" max="10" width="16" bestFit="1" customWidth="1"/>
    <col min="11" max="11" width="20.6640625" bestFit="1" customWidth="1"/>
    <col min="12" max="12" width="7.33203125" bestFit="1" customWidth="1"/>
    <col min="14" max="14" width="23.21875" bestFit="1" customWidth="1"/>
    <col min="15" max="15" width="24.5546875" bestFit="1" customWidth="1"/>
    <col min="16" max="16" width="16" bestFit="1" customWidth="1"/>
    <col min="17" max="17" width="20.6640625" bestFit="1" customWidth="1"/>
    <col min="18" max="18" width="7.33203125" bestFit="1" customWidth="1"/>
    <col min="20" max="20" width="23.21875" bestFit="1" customWidth="1"/>
    <col min="21" max="21" width="24.5546875" bestFit="1" customWidth="1"/>
    <col min="22" max="22" width="16" bestFit="1" customWidth="1"/>
    <col min="23" max="23" width="20.6640625" bestFit="1" customWidth="1"/>
    <col min="24" max="24" width="7.33203125" bestFit="1" customWidth="1"/>
  </cols>
  <sheetData>
    <row r="1" spans="2:24" ht="15" thickBot="1" x14ac:dyDescent="0.35"/>
    <row r="2" spans="2:24" ht="15" thickBot="1" x14ac:dyDescent="0.35">
      <c r="B2" s="4" t="s">
        <v>34</v>
      </c>
      <c r="C2" s="3" t="s">
        <v>38</v>
      </c>
      <c r="H2" s="4" t="s">
        <v>34</v>
      </c>
      <c r="I2" s="3" t="s">
        <v>38</v>
      </c>
      <c r="N2" s="4" t="s">
        <v>34</v>
      </c>
      <c r="O2" s="3" t="s">
        <v>38</v>
      </c>
      <c r="T2" s="4" t="s">
        <v>34</v>
      </c>
      <c r="U2" s="3" t="s">
        <v>38</v>
      </c>
    </row>
    <row r="3" spans="2:24" x14ac:dyDescent="0.3">
      <c r="B3" s="6" t="s">
        <v>35</v>
      </c>
      <c r="C3" s="11">
        <f>MAX(etha1_n0_5_iterations50_seed1__321[Error])</f>
        <v>0</v>
      </c>
      <c r="H3" s="6" t="s">
        <v>35</v>
      </c>
      <c r="I3" s="11">
        <f>MAX(etha1_n0_5_iterations50_seed2[Error])</f>
        <v>0</v>
      </c>
      <c r="N3" s="6" t="s">
        <v>35</v>
      </c>
      <c r="O3" s="11">
        <f>MAX(etha1_n0_5_iterations50_seed3[Error])</f>
        <v>0</v>
      </c>
      <c r="T3" s="6" t="s">
        <v>35</v>
      </c>
      <c r="U3" s="11">
        <f>MAX(etha1_n0_5_iterations50_seed4[Error])</f>
        <v>0</v>
      </c>
    </row>
    <row r="4" spans="2:24" ht="15" thickBot="1" x14ac:dyDescent="0.35">
      <c r="B4" s="5" t="s">
        <v>36</v>
      </c>
      <c r="C4" s="12">
        <f>MIN(etha1_n0_5_iterations50_seed1__321[Error])</f>
        <v>-28.509999999999998</v>
      </c>
      <c r="H4" s="5" t="s">
        <v>36</v>
      </c>
      <c r="I4" s="12">
        <f>MIN(etha1_n0_5_iterations50_seed2[Error])</f>
        <v>-30.430000000000007</v>
      </c>
      <c r="N4" s="5" t="s">
        <v>36</v>
      </c>
      <c r="O4" s="12">
        <f>MIN(etha1_n0_5_iterations50_seed3[Error])</f>
        <v>-30.22</v>
      </c>
      <c r="T4" s="5" t="s">
        <v>36</v>
      </c>
      <c r="U4" s="12">
        <f>MIN(etha1_n0_5_iterations50_seed4[Error])</f>
        <v>-30.36</v>
      </c>
    </row>
    <row r="5" spans="2:24" ht="15" thickBot="1" x14ac:dyDescent="0.35">
      <c r="B5" s="10" t="s">
        <v>41</v>
      </c>
      <c r="C5" s="13">
        <f>C3-C4</f>
        <v>28.509999999999998</v>
      </c>
      <c r="H5" s="10" t="s">
        <v>41</v>
      </c>
      <c r="I5" s="13">
        <f>I3-I4</f>
        <v>30.430000000000007</v>
      </c>
      <c r="N5" s="10" t="s">
        <v>41</v>
      </c>
      <c r="O5" s="13">
        <f>O3-O4</f>
        <v>30.22</v>
      </c>
      <c r="T5" s="10" t="s">
        <v>41</v>
      </c>
      <c r="U5" s="13">
        <f>U3-U4</f>
        <v>30.36</v>
      </c>
    </row>
    <row r="7" spans="2:24" x14ac:dyDescent="0.3">
      <c r="B7" s="14" t="s">
        <v>51</v>
      </c>
      <c r="C7" s="14"/>
      <c r="H7" s="14" t="s">
        <v>50</v>
      </c>
      <c r="I7" s="14"/>
      <c r="N7" s="14" t="s">
        <v>52</v>
      </c>
      <c r="O7" s="14"/>
      <c r="T7" s="14" t="s">
        <v>53</v>
      </c>
      <c r="U7" s="14"/>
    </row>
    <row r="8" spans="2:24" x14ac:dyDescent="0.3">
      <c r="B8" t="s">
        <v>37</v>
      </c>
      <c r="C8" t="s">
        <v>39</v>
      </c>
      <c r="D8" t="s">
        <v>32</v>
      </c>
      <c r="E8" t="s">
        <v>33</v>
      </c>
      <c r="F8" t="s">
        <v>40</v>
      </c>
      <c r="H8" t="s">
        <v>37</v>
      </c>
      <c r="I8" t="s">
        <v>39</v>
      </c>
      <c r="J8" t="s">
        <v>32</v>
      </c>
      <c r="K8" t="s">
        <v>33</v>
      </c>
      <c r="L8" t="s">
        <v>40</v>
      </c>
      <c r="N8" t="s">
        <v>37</v>
      </c>
      <c r="O8" t="s">
        <v>39</v>
      </c>
      <c r="P8" t="s">
        <v>32</v>
      </c>
      <c r="Q8" t="s">
        <v>33</v>
      </c>
      <c r="R8" t="s">
        <v>40</v>
      </c>
      <c r="T8" t="s">
        <v>37</v>
      </c>
      <c r="U8" t="s">
        <v>39</v>
      </c>
      <c r="V8" t="s">
        <v>32</v>
      </c>
      <c r="W8" t="s">
        <v>33</v>
      </c>
      <c r="X8" t="s">
        <v>40</v>
      </c>
    </row>
    <row r="9" spans="2:24" x14ac:dyDescent="0.3">
      <c r="B9" s="7" t="s">
        <v>20</v>
      </c>
      <c r="C9" s="8">
        <v>54.28</v>
      </c>
      <c r="D9" s="8">
        <v>70.14</v>
      </c>
      <c r="E9" s="8">
        <v>70.14</v>
      </c>
      <c r="F9" s="8">
        <v>0</v>
      </c>
      <c r="G9" s="1"/>
      <c r="H9" s="7" t="s">
        <v>0</v>
      </c>
      <c r="I9" s="8">
        <v>68.2</v>
      </c>
      <c r="J9" s="8">
        <v>55.76</v>
      </c>
      <c r="K9" s="8">
        <v>55.76</v>
      </c>
      <c r="L9" s="8">
        <v>0</v>
      </c>
      <c r="N9" s="7" t="s">
        <v>4</v>
      </c>
      <c r="O9" s="8">
        <v>74.83</v>
      </c>
      <c r="P9" s="8">
        <v>82.5</v>
      </c>
      <c r="Q9" s="8">
        <v>82.5</v>
      </c>
      <c r="R9" s="8">
        <v>0</v>
      </c>
      <c r="T9" s="7" t="s">
        <v>11</v>
      </c>
      <c r="U9" s="8">
        <v>47.49</v>
      </c>
      <c r="V9" s="8">
        <v>51.23</v>
      </c>
      <c r="W9" s="8">
        <v>51.23</v>
      </c>
      <c r="X9" s="8">
        <v>0</v>
      </c>
    </row>
    <row r="10" spans="2:24" x14ac:dyDescent="0.3">
      <c r="B10" s="7" t="s">
        <v>31</v>
      </c>
      <c r="C10" s="8">
        <v>61.29</v>
      </c>
      <c r="D10" s="8">
        <v>47.17</v>
      </c>
      <c r="E10" s="8">
        <v>47.17</v>
      </c>
      <c r="F10" s="8">
        <v>0</v>
      </c>
      <c r="G10" s="1"/>
      <c r="H10" s="7" t="s">
        <v>15</v>
      </c>
      <c r="I10" s="8">
        <v>49.12</v>
      </c>
      <c r="J10" s="8">
        <v>61.4</v>
      </c>
      <c r="K10" s="8">
        <v>61.4</v>
      </c>
      <c r="L10" s="8">
        <v>0</v>
      </c>
      <c r="N10" s="7" t="s">
        <v>27</v>
      </c>
      <c r="O10" s="8">
        <v>67.95</v>
      </c>
      <c r="P10" s="8">
        <v>60.92</v>
      </c>
      <c r="Q10" s="8">
        <v>60.92</v>
      </c>
      <c r="R10" s="8">
        <v>0</v>
      </c>
      <c r="T10" s="7" t="s">
        <v>30</v>
      </c>
      <c r="U10" s="8">
        <v>57.44</v>
      </c>
      <c r="V10" s="8">
        <v>53.43</v>
      </c>
      <c r="W10" s="8">
        <v>53.43</v>
      </c>
      <c r="X10" s="8">
        <v>0</v>
      </c>
    </row>
    <row r="11" spans="2:24" x14ac:dyDescent="0.3">
      <c r="B11" s="1" t="s">
        <v>25</v>
      </c>
      <c r="C11">
        <v>69.150000000000006</v>
      </c>
      <c r="D11">
        <v>68.72</v>
      </c>
      <c r="E11">
        <v>69.300000000000011</v>
      </c>
      <c r="F11">
        <v>-0.58000000000001251</v>
      </c>
      <c r="H11" s="1" t="s">
        <v>20</v>
      </c>
      <c r="I11">
        <v>54.28</v>
      </c>
      <c r="J11">
        <v>70.14</v>
      </c>
      <c r="K11">
        <v>70.41</v>
      </c>
      <c r="L11">
        <v>-0.26999999999999602</v>
      </c>
      <c r="N11" s="1" t="s">
        <v>20</v>
      </c>
      <c r="O11">
        <v>54.28</v>
      </c>
      <c r="P11">
        <v>70.14</v>
      </c>
      <c r="Q11">
        <v>70.510000000000005</v>
      </c>
      <c r="R11">
        <v>-0.37000000000000455</v>
      </c>
      <c r="T11" s="1" t="s">
        <v>20</v>
      </c>
      <c r="U11">
        <v>54.28</v>
      </c>
      <c r="V11">
        <v>70.14</v>
      </c>
      <c r="W11">
        <v>70.570000000000007</v>
      </c>
      <c r="X11">
        <v>-0.43000000000000682</v>
      </c>
    </row>
    <row r="12" spans="2:24" x14ac:dyDescent="0.3">
      <c r="B12" s="1" t="s">
        <v>15</v>
      </c>
      <c r="C12">
        <v>49.12</v>
      </c>
      <c r="D12">
        <v>61.4</v>
      </c>
      <c r="E12">
        <v>65.279999999999987</v>
      </c>
      <c r="F12">
        <v>-3.8799999999999883</v>
      </c>
      <c r="H12" s="1" t="s">
        <v>25</v>
      </c>
      <c r="I12">
        <v>69.150000000000006</v>
      </c>
      <c r="J12">
        <v>68.72</v>
      </c>
      <c r="K12">
        <v>69.56</v>
      </c>
      <c r="L12">
        <v>-0.84000000000000341</v>
      </c>
      <c r="N12" s="1" t="s">
        <v>25</v>
      </c>
      <c r="O12">
        <v>69.150000000000006</v>
      </c>
      <c r="P12">
        <v>68.72</v>
      </c>
      <c r="Q12">
        <v>69.550000000000011</v>
      </c>
      <c r="R12">
        <v>-0.83000000000001251</v>
      </c>
      <c r="T12" s="1" t="s">
        <v>25</v>
      </c>
      <c r="U12">
        <v>69.150000000000006</v>
      </c>
      <c r="V12">
        <v>68.72</v>
      </c>
      <c r="W12">
        <v>69.61</v>
      </c>
      <c r="X12">
        <v>-0.89000000000000057</v>
      </c>
    </row>
    <row r="13" spans="2:24" x14ac:dyDescent="0.3">
      <c r="B13" s="1" t="s">
        <v>4</v>
      </c>
      <c r="C13">
        <v>74.83</v>
      </c>
      <c r="D13">
        <v>82.5</v>
      </c>
      <c r="E13">
        <v>91.009999999999991</v>
      </c>
      <c r="F13">
        <v>-8.5099999999999909</v>
      </c>
      <c r="H13" s="1" t="s">
        <v>4</v>
      </c>
      <c r="I13">
        <v>74.83</v>
      </c>
      <c r="J13">
        <v>82.5</v>
      </c>
      <c r="K13">
        <v>91.1</v>
      </c>
      <c r="L13">
        <v>-8.5999999999999943</v>
      </c>
      <c r="N13" s="1" t="s">
        <v>15</v>
      </c>
      <c r="O13">
        <v>49.12</v>
      </c>
      <c r="P13">
        <v>61.4</v>
      </c>
      <c r="Q13">
        <v>64.999999999999986</v>
      </c>
      <c r="R13">
        <v>-3.5999999999999872</v>
      </c>
      <c r="T13" s="1" t="s">
        <v>15</v>
      </c>
      <c r="U13">
        <v>49.12</v>
      </c>
      <c r="V13">
        <v>61.4</v>
      </c>
      <c r="W13">
        <v>65.219999999999985</v>
      </c>
      <c r="X13">
        <v>-3.8199999999999861</v>
      </c>
    </row>
    <row r="14" spans="2:24" x14ac:dyDescent="0.3">
      <c r="B14" s="1" t="s">
        <v>21</v>
      </c>
      <c r="C14">
        <v>69.28</v>
      </c>
      <c r="D14">
        <v>74.63</v>
      </c>
      <c r="E14">
        <v>85.2</v>
      </c>
      <c r="F14">
        <v>-10.570000000000007</v>
      </c>
      <c r="H14" s="1" t="s">
        <v>21</v>
      </c>
      <c r="I14">
        <v>69.28</v>
      </c>
      <c r="J14">
        <v>74.63</v>
      </c>
      <c r="K14">
        <v>85.320000000000007</v>
      </c>
      <c r="L14">
        <v>-10.690000000000012</v>
      </c>
      <c r="N14" s="1" t="s">
        <v>28</v>
      </c>
      <c r="O14">
        <v>79.25</v>
      </c>
      <c r="P14">
        <v>84.46</v>
      </c>
      <c r="Q14">
        <v>95.32</v>
      </c>
      <c r="R14">
        <v>-10.86</v>
      </c>
      <c r="T14" s="1" t="s">
        <v>4</v>
      </c>
      <c r="U14">
        <v>74.83</v>
      </c>
      <c r="V14">
        <v>82.5</v>
      </c>
      <c r="W14">
        <v>90.84</v>
      </c>
      <c r="X14">
        <v>-8.3400000000000034</v>
      </c>
    </row>
    <row r="15" spans="2:24" x14ac:dyDescent="0.3">
      <c r="B15" s="1" t="s">
        <v>28</v>
      </c>
      <c r="C15">
        <v>79.25</v>
      </c>
      <c r="D15">
        <v>84.46</v>
      </c>
      <c r="E15">
        <v>95.21</v>
      </c>
      <c r="F15">
        <v>-10.75</v>
      </c>
      <c r="H15" s="1" t="s">
        <v>28</v>
      </c>
      <c r="I15">
        <v>79.25</v>
      </c>
      <c r="J15">
        <v>84.46</v>
      </c>
      <c r="K15">
        <v>95.53</v>
      </c>
      <c r="L15">
        <v>-11.070000000000007</v>
      </c>
      <c r="N15" s="1" t="s">
        <v>21</v>
      </c>
      <c r="O15">
        <v>69.28</v>
      </c>
      <c r="P15">
        <v>74.63</v>
      </c>
      <c r="Q15">
        <v>85.62</v>
      </c>
      <c r="R15">
        <v>-10.990000000000009</v>
      </c>
      <c r="T15" s="1" t="s">
        <v>21</v>
      </c>
      <c r="U15">
        <v>69.28</v>
      </c>
      <c r="V15">
        <v>74.63</v>
      </c>
      <c r="W15">
        <v>85.570000000000007</v>
      </c>
      <c r="X15">
        <v>-10.940000000000012</v>
      </c>
    </row>
    <row r="16" spans="2:24" x14ac:dyDescent="0.3">
      <c r="B16" s="1" t="s">
        <v>11</v>
      </c>
      <c r="C16">
        <v>47.49</v>
      </c>
      <c r="D16">
        <v>51.23</v>
      </c>
      <c r="E16">
        <v>63.39</v>
      </c>
      <c r="F16">
        <v>-12.160000000000004</v>
      </c>
      <c r="H16" s="1" t="s">
        <v>11</v>
      </c>
      <c r="I16">
        <v>47.49</v>
      </c>
      <c r="J16">
        <v>51.23</v>
      </c>
      <c r="K16">
        <v>63.67</v>
      </c>
      <c r="L16">
        <v>-12.440000000000005</v>
      </c>
      <c r="N16" s="1" t="s">
        <v>11</v>
      </c>
      <c r="O16">
        <v>47.49</v>
      </c>
      <c r="P16">
        <v>51.23</v>
      </c>
      <c r="Q16">
        <v>63.67</v>
      </c>
      <c r="R16">
        <v>-12.440000000000005</v>
      </c>
      <c r="T16" s="1" t="s">
        <v>28</v>
      </c>
      <c r="U16">
        <v>79.25</v>
      </c>
      <c r="V16">
        <v>84.46</v>
      </c>
      <c r="W16">
        <v>95.52</v>
      </c>
      <c r="X16">
        <v>-11.060000000000002</v>
      </c>
    </row>
    <row r="17" spans="2:24" x14ac:dyDescent="0.3">
      <c r="B17" s="1" t="s">
        <v>13</v>
      </c>
      <c r="C17">
        <v>91.75</v>
      </c>
      <c r="D17">
        <v>95.39</v>
      </c>
      <c r="E17">
        <v>108</v>
      </c>
      <c r="F17">
        <v>-12.61</v>
      </c>
      <c r="H17" s="1" t="s">
        <v>13</v>
      </c>
      <c r="I17">
        <v>91.75</v>
      </c>
      <c r="J17">
        <v>95.39</v>
      </c>
      <c r="K17">
        <v>108.03</v>
      </c>
      <c r="L17">
        <v>-12.64</v>
      </c>
      <c r="N17" s="1" t="s">
        <v>13</v>
      </c>
      <c r="O17">
        <v>91.75</v>
      </c>
      <c r="P17">
        <v>95.39</v>
      </c>
      <c r="Q17">
        <v>108.01</v>
      </c>
      <c r="R17">
        <v>-12.620000000000005</v>
      </c>
      <c r="T17" s="1" t="s">
        <v>13</v>
      </c>
      <c r="U17">
        <v>91.75</v>
      </c>
      <c r="V17">
        <v>95.39</v>
      </c>
      <c r="W17">
        <v>107.92999999999999</v>
      </c>
      <c r="X17">
        <v>-12.539999999999992</v>
      </c>
    </row>
    <row r="18" spans="2:24" x14ac:dyDescent="0.3">
      <c r="B18" s="1" t="s">
        <v>17</v>
      </c>
      <c r="C18">
        <v>71.260000000000005</v>
      </c>
      <c r="D18">
        <v>73.569999999999993</v>
      </c>
      <c r="E18">
        <v>87.44</v>
      </c>
      <c r="F18">
        <v>-13.870000000000005</v>
      </c>
      <c r="H18" s="1" t="s">
        <v>17</v>
      </c>
      <c r="I18">
        <v>71.260000000000005</v>
      </c>
      <c r="J18">
        <v>73.569999999999993</v>
      </c>
      <c r="K18">
        <v>87.550000000000011</v>
      </c>
      <c r="L18">
        <v>-13.980000000000018</v>
      </c>
      <c r="N18" s="1" t="s">
        <v>1</v>
      </c>
      <c r="O18">
        <v>81.33</v>
      </c>
      <c r="P18">
        <v>83.38</v>
      </c>
      <c r="Q18">
        <v>97.24</v>
      </c>
      <c r="R18">
        <v>-13.86</v>
      </c>
      <c r="T18" s="1" t="s">
        <v>17</v>
      </c>
      <c r="U18">
        <v>71.260000000000005</v>
      </c>
      <c r="V18">
        <v>73.569999999999993</v>
      </c>
      <c r="W18">
        <v>87.28</v>
      </c>
      <c r="X18">
        <v>-13.710000000000008</v>
      </c>
    </row>
    <row r="19" spans="2:24" x14ac:dyDescent="0.3">
      <c r="B19" s="1" t="s">
        <v>1</v>
      </c>
      <c r="C19">
        <v>81.33</v>
      </c>
      <c r="D19">
        <v>83.38</v>
      </c>
      <c r="E19">
        <v>97.47</v>
      </c>
      <c r="F19">
        <v>-14.090000000000003</v>
      </c>
      <c r="H19" s="1" t="s">
        <v>1</v>
      </c>
      <c r="I19">
        <v>81.33</v>
      </c>
      <c r="J19">
        <v>83.38</v>
      </c>
      <c r="K19">
        <v>97.5</v>
      </c>
      <c r="L19">
        <v>-14.120000000000005</v>
      </c>
      <c r="N19" s="1" t="s">
        <v>14</v>
      </c>
      <c r="O19">
        <v>57.83</v>
      </c>
      <c r="P19">
        <v>59.99</v>
      </c>
      <c r="Q19">
        <v>73.899999999999991</v>
      </c>
      <c r="R19">
        <v>-13.909999999999989</v>
      </c>
      <c r="T19" s="1" t="s">
        <v>14</v>
      </c>
      <c r="U19">
        <v>57.83</v>
      </c>
      <c r="V19">
        <v>59.99</v>
      </c>
      <c r="W19">
        <v>73.77</v>
      </c>
      <c r="X19">
        <v>-13.779999999999994</v>
      </c>
    </row>
    <row r="20" spans="2:24" x14ac:dyDescent="0.3">
      <c r="B20" s="1" t="s">
        <v>14</v>
      </c>
      <c r="C20">
        <v>57.83</v>
      </c>
      <c r="D20">
        <v>59.99</v>
      </c>
      <c r="E20">
        <v>74.19</v>
      </c>
      <c r="F20">
        <v>-14.199999999999996</v>
      </c>
      <c r="H20" s="1" t="s">
        <v>14</v>
      </c>
      <c r="I20">
        <v>57.83</v>
      </c>
      <c r="J20">
        <v>59.99</v>
      </c>
      <c r="K20">
        <v>74.16</v>
      </c>
      <c r="L20">
        <v>-14.169999999999995</v>
      </c>
      <c r="N20" s="1" t="s">
        <v>17</v>
      </c>
      <c r="O20">
        <v>71.260000000000005</v>
      </c>
      <c r="P20">
        <v>73.569999999999993</v>
      </c>
      <c r="Q20">
        <v>87.570000000000007</v>
      </c>
      <c r="R20">
        <v>-14.000000000000014</v>
      </c>
      <c r="T20" s="1" t="s">
        <v>6</v>
      </c>
      <c r="U20">
        <v>90.75</v>
      </c>
      <c r="V20">
        <v>92.57</v>
      </c>
      <c r="W20">
        <v>106.72</v>
      </c>
      <c r="X20">
        <v>-14.150000000000006</v>
      </c>
    </row>
    <row r="21" spans="2:24" x14ac:dyDescent="0.3">
      <c r="B21" s="1" t="s">
        <v>6</v>
      </c>
      <c r="C21">
        <v>90.75</v>
      </c>
      <c r="D21">
        <v>92.57</v>
      </c>
      <c r="E21">
        <v>107.08</v>
      </c>
      <c r="F21">
        <v>-14.510000000000005</v>
      </c>
      <c r="H21" s="1" t="s">
        <v>6</v>
      </c>
      <c r="I21">
        <v>90.75</v>
      </c>
      <c r="J21">
        <v>92.57</v>
      </c>
      <c r="K21">
        <v>106.95</v>
      </c>
      <c r="L21">
        <v>-14.38000000000001</v>
      </c>
      <c r="N21" s="1" t="s">
        <v>6</v>
      </c>
      <c r="O21">
        <v>90.75</v>
      </c>
      <c r="P21">
        <v>92.57</v>
      </c>
      <c r="Q21">
        <v>106.8</v>
      </c>
      <c r="R21">
        <v>-14.230000000000004</v>
      </c>
      <c r="T21" s="1" t="s">
        <v>1</v>
      </c>
      <c r="U21">
        <v>81.33</v>
      </c>
      <c r="V21">
        <v>83.38</v>
      </c>
      <c r="W21">
        <v>97.62</v>
      </c>
      <c r="X21">
        <v>-14.240000000000009</v>
      </c>
    </row>
    <row r="22" spans="2:24" x14ac:dyDescent="0.3">
      <c r="B22" s="1" t="s">
        <v>26</v>
      </c>
      <c r="C22">
        <v>69.89</v>
      </c>
      <c r="D22">
        <v>70.75</v>
      </c>
      <c r="E22">
        <v>85.81</v>
      </c>
      <c r="F22">
        <v>-15.060000000000002</v>
      </c>
      <c r="H22" s="1" t="s">
        <v>19</v>
      </c>
      <c r="I22">
        <v>82.48</v>
      </c>
      <c r="J22">
        <v>83.3</v>
      </c>
      <c r="K22">
        <v>98.44</v>
      </c>
      <c r="L22">
        <v>-15.14</v>
      </c>
      <c r="N22" s="1" t="s">
        <v>23</v>
      </c>
      <c r="O22">
        <v>79.06</v>
      </c>
      <c r="P22">
        <v>79.98</v>
      </c>
      <c r="Q22">
        <v>95.17</v>
      </c>
      <c r="R22">
        <v>-15.189999999999998</v>
      </c>
      <c r="T22" s="1" t="s">
        <v>23</v>
      </c>
      <c r="U22">
        <v>79.06</v>
      </c>
      <c r="V22">
        <v>79.98</v>
      </c>
      <c r="W22">
        <v>95.04</v>
      </c>
      <c r="X22">
        <v>-15.060000000000002</v>
      </c>
    </row>
    <row r="23" spans="2:24" x14ac:dyDescent="0.3">
      <c r="B23" s="1" t="s">
        <v>19</v>
      </c>
      <c r="C23">
        <v>82.48</v>
      </c>
      <c r="D23">
        <v>83.3</v>
      </c>
      <c r="E23">
        <v>98.56</v>
      </c>
      <c r="F23">
        <v>-15.260000000000005</v>
      </c>
      <c r="H23" s="1" t="s">
        <v>23</v>
      </c>
      <c r="I23">
        <v>79.06</v>
      </c>
      <c r="J23">
        <v>79.98</v>
      </c>
      <c r="K23">
        <v>95.15</v>
      </c>
      <c r="L23">
        <v>-15.170000000000002</v>
      </c>
      <c r="N23" s="1" t="s">
        <v>19</v>
      </c>
      <c r="O23">
        <v>82.48</v>
      </c>
      <c r="P23">
        <v>83.3</v>
      </c>
      <c r="Q23">
        <v>98.54</v>
      </c>
      <c r="R23">
        <v>-15.240000000000009</v>
      </c>
      <c r="T23" s="1" t="s">
        <v>19</v>
      </c>
      <c r="U23">
        <v>82.48</v>
      </c>
      <c r="V23">
        <v>83.3</v>
      </c>
      <c r="W23">
        <v>98.53</v>
      </c>
      <c r="X23">
        <v>-15.230000000000004</v>
      </c>
    </row>
    <row r="24" spans="2:24" x14ac:dyDescent="0.3">
      <c r="B24" s="1" t="s">
        <v>23</v>
      </c>
      <c r="C24">
        <v>79.06</v>
      </c>
      <c r="D24">
        <v>79.98</v>
      </c>
      <c r="E24">
        <v>95.26</v>
      </c>
      <c r="F24">
        <v>-15.280000000000001</v>
      </c>
      <c r="H24" s="1" t="s">
        <v>26</v>
      </c>
      <c r="I24">
        <v>69.89</v>
      </c>
      <c r="J24">
        <v>70.75</v>
      </c>
      <c r="K24">
        <v>86</v>
      </c>
      <c r="L24">
        <v>-15.25</v>
      </c>
      <c r="N24" s="1" t="s">
        <v>26</v>
      </c>
      <c r="O24">
        <v>69.89</v>
      </c>
      <c r="P24">
        <v>70.75</v>
      </c>
      <c r="Q24">
        <v>86.04</v>
      </c>
      <c r="R24">
        <v>-15.290000000000006</v>
      </c>
      <c r="T24" s="1" t="s">
        <v>26</v>
      </c>
      <c r="U24">
        <v>69.89</v>
      </c>
      <c r="V24">
        <v>70.75</v>
      </c>
      <c r="W24">
        <v>86.18</v>
      </c>
      <c r="X24">
        <v>-15.430000000000007</v>
      </c>
    </row>
    <row r="25" spans="2:24" x14ac:dyDescent="0.3">
      <c r="B25" s="1" t="s">
        <v>24</v>
      </c>
      <c r="C25">
        <v>76.3</v>
      </c>
      <c r="D25">
        <v>75.47</v>
      </c>
      <c r="E25">
        <v>92.22</v>
      </c>
      <c r="F25">
        <v>-16.75</v>
      </c>
      <c r="H25" s="1" t="s">
        <v>24</v>
      </c>
      <c r="I25">
        <v>76.3</v>
      </c>
      <c r="J25">
        <v>75.47</v>
      </c>
      <c r="K25">
        <v>92.53</v>
      </c>
      <c r="L25">
        <v>-17.060000000000002</v>
      </c>
      <c r="N25" s="1" t="s">
        <v>24</v>
      </c>
      <c r="O25">
        <v>76.3</v>
      </c>
      <c r="P25">
        <v>75.47</v>
      </c>
      <c r="Q25">
        <v>92.509999999999991</v>
      </c>
      <c r="R25">
        <v>-17.039999999999992</v>
      </c>
      <c r="T25" s="1" t="s">
        <v>24</v>
      </c>
      <c r="U25">
        <v>76.3</v>
      </c>
      <c r="V25">
        <v>75.47</v>
      </c>
      <c r="W25">
        <v>92.36999999999999</v>
      </c>
      <c r="X25">
        <v>-16.899999999999991</v>
      </c>
    </row>
    <row r="26" spans="2:24" x14ac:dyDescent="0.3">
      <c r="B26" s="1" t="s">
        <v>8</v>
      </c>
      <c r="C26">
        <v>75.849999999999994</v>
      </c>
      <c r="D26">
        <v>74.63</v>
      </c>
      <c r="E26">
        <v>91.74</v>
      </c>
      <c r="F26">
        <v>-17.11</v>
      </c>
      <c r="H26" s="1" t="s">
        <v>8</v>
      </c>
      <c r="I26">
        <v>75.849999999999994</v>
      </c>
      <c r="J26">
        <v>74.63</v>
      </c>
      <c r="K26">
        <v>91.89</v>
      </c>
      <c r="L26">
        <v>-17.260000000000005</v>
      </c>
      <c r="N26" s="1" t="s">
        <v>8</v>
      </c>
      <c r="O26">
        <v>75.849999999999994</v>
      </c>
      <c r="P26">
        <v>74.63</v>
      </c>
      <c r="Q26">
        <v>92</v>
      </c>
      <c r="R26">
        <v>-17.370000000000005</v>
      </c>
      <c r="T26" s="1" t="s">
        <v>7</v>
      </c>
      <c r="U26">
        <v>66.7</v>
      </c>
      <c r="V26">
        <v>65.569999999999993</v>
      </c>
      <c r="W26">
        <v>82.61</v>
      </c>
      <c r="X26">
        <v>-17.040000000000006</v>
      </c>
    </row>
    <row r="27" spans="2:24" x14ac:dyDescent="0.3">
      <c r="B27" s="1" t="s">
        <v>7</v>
      </c>
      <c r="C27">
        <v>66.7</v>
      </c>
      <c r="D27">
        <v>65.569999999999993</v>
      </c>
      <c r="E27">
        <v>82.76</v>
      </c>
      <c r="F27">
        <v>-17.190000000000012</v>
      </c>
      <c r="H27" s="1" t="s">
        <v>7</v>
      </c>
      <c r="I27">
        <v>66.7</v>
      </c>
      <c r="J27">
        <v>65.569999999999993</v>
      </c>
      <c r="K27">
        <v>83.05</v>
      </c>
      <c r="L27">
        <v>-17.480000000000004</v>
      </c>
      <c r="N27" s="1" t="s">
        <v>7</v>
      </c>
      <c r="O27">
        <v>66.7</v>
      </c>
      <c r="P27">
        <v>65.569999999999993</v>
      </c>
      <c r="Q27">
        <v>83.06</v>
      </c>
      <c r="R27">
        <v>-17.490000000000009</v>
      </c>
      <c r="T27" s="1" t="s">
        <v>16</v>
      </c>
      <c r="U27">
        <v>71.260000000000005</v>
      </c>
      <c r="V27">
        <v>69.77</v>
      </c>
      <c r="W27">
        <v>87.12</v>
      </c>
      <c r="X27">
        <v>-17.350000000000009</v>
      </c>
    </row>
    <row r="28" spans="2:24" x14ac:dyDescent="0.3">
      <c r="B28" s="1" t="s">
        <v>16</v>
      </c>
      <c r="C28">
        <v>71.260000000000005</v>
      </c>
      <c r="D28">
        <v>69.77</v>
      </c>
      <c r="E28">
        <v>87.36</v>
      </c>
      <c r="F28">
        <v>-17.590000000000003</v>
      </c>
      <c r="H28" s="1" t="s">
        <v>16</v>
      </c>
      <c r="I28">
        <v>71.260000000000005</v>
      </c>
      <c r="J28">
        <v>69.77</v>
      </c>
      <c r="K28">
        <v>87.54</v>
      </c>
      <c r="L28">
        <v>-17.77000000000001</v>
      </c>
      <c r="N28" s="1" t="s">
        <v>16</v>
      </c>
      <c r="O28">
        <v>71.260000000000005</v>
      </c>
      <c r="P28">
        <v>69.77</v>
      </c>
      <c r="Q28">
        <v>87.53</v>
      </c>
      <c r="R28">
        <v>-17.760000000000005</v>
      </c>
      <c r="T28" s="1" t="s">
        <v>8</v>
      </c>
      <c r="U28">
        <v>75.849999999999994</v>
      </c>
      <c r="V28">
        <v>74.63</v>
      </c>
      <c r="W28">
        <v>92.039999999999992</v>
      </c>
      <c r="X28">
        <v>-17.409999999999997</v>
      </c>
    </row>
    <row r="29" spans="2:24" x14ac:dyDescent="0.3">
      <c r="B29" s="1" t="s">
        <v>10</v>
      </c>
      <c r="C29">
        <v>74.239999999999995</v>
      </c>
      <c r="D29">
        <v>72.16</v>
      </c>
      <c r="E29">
        <v>90.449999999999989</v>
      </c>
      <c r="F29">
        <v>-18.289999999999992</v>
      </c>
      <c r="H29" s="1" t="s">
        <v>10</v>
      </c>
      <c r="I29">
        <v>74.239999999999995</v>
      </c>
      <c r="J29">
        <v>72.16</v>
      </c>
      <c r="K29">
        <v>90.22999999999999</v>
      </c>
      <c r="L29">
        <v>-18.069999999999993</v>
      </c>
      <c r="N29" s="1" t="s">
        <v>10</v>
      </c>
      <c r="O29">
        <v>74.239999999999995</v>
      </c>
      <c r="P29">
        <v>72.16</v>
      </c>
      <c r="Q29">
        <v>90.11</v>
      </c>
      <c r="R29">
        <v>-17.950000000000003</v>
      </c>
      <c r="T29" s="1" t="s">
        <v>10</v>
      </c>
      <c r="U29">
        <v>74.239999999999995</v>
      </c>
      <c r="V29">
        <v>72.16</v>
      </c>
      <c r="W29">
        <v>90.13</v>
      </c>
      <c r="X29">
        <v>-17.97</v>
      </c>
    </row>
    <row r="30" spans="2:24" x14ac:dyDescent="0.3">
      <c r="B30" s="1" t="s">
        <v>18</v>
      </c>
      <c r="C30">
        <v>70.959999999999994</v>
      </c>
      <c r="D30">
        <v>68.209999999999994</v>
      </c>
      <c r="E30">
        <v>86.88</v>
      </c>
      <c r="F30">
        <v>-18.670000000000002</v>
      </c>
      <c r="H30" s="1" t="s">
        <v>18</v>
      </c>
      <c r="I30">
        <v>70.959999999999994</v>
      </c>
      <c r="J30">
        <v>68.209999999999994</v>
      </c>
      <c r="K30">
        <v>86.97999999999999</v>
      </c>
      <c r="L30">
        <v>-18.769999999999996</v>
      </c>
      <c r="N30" s="1" t="s">
        <v>18</v>
      </c>
      <c r="O30">
        <v>70.959999999999994</v>
      </c>
      <c r="P30">
        <v>68.209999999999994</v>
      </c>
      <c r="Q30">
        <v>86.86999999999999</v>
      </c>
      <c r="R30">
        <v>-18.659999999999997</v>
      </c>
      <c r="T30" s="1" t="s">
        <v>18</v>
      </c>
      <c r="U30">
        <v>70.959999999999994</v>
      </c>
      <c r="V30">
        <v>68.209999999999994</v>
      </c>
      <c r="W30">
        <v>86.83</v>
      </c>
      <c r="X30">
        <v>-18.620000000000005</v>
      </c>
    </row>
    <row r="31" spans="2:24" x14ac:dyDescent="0.3">
      <c r="B31" s="1" t="s">
        <v>12</v>
      </c>
      <c r="C31">
        <v>68.02</v>
      </c>
      <c r="D31">
        <v>65.12</v>
      </c>
      <c r="E31">
        <v>83.949999999999989</v>
      </c>
      <c r="F31">
        <v>-18.829999999999984</v>
      </c>
      <c r="H31" s="1" t="s">
        <v>12</v>
      </c>
      <c r="I31">
        <v>68.02</v>
      </c>
      <c r="J31">
        <v>65.12</v>
      </c>
      <c r="K31">
        <v>84.289999999999992</v>
      </c>
      <c r="L31">
        <v>-19.169999999999987</v>
      </c>
      <c r="N31" s="1" t="s">
        <v>12</v>
      </c>
      <c r="O31">
        <v>68.02</v>
      </c>
      <c r="P31">
        <v>65.12</v>
      </c>
      <c r="Q31">
        <v>84.3</v>
      </c>
      <c r="R31">
        <v>-19.179999999999993</v>
      </c>
      <c r="T31" s="1" t="s">
        <v>12</v>
      </c>
      <c r="U31">
        <v>68.02</v>
      </c>
      <c r="V31">
        <v>65.12</v>
      </c>
      <c r="W31">
        <v>84.039999999999992</v>
      </c>
      <c r="X31">
        <v>-18.919999999999987</v>
      </c>
    </row>
    <row r="32" spans="2:24" x14ac:dyDescent="0.3">
      <c r="B32" s="1" t="s">
        <v>3</v>
      </c>
      <c r="C32">
        <v>74.150000000000006</v>
      </c>
      <c r="D32">
        <v>70.400000000000006</v>
      </c>
      <c r="E32">
        <v>90.42</v>
      </c>
      <c r="F32">
        <v>-20.019999999999996</v>
      </c>
      <c r="H32" s="1" t="s">
        <v>3</v>
      </c>
      <c r="I32">
        <v>74.150000000000006</v>
      </c>
      <c r="J32">
        <v>70.400000000000006</v>
      </c>
      <c r="K32">
        <v>90.38000000000001</v>
      </c>
      <c r="L32">
        <v>-19.980000000000004</v>
      </c>
      <c r="N32" s="1" t="s">
        <v>3</v>
      </c>
      <c r="O32">
        <v>74.150000000000006</v>
      </c>
      <c r="P32">
        <v>70.400000000000006</v>
      </c>
      <c r="Q32">
        <v>90.460000000000008</v>
      </c>
      <c r="R32">
        <v>-20.060000000000002</v>
      </c>
      <c r="T32" s="1" t="s">
        <v>3</v>
      </c>
      <c r="U32">
        <v>74.150000000000006</v>
      </c>
      <c r="V32">
        <v>70.400000000000006</v>
      </c>
      <c r="W32">
        <v>90.27000000000001</v>
      </c>
      <c r="X32">
        <v>-19.870000000000005</v>
      </c>
    </row>
    <row r="33" spans="2:24" x14ac:dyDescent="0.3">
      <c r="B33" s="1" t="s">
        <v>30</v>
      </c>
      <c r="C33">
        <v>57.44</v>
      </c>
      <c r="D33">
        <v>53.43</v>
      </c>
      <c r="E33">
        <v>73.52</v>
      </c>
      <c r="F33">
        <v>-20.089999999999996</v>
      </c>
      <c r="H33" s="1" t="s">
        <v>30</v>
      </c>
      <c r="I33">
        <v>57.44</v>
      </c>
      <c r="J33">
        <v>53.43</v>
      </c>
      <c r="K33">
        <v>73.55</v>
      </c>
      <c r="L33">
        <v>-20.119999999999997</v>
      </c>
      <c r="N33" s="1" t="s">
        <v>22</v>
      </c>
      <c r="O33">
        <v>46.33</v>
      </c>
      <c r="P33">
        <v>42.13</v>
      </c>
      <c r="Q33">
        <v>62.25</v>
      </c>
      <c r="R33">
        <v>-20.119999999999997</v>
      </c>
      <c r="T33" s="1" t="s">
        <v>22</v>
      </c>
      <c r="U33">
        <v>46.33</v>
      </c>
      <c r="V33">
        <v>42.13</v>
      </c>
      <c r="W33">
        <v>62.37</v>
      </c>
      <c r="X33">
        <v>-20.239999999999995</v>
      </c>
    </row>
    <row r="34" spans="2:24" x14ac:dyDescent="0.3">
      <c r="B34" s="1" t="s">
        <v>2</v>
      </c>
      <c r="C34">
        <v>58.82</v>
      </c>
      <c r="D34">
        <v>54.41</v>
      </c>
      <c r="E34">
        <v>74.78</v>
      </c>
      <c r="F34">
        <v>-20.370000000000005</v>
      </c>
      <c r="H34" s="1" t="s">
        <v>22</v>
      </c>
      <c r="I34">
        <v>46.33</v>
      </c>
      <c r="J34">
        <v>42.13</v>
      </c>
      <c r="K34">
        <v>62.4</v>
      </c>
      <c r="L34">
        <v>-20.269999999999996</v>
      </c>
      <c r="N34" s="1" t="s">
        <v>30</v>
      </c>
      <c r="O34">
        <v>57.44</v>
      </c>
      <c r="P34">
        <v>53.43</v>
      </c>
      <c r="Q34">
        <v>73.75</v>
      </c>
      <c r="R34">
        <v>-20.32</v>
      </c>
      <c r="T34" s="1" t="s">
        <v>2</v>
      </c>
      <c r="U34">
        <v>58.82</v>
      </c>
      <c r="V34">
        <v>54.41</v>
      </c>
      <c r="W34">
        <v>74.690000000000012</v>
      </c>
      <c r="X34">
        <v>-20.280000000000015</v>
      </c>
    </row>
    <row r="35" spans="2:24" x14ac:dyDescent="0.3">
      <c r="B35" s="1" t="s">
        <v>22</v>
      </c>
      <c r="C35">
        <v>46.33</v>
      </c>
      <c r="D35">
        <v>42.13</v>
      </c>
      <c r="E35">
        <v>62.57</v>
      </c>
      <c r="F35">
        <v>-20.439999999999998</v>
      </c>
      <c r="H35" s="1" t="s">
        <v>2</v>
      </c>
      <c r="I35">
        <v>58.82</v>
      </c>
      <c r="J35">
        <v>54.41</v>
      </c>
      <c r="K35">
        <v>75.02000000000001</v>
      </c>
      <c r="L35">
        <v>-20.610000000000014</v>
      </c>
      <c r="N35" s="1" t="s">
        <v>2</v>
      </c>
      <c r="O35">
        <v>58.82</v>
      </c>
      <c r="P35">
        <v>54.41</v>
      </c>
      <c r="Q35">
        <v>75.14</v>
      </c>
      <c r="R35">
        <v>-20.730000000000004</v>
      </c>
      <c r="T35" s="1" t="s">
        <v>5</v>
      </c>
      <c r="U35">
        <v>78.97</v>
      </c>
      <c r="V35">
        <v>72.55</v>
      </c>
      <c r="W35">
        <v>95.07</v>
      </c>
      <c r="X35">
        <v>-22.519999999999996</v>
      </c>
    </row>
    <row r="36" spans="2:24" x14ac:dyDescent="0.3">
      <c r="B36" s="1" t="s">
        <v>5</v>
      </c>
      <c r="C36">
        <v>78.97</v>
      </c>
      <c r="D36">
        <v>72.55</v>
      </c>
      <c r="E36">
        <v>94.94</v>
      </c>
      <c r="F36">
        <v>-22.39</v>
      </c>
      <c r="H36" s="1" t="s">
        <v>5</v>
      </c>
      <c r="I36">
        <v>78.97</v>
      </c>
      <c r="J36">
        <v>72.55</v>
      </c>
      <c r="K36">
        <v>94.89</v>
      </c>
      <c r="L36">
        <v>-22.340000000000003</v>
      </c>
      <c r="N36" s="1" t="s">
        <v>5</v>
      </c>
      <c r="O36">
        <v>78.97</v>
      </c>
      <c r="P36">
        <v>72.55</v>
      </c>
      <c r="Q36">
        <v>95.12</v>
      </c>
      <c r="R36">
        <v>-22.570000000000007</v>
      </c>
      <c r="T36" s="1" t="s">
        <v>27</v>
      </c>
      <c r="U36">
        <v>67.95</v>
      </c>
      <c r="V36">
        <v>60.92</v>
      </c>
      <c r="W36">
        <v>84.240000000000009</v>
      </c>
      <c r="X36">
        <v>-23.320000000000007</v>
      </c>
    </row>
    <row r="37" spans="2:24" x14ac:dyDescent="0.3">
      <c r="B37" s="1" t="s">
        <v>27</v>
      </c>
      <c r="C37">
        <v>67.95</v>
      </c>
      <c r="D37">
        <v>60.92</v>
      </c>
      <c r="E37">
        <v>83.94</v>
      </c>
      <c r="F37">
        <v>-23.019999999999996</v>
      </c>
      <c r="H37" s="1" t="s">
        <v>27</v>
      </c>
      <c r="I37">
        <v>67.95</v>
      </c>
      <c r="J37">
        <v>60.92</v>
      </c>
      <c r="K37">
        <v>83.97</v>
      </c>
      <c r="L37">
        <v>-23.049999999999997</v>
      </c>
      <c r="N37" s="1" t="s">
        <v>9</v>
      </c>
      <c r="O37">
        <v>72.34</v>
      </c>
      <c r="P37">
        <v>61.15</v>
      </c>
      <c r="Q37">
        <v>88.7</v>
      </c>
      <c r="R37">
        <v>-27.550000000000004</v>
      </c>
      <c r="T37" s="1" t="s">
        <v>9</v>
      </c>
      <c r="U37">
        <v>72.34</v>
      </c>
      <c r="V37">
        <v>61.15</v>
      </c>
      <c r="W37">
        <v>88.65</v>
      </c>
      <c r="X37">
        <v>-27.500000000000007</v>
      </c>
    </row>
    <row r="38" spans="2:24" x14ac:dyDescent="0.3">
      <c r="B38" s="1" t="s">
        <v>9</v>
      </c>
      <c r="C38">
        <v>72.34</v>
      </c>
      <c r="D38">
        <v>61.15</v>
      </c>
      <c r="E38">
        <v>88.66</v>
      </c>
      <c r="F38">
        <v>-27.509999999999998</v>
      </c>
      <c r="H38" s="1" t="s">
        <v>9</v>
      </c>
      <c r="I38">
        <v>72.34</v>
      </c>
      <c r="J38">
        <v>61.15</v>
      </c>
      <c r="K38">
        <v>88.48</v>
      </c>
      <c r="L38">
        <v>-27.330000000000005</v>
      </c>
      <c r="N38" s="1" t="s">
        <v>29</v>
      </c>
      <c r="O38">
        <v>83.47</v>
      </c>
      <c r="P38">
        <v>71.61</v>
      </c>
      <c r="Q38">
        <v>99.56</v>
      </c>
      <c r="R38">
        <v>-27.950000000000003</v>
      </c>
      <c r="T38" s="1" t="s">
        <v>29</v>
      </c>
      <c r="U38">
        <v>83.47</v>
      </c>
      <c r="V38">
        <v>71.61</v>
      </c>
      <c r="W38">
        <v>99.41</v>
      </c>
      <c r="X38">
        <v>-27.799999999999997</v>
      </c>
    </row>
    <row r="39" spans="2:24" x14ac:dyDescent="0.3">
      <c r="B39" s="1" t="s">
        <v>29</v>
      </c>
      <c r="C39">
        <v>83.47</v>
      </c>
      <c r="D39">
        <v>71.61</v>
      </c>
      <c r="E39">
        <v>99.42</v>
      </c>
      <c r="F39">
        <v>-27.810000000000002</v>
      </c>
      <c r="H39" s="1" t="s">
        <v>29</v>
      </c>
      <c r="I39">
        <v>83.47</v>
      </c>
      <c r="J39">
        <v>71.61</v>
      </c>
      <c r="K39">
        <v>99.37</v>
      </c>
      <c r="L39">
        <v>-27.760000000000005</v>
      </c>
      <c r="N39" s="1" t="s">
        <v>0</v>
      </c>
      <c r="O39">
        <v>68.2</v>
      </c>
      <c r="P39">
        <v>55.76</v>
      </c>
      <c r="Q39">
        <v>84.33</v>
      </c>
      <c r="R39">
        <v>-28.57</v>
      </c>
      <c r="T39" s="1" t="s">
        <v>0</v>
      </c>
      <c r="U39">
        <v>68.2</v>
      </c>
      <c r="V39">
        <v>55.76</v>
      </c>
      <c r="W39">
        <v>84.27</v>
      </c>
      <c r="X39">
        <v>-28.509999999999998</v>
      </c>
    </row>
    <row r="40" spans="2:24" x14ac:dyDescent="0.3">
      <c r="B40" s="1" t="s">
        <v>0</v>
      </c>
      <c r="C40">
        <v>68.2</v>
      </c>
      <c r="D40">
        <v>55.76</v>
      </c>
      <c r="E40">
        <v>84.27</v>
      </c>
      <c r="F40">
        <v>-28.509999999999998</v>
      </c>
      <c r="H40" s="1" t="s">
        <v>31</v>
      </c>
      <c r="I40">
        <v>61.29</v>
      </c>
      <c r="J40">
        <v>47.17</v>
      </c>
      <c r="K40">
        <v>77.600000000000009</v>
      </c>
      <c r="L40">
        <v>-30.430000000000007</v>
      </c>
      <c r="N40" s="1" t="s">
        <v>31</v>
      </c>
      <c r="O40">
        <v>61.29</v>
      </c>
      <c r="P40">
        <v>47.17</v>
      </c>
      <c r="Q40">
        <v>77.39</v>
      </c>
      <c r="R40">
        <v>-30.22</v>
      </c>
      <c r="T40" s="1" t="s">
        <v>31</v>
      </c>
      <c r="U40">
        <v>61.29</v>
      </c>
      <c r="V40">
        <v>47.17</v>
      </c>
      <c r="W40">
        <v>77.53</v>
      </c>
      <c r="X40">
        <v>-30.36</v>
      </c>
    </row>
  </sheetData>
  <mergeCells count="4">
    <mergeCell ref="B7:C7"/>
    <mergeCell ref="H7:I7"/>
    <mergeCell ref="N7:O7"/>
    <mergeCell ref="T7:U7"/>
  </mergeCell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53A3-C6B3-4C6F-A4C8-30CF68CBFFF5}">
  <dimension ref="B1:R40"/>
  <sheetViews>
    <sheetView zoomScale="85" zoomScaleNormal="85" workbookViewId="0">
      <selection activeCell="J44" sqref="J44"/>
    </sheetView>
  </sheetViews>
  <sheetFormatPr baseColWidth="10" defaultRowHeight="14.4" x14ac:dyDescent="0.3"/>
  <cols>
    <col min="1" max="1" width="3.88671875" customWidth="1"/>
    <col min="2" max="2" width="23.21875" bestFit="1" customWidth="1"/>
    <col min="3" max="3" width="24.5546875" bestFit="1" customWidth="1"/>
    <col min="4" max="4" width="16" bestFit="1" customWidth="1"/>
    <col min="5" max="5" width="20.6640625" bestFit="1" customWidth="1"/>
    <col min="6" max="6" width="7.33203125" bestFit="1" customWidth="1"/>
    <col min="8" max="8" width="24.109375" bestFit="1" customWidth="1"/>
    <col min="9" max="9" width="24.5546875" bestFit="1" customWidth="1"/>
    <col min="10" max="10" width="16" bestFit="1" customWidth="1"/>
    <col min="11" max="11" width="20.6640625" bestFit="1" customWidth="1"/>
    <col min="12" max="12" width="7.33203125" bestFit="1" customWidth="1"/>
    <col min="14" max="14" width="25.109375" bestFit="1" customWidth="1"/>
    <col min="15" max="15" width="24.5546875" bestFit="1" customWidth="1"/>
    <col min="16" max="18" width="10.77734375" bestFit="1" customWidth="1"/>
  </cols>
  <sheetData>
    <row r="1" spans="2:18" ht="15" thickBot="1" x14ac:dyDescent="0.35"/>
    <row r="2" spans="2:18" ht="15" thickBot="1" x14ac:dyDescent="0.35">
      <c r="B2" s="4" t="s">
        <v>34</v>
      </c>
      <c r="C2" s="3" t="s">
        <v>38</v>
      </c>
      <c r="H2" s="4" t="s">
        <v>34</v>
      </c>
      <c r="I2" s="3" t="s">
        <v>38</v>
      </c>
      <c r="N2" s="4" t="s">
        <v>34</v>
      </c>
      <c r="O2" s="3" t="s">
        <v>38</v>
      </c>
    </row>
    <row r="3" spans="2:18" x14ac:dyDescent="0.3">
      <c r="B3" s="6" t="s">
        <v>35</v>
      </c>
      <c r="C3" s="11">
        <f>MAX(etha0_n0_5_iterations50_seed127[Error])</f>
        <v>26.339999999999996</v>
      </c>
      <c r="H3" s="6" t="s">
        <v>35</v>
      </c>
      <c r="I3" s="11">
        <f>MAX(noiseTest_etha0_n0_ite50_seed1__2[Error])</f>
        <v>26.4</v>
      </c>
      <c r="N3" s="6" t="s">
        <v>35</v>
      </c>
      <c r="O3" s="11">
        <f>MAX(noiseTest_etha0_n1_ite50_seed1__2[Error])</f>
        <v>26.129999999999995</v>
      </c>
    </row>
    <row r="4" spans="2:18" ht="15" thickBot="1" x14ac:dyDescent="0.35">
      <c r="B4" s="5" t="s">
        <v>36</v>
      </c>
      <c r="C4" s="12">
        <f>MIN(etha0_n0_5_iterations50_seed127[Error])</f>
        <v>-0.83000000000001251</v>
      </c>
      <c r="H4" s="5" t="s">
        <v>36</v>
      </c>
      <c r="I4" s="12">
        <f>MIN(noiseTest_etha0_n0_ite50_seed1__2[Error])</f>
        <v>-0.43000000000000682</v>
      </c>
      <c r="N4" s="5" t="s">
        <v>36</v>
      </c>
      <c r="O4" s="12">
        <f>MIN(noiseTest_etha0_n1_ite50_seed1__2[Error])</f>
        <v>-1</v>
      </c>
    </row>
    <row r="5" spans="2:18" ht="15" thickBot="1" x14ac:dyDescent="0.35">
      <c r="B5" s="10" t="s">
        <v>41</v>
      </c>
      <c r="C5" s="13">
        <f>C3-C4</f>
        <v>27.170000000000009</v>
      </c>
      <c r="H5" s="10" t="s">
        <v>41</v>
      </c>
      <c r="I5" s="13">
        <f>I3-I4</f>
        <v>26.830000000000005</v>
      </c>
      <c r="N5" s="10" t="s">
        <v>41</v>
      </c>
      <c r="O5" s="13">
        <f>O3-O4</f>
        <v>27.129999999999995</v>
      </c>
    </row>
    <row r="7" spans="2:18" x14ac:dyDescent="0.3">
      <c r="B7" s="14" t="s">
        <v>63</v>
      </c>
      <c r="C7" s="14"/>
      <c r="H7" s="14" t="s">
        <v>64</v>
      </c>
      <c r="I7" s="14"/>
      <c r="N7" s="14" t="s">
        <v>65</v>
      </c>
      <c r="O7" s="14"/>
    </row>
    <row r="8" spans="2:18" x14ac:dyDescent="0.3">
      <c r="B8" t="s">
        <v>37</v>
      </c>
      <c r="C8" t="s">
        <v>39</v>
      </c>
      <c r="D8" t="s">
        <v>32</v>
      </c>
      <c r="E8" t="s">
        <v>33</v>
      </c>
      <c r="F8" t="s">
        <v>40</v>
      </c>
      <c r="H8" t="s">
        <v>37</v>
      </c>
      <c r="I8" t="s">
        <v>39</v>
      </c>
      <c r="J8" t="s">
        <v>32</v>
      </c>
      <c r="K8" t="s">
        <v>33</v>
      </c>
      <c r="L8" t="s">
        <v>40</v>
      </c>
      <c r="N8" t="s">
        <v>37</v>
      </c>
      <c r="O8" t="s">
        <v>39</v>
      </c>
      <c r="P8" t="s">
        <v>32</v>
      </c>
      <c r="Q8" t="s">
        <v>33</v>
      </c>
      <c r="R8" t="s">
        <v>40</v>
      </c>
    </row>
    <row r="9" spans="2:18" x14ac:dyDescent="0.3">
      <c r="B9" s="1" t="s">
        <v>15</v>
      </c>
      <c r="C9">
        <v>49.12</v>
      </c>
      <c r="D9">
        <v>61.4</v>
      </c>
      <c r="E9">
        <v>35.06</v>
      </c>
      <c r="F9">
        <v>26.339999999999996</v>
      </c>
      <c r="H9" s="1" t="s">
        <v>15</v>
      </c>
      <c r="I9">
        <v>49.12</v>
      </c>
      <c r="J9">
        <v>61.4</v>
      </c>
      <c r="K9">
        <v>35</v>
      </c>
      <c r="L9">
        <v>26.4</v>
      </c>
      <c r="N9" s="1" t="s">
        <v>15</v>
      </c>
      <c r="O9">
        <v>49.12</v>
      </c>
      <c r="P9">
        <v>61.4</v>
      </c>
      <c r="Q9">
        <v>35.270000000000003</v>
      </c>
      <c r="R9">
        <v>26.129999999999995</v>
      </c>
    </row>
    <row r="10" spans="2:18" x14ac:dyDescent="0.3">
      <c r="B10" s="1" t="s">
        <v>4</v>
      </c>
      <c r="C10">
        <v>74.83</v>
      </c>
      <c r="D10">
        <v>82.5</v>
      </c>
      <c r="E10">
        <v>60.730000000000004</v>
      </c>
      <c r="F10">
        <v>21.769999999999996</v>
      </c>
      <c r="H10" s="1" t="s">
        <v>4</v>
      </c>
      <c r="I10">
        <v>74.83</v>
      </c>
      <c r="J10">
        <v>82.5</v>
      </c>
      <c r="K10">
        <v>60.71</v>
      </c>
      <c r="L10">
        <v>21.79</v>
      </c>
      <c r="N10" s="1" t="s">
        <v>4</v>
      </c>
      <c r="O10">
        <v>74.83</v>
      </c>
      <c r="P10">
        <v>82.5</v>
      </c>
      <c r="Q10">
        <v>61.03</v>
      </c>
      <c r="R10">
        <v>21.47</v>
      </c>
    </row>
    <row r="11" spans="2:18" x14ac:dyDescent="0.3">
      <c r="B11" s="1" t="s">
        <v>21</v>
      </c>
      <c r="C11">
        <v>69.28</v>
      </c>
      <c r="D11">
        <v>74.63</v>
      </c>
      <c r="E11">
        <v>55.35</v>
      </c>
      <c r="F11">
        <v>19.279999999999994</v>
      </c>
      <c r="H11" s="1" t="s">
        <v>21</v>
      </c>
      <c r="I11">
        <v>69.28</v>
      </c>
      <c r="J11">
        <v>74.63</v>
      </c>
      <c r="K11">
        <v>55.160000000000004</v>
      </c>
      <c r="L11">
        <v>19.469999999999992</v>
      </c>
      <c r="N11" s="1" t="s">
        <v>21</v>
      </c>
      <c r="O11">
        <v>69.28</v>
      </c>
      <c r="P11">
        <v>74.63</v>
      </c>
      <c r="Q11">
        <v>55.28</v>
      </c>
      <c r="R11">
        <v>19.349999999999994</v>
      </c>
    </row>
    <row r="12" spans="2:18" x14ac:dyDescent="0.3">
      <c r="B12" s="1" t="s">
        <v>28</v>
      </c>
      <c r="C12">
        <v>79.25</v>
      </c>
      <c r="D12">
        <v>84.46</v>
      </c>
      <c r="E12">
        <v>65.5</v>
      </c>
      <c r="F12">
        <v>18.959999999999994</v>
      </c>
      <c r="H12" s="1" t="s">
        <v>28</v>
      </c>
      <c r="I12">
        <v>79.25</v>
      </c>
      <c r="J12">
        <v>84.46</v>
      </c>
      <c r="K12">
        <v>65.13</v>
      </c>
      <c r="L12">
        <v>19.329999999999998</v>
      </c>
      <c r="N12" s="1" t="s">
        <v>28</v>
      </c>
      <c r="O12">
        <v>79.25</v>
      </c>
      <c r="P12">
        <v>84.46</v>
      </c>
      <c r="Q12">
        <v>65.39</v>
      </c>
      <c r="R12">
        <v>19.069999999999993</v>
      </c>
    </row>
    <row r="13" spans="2:18" x14ac:dyDescent="0.3">
      <c r="B13" s="1" t="s">
        <v>11</v>
      </c>
      <c r="C13">
        <v>47.49</v>
      </c>
      <c r="D13">
        <v>51.23</v>
      </c>
      <c r="E13">
        <v>33.650000000000006</v>
      </c>
      <c r="F13">
        <v>17.579999999999991</v>
      </c>
      <c r="H13" s="1" t="s">
        <v>11</v>
      </c>
      <c r="I13">
        <v>47.49</v>
      </c>
      <c r="J13">
        <v>51.23</v>
      </c>
      <c r="K13">
        <v>33.370000000000005</v>
      </c>
      <c r="L13">
        <v>17.859999999999992</v>
      </c>
      <c r="N13" s="1" t="s">
        <v>11</v>
      </c>
      <c r="O13">
        <v>47.49</v>
      </c>
      <c r="P13">
        <v>51.23</v>
      </c>
      <c r="Q13">
        <v>33.900000000000006</v>
      </c>
      <c r="R13">
        <v>17.329999999999991</v>
      </c>
    </row>
    <row r="14" spans="2:18" x14ac:dyDescent="0.3">
      <c r="B14" s="1" t="s">
        <v>13</v>
      </c>
      <c r="C14">
        <v>91.75</v>
      </c>
      <c r="D14">
        <v>95.39</v>
      </c>
      <c r="E14">
        <v>77.92</v>
      </c>
      <c r="F14">
        <v>17.47</v>
      </c>
      <c r="H14" s="1" t="s">
        <v>13</v>
      </c>
      <c r="I14">
        <v>91.75</v>
      </c>
      <c r="J14">
        <v>95.39</v>
      </c>
      <c r="K14">
        <v>77.63</v>
      </c>
      <c r="L14">
        <v>17.760000000000005</v>
      </c>
      <c r="N14" s="1" t="s">
        <v>13</v>
      </c>
      <c r="O14">
        <v>91.75</v>
      </c>
      <c r="P14">
        <v>95.39</v>
      </c>
      <c r="Q14">
        <v>78.25</v>
      </c>
      <c r="R14">
        <v>17.14</v>
      </c>
    </row>
    <row r="15" spans="2:18" x14ac:dyDescent="0.3">
      <c r="B15" s="1" t="s">
        <v>17</v>
      </c>
      <c r="C15">
        <v>71.260000000000005</v>
      </c>
      <c r="D15">
        <v>73.569999999999993</v>
      </c>
      <c r="E15">
        <v>57.210000000000008</v>
      </c>
      <c r="F15">
        <v>16.359999999999985</v>
      </c>
      <c r="H15" s="1" t="s">
        <v>17</v>
      </c>
      <c r="I15">
        <v>71.260000000000005</v>
      </c>
      <c r="J15">
        <v>73.569999999999993</v>
      </c>
      <c r="K15">
        <v>57.140000000000008</v>
      </c>
      <c r="L15">
        <v>16.429999999999986</v>
      </c>
      <c r="N15" s="1" t="s">
        <v>17</v>
      </c>
      <c r="O15">
        <v>71.260000000000005</v>
      </c>
      <c r="P15">
        <v>73.569999999999993</v>
      </c>
      <c r="Q15">
        <v>57.170000000000009</v>
      </c>
      <c r="R15">
        <v>16.399999999999984</v>
      </c>
    </row>
    <row r="16" spans="2:18" x14ac:dyDescent="0.3">
      <c r="B16" s="1" t="s">
        <v>14</v>
      </c>
      <c r="C16">
        <v>57.83</v>
      </c>
      <c r="D16">
        <v>59.99</v>
      </c>
      <c r="E16">
        <v>43.93</v>
      </c>
      <c r="F16">
        <v>16.060000000000002</v>
      </c>
      <c r="H16" s="1" t="s">
        <v>14</v>
      </c>
      <c r="I16">
        <v>57.83</v>
      </c>
      <c r="J16">
        <v>59.99</v>
      </c>
      <c r="K16">
        <v>43.71</v>
      </c>
      <c r="L16">
        <v>16.28</v>
      </c>
      <c r="N16" s="1" t="s">
        <v>14</v>
      </c>
      <c r="O16">
        <v>57.83</v>
      </c>
      <c r="P16">
        <v>59.99</v>
      </c>
      <c r="Q16">
        <v>43.78</v>
      </c>
      <c r="R16">
        <v>16.21</v>
      </c>
    </row>
    <row r="17" spans="2:18" x14ac:dyDescent="0.3">
      <c r="B17" s="1" t="s">
        <v>1</v>
      </c>
      <c r="C17">
        <v>81.33</v>
      </c>
      <c r="D17">
        <v>83.38</v>
      </c>
      <c r="E17">
        <v>67.459999999999994</v>
      </c>
      <c r="F17">
        <v>15.920000000000002</v>
      </c>
      <c r="H17" s="1" t="s">
        <v>1</v>
      </c>
      <c r="I17">
        <v>81.33</v>
      </c>
      <c r="J17">
        <v>83.38</v>
      </c>
      <c r="K17">
        <v>67.209999999999994</v>
      </c>
      <c r="L17">
        <v>16.170000000000002</v>
      </c>
      <c r="N17" s="1" t="s">
        <v>1</v>
      </c>
      <c r="O17">
        <v>81.33</v>
      </c>
      <c r="P17">
        <v>83.38</v>
      </c>
      <c r="Q17">
        <v>67.599999999999994</v>
      </c>
      <c r="R17">
        <v>15.780000000000001</v>
      </c>
    </row>
    <row r="18" spans="2:18" x14ac:dyDescent="0.3">
      <c r="B18" s="1" t="s">
        <v>6</v>
      </c>
      <c r="C18">
        <v>90.75</v>
      </c>
      <c r="D18">
        <v>92.57</v>
      </c>
      <c r="E18">
        <v>76.89</v>
      </c>
      <c r="F18">
        <v>15.679999999999993</v>
      </c>
      <c r="H18" s="1" t="s">
        <v>6</v>
      </c>
      <c r="I18">
        <v>90.75</v>
      </c>
      <c r="J18">
        <v>92.57</v>
      </c>
      <c r="K18">
        <v>76.63</v>
      </c>
      <c r="L18">
        <v>15.939999999999998</v>
      </c>
      <c r="N18" s="1" t="s">
        <v>6</v>
      </c>
      <c r="O18">
        <v>90.75</v>
      </c>
      <c r="P18">
        <v>92.57</v>
      </c>
      <c r="Q18">
        <v>77.17</v>
      </c>
      <c r="R18">
        <v>15.399999999999991</v>
      </c>
    </row>
    <row r="19" spans="2:18" x14ac:dyDescent="0.3">
      <c r="B19" s="1" t="s">
        <v>23</v>
      </c>
      <c r="C19">
        <v>79.06</v>
      </c>
      <c r="D19">
        <v>79.98</v>
      </c>
      <c r="E19">
        <v>64.959999999999994</v>
      </c>
      <c r="F19">
        <v>15.02000000000001</v>
      </c>
      <c r="H19" s="1" t="s">
        <v>23</v>
      </c>
      <c r="I19">
        <v>79.06</v>
      </c>
      <c r="J19">
        <v>79.98</v>
      </c>
      <c r="K19">
        <v>64.94</v>
      </c>
      <c r="L19">
        <v>15.040000000000006</v>
      </c>
      <c r="N19" s="1" t="s">
        <v>23</v>
      </c>
      <c r="O19">
        <v>79.06</v>
      </c>
      <c r="P19">
        <v>79.98</v>
      </c>
      <c r="Q19">
        <v>65</v>
      </c>
      <c r="R19">
        <v>14.980000000000004</v>
      </c>
    </row>
    <row r="20" spans="2:18" x14ac:dyDescent="0.3">
      <c r="B20" s="1" t="s">
        <v>26</v>
      </c>
      <c r="C20">
        <v>69.89</v>
      </c>
      <c r="D20">
        <v>70.75</v>
      </c>
      <c r="E20">
        <v>55.78</v>
      </c>
      <c r="F20">
        <v>14.969999999999999</v>
      </c>
      <c r="H20" s="1" t="s">
        <v>26</v>
      </c>
      <c r="I20">
        <v>69.89</v>
      </c>
      <c r="J20">
        <v>70.75</v>
      </c>
      <c r="K20">
        <v>55.77</v>
      </c>
      <c r="L20">
        <v>14.979999999999997</v>
      </c>
      <c r="N20" s="1" t="s">
        <v>19</v>
      </c>
      <c r="O20">
        <v>82.48</v>
      </c>
      <c r="P20">
        <v>83.3</v>
      </c>
      <c r="Q20">
        <v>68.52</v>
      </c>
      <c r="R20">
        <v>14.780000000000001</v>
      </c>
    </row>
    <row r="21" spans="2:18" x14ac:dyDescent="0.3">
      <c r="B21" s="1" t="s">
        <v>19</v>
      </c>
      <c r="C21">
        <v>82.48</v>
      </c>
      <c r="D21">
        <v>83.3</v>
      </c>
      <c r="E21">
        <v>68.77</v>
      </c>
      <c r="F21">
        <v>14.530000000000001</v>
      </c>
      <c r="H21" s="1" t="s">
        <v>19</v>
      </c>
      <c r="I21">
        <v>82.48</v>
      </c>
      <c r="J21">
        <v>83.3</v>
      </c>
      <c r="K21">
        <v>68.36</v>
      </c>
      <c r="L21">
        <v>14.939999999999998</v>
      </c>
      <c r="N21" s="1" t="s">
        <v>26</v>
      </c>
      <c r="O21">
        <v>69.89</v>
      </c>
      <c r="P21">
        <v>70.75</v>
      </c>
      <c r="Q21">
        <v>56.330000000000005</v>
      </c>
      <c r="R21">
        <v>14.419999999999995</v>
      </c>
    </row>
    <row r="22" spans="2:18" x14ac:dyDescent="0.3">
      <c r="B22" s="1" t="s">
        <v>24</v>
      </c>
      <c r="C22">
        <v>76.3</v>
      </c>
      <c r="D22">
        <v>75.47</v>
      </c>
      <c r="E22">
        <v>62.18</v>
      </c>
      <c r="F22">
        <v>13.29</v>
      </c>
      <c r="H22" s="1" t="s">
        <v>24</v>
      </c>
      <c r="I22">
        <v>76.3</v>
      </c>
      <c r="J22">
        <v>75.47</v>
      </c>
      <c r="K22">
        <v>62.18</v>
      </c>
      <c r="L22">
        <v>13.29</v>
      </c>
      <c r="N22" s="1" t="s">
        <v>24</v>
      </c>
      <c r="O22">
        <v>76.3</v>
      </c>
      <c r="P22">
        <v>75.47</v>
      </c>
      <c r="Q22">
        <v>62.52</v>
      </c>
      <c r="R22">
        <v>12.949999999999996</v>
      </c>
    </row>
    <row r="23" spans="2:18" x14ac:dyDescent="0.3">
      <c r="B23" s="1" t="s">
        <v>7</v>
      </c>
      <c r="C23">
        <v>66.7</v>
      </c>
      <c r="D23">
        <v>65.569999999999993</v>
      </c>
      <c r="E23">
        <v>52.710000000000008</v>
      </c>
      <c r="F23">
        <v>12.859999999999985</v>
      </c>
      <c r="H23" s="1" t="s">
        <v>7</v>
      </c>
      <c r="I23">
        <v>66.7</v>
      </c>
      <c r="J23">
        <v>65.569999999999993</v>
      </c>
      <c r="K23">
        <v>52.580000000000005</v>
      </c>
      <c r="L23">
        <v>12.989999999999988</v>
      </c>
      <c r="N23" s="1" t="s">
        <v>7</v>
      </c>
      <c r="O23">
        <v>66.7</v>
      </c>
      <c r="P23">
        <v>65.569999999999993</v>
      </c>
      <c r="Q23">
        <v>53.330000000000005</v>
      </c>
      <c r="R23">
        <v>12.239999999999988</v>
      </c>
    </row>
    <row r="24" spans="2:18" x14ac:dyDescent="0.3">
      <c r="B24" s="1" t="s">
        <v>8</v>
      </c>
      <c r="C24">
        <v>75.849999999999994</v>
      </c>
      <c r="D24">
        <v>74.63</v>
      </c>
      <c r="E24">
        <v>61.949999999999996</v>
      </c>
      <c r="F24">
        <v>12.68</v>
      </c>
      <c r="H24" s="1" t="s">
        <v>8</v>
      </c>
      <c r="I24">
        <v>75.849999999999994</v>
      </c>
      <c r="J24">
        <v>74.63</v>
      </c>
      <c r="K24">
        <v>61.73</v>
      </c>
      <c r="L24">
        <v>12.899999999999999</v>
      </c>
      <c r="N24" s="1" t="s">
        <v>8</v>
      </c>
      <c r="O24">
        <v>75.849999999999994</v>
      </c>
      <c r="P24">
        <v>74.63</v>
      </c>
      <c r="Q24">
        <v>62.589999999999996</v>
      </c>
      <c r="R24">
        <v>12.04</v>
      </c>
    </row>
    <row r="25" spans="2:18" x14ac:dyDescent="0.3">
      <c r="B25" s="1" t="s">
        <v>16</v>
      </c>
      <c r="C25">
        <v>71.260000000000005</v>
      </c>
      <c r="D25">
        <v>69.77</v>
      </c>
      <c r="E25">
        <v>57.570000000000007</v>
      </c>
      <c r="F25">
        <v>12.199999999999989</v>
      </c>
      <c r="H25" s="1" t="s">
        <v>16</v>
      </c>
      <c r="I25">
        <v>71.260000000000005</v>
      </c>
      <c r="J25">
        <v>69.77</v>
      </c>
      <c r="K25">
        <v>57.140000000000008</v>
      </c>
      <c r="L25">
        <v>12.629999999999988</v>
      </c>
      <c r="N25" s="1" t="s">
        <v>16</v>
      </c>
      <c r="O25">
        <v>71.260000000000005</v>
      </c>
      <c r="P25">
        <v>69.77</v>
      </c>
      <c r="Q25">
        <v>58.050000000000004</v>
      </c>
      <c r="R25">
        <v>11.719999999999992</v>
      </c>
    </row>
    <row r="26" spans="2:18" x14ac:dyDescent="0.3">
      <c r="B26" s="1" t="s">
        <v>10</v>
      </c>
      <c r="C26">
        <v>74.239999999999995</v>
      </c>
      <c r="D26">
        <v>72.16</v>
      </c>
      <c r="E26">
        <v>60.349999999999994</v>
      </c>
      <c r="F26">
        <v>11.810000000000002</v>
      </c>
      <c r="H26" s="1" t="s">
        <v>10</v>
      </c>
      <c r="I26">
        <v>74.239999999999995</v>
      </c>
      <c r="J26">
        <v>72.16</v>
      </c>
      <c r="K26">
        <v>60.12</v>
      </c>
      <c r="L26">
        <v>12.04</v>
      </c>
      <c r="N26" s="1" t="s">
        <v>10</v>
      </c>
      <c r="O26">
        <v>74.239999999999995</v>
      </c>
      <c r="P26">
        <v>72.16</v>
      </c>
      <c r="Q26">
        <v>60.54</v>
      </c>
      <c r="R26">
        <v>11.619999999999997</v>
      </c>
    </row>
    <row r="27" spans="2:18" x14ac:dyDescent="0.3">
      <c r="B27" s="1" t="s">
        <v>18</v>
      </c>
      <c r="C27">
        <v>70.959999999999994</v>
      </c>
      <c r="D27">
        <v>68.209999999999994</v>
      </c>
      <c r="E27">
        <v>56.87</v>
      </c>
      <c r="F27">
        <v>11.339999999999996</v>
      </c>
      <c r="H27" s="1" t="s">
        <v>18</v>
      </c>
      <c r="I27">
        <v>70.959999999999994</v>
      </c>
      <c r="J27">
        <v>68.209999999999994</v>
      </c>
      <c r="K27">
        <v>56.839999999999996</v>
      </c>
      <c r="L27">
        <v>11.369999999999997</v>
      </c>
      <c r="N27" s="1" t="s">
        <v>12</v>
      </c>
      <c r="O27">
        <v>68.02</v>
      </c>
      <c r="P27">
        <v>65.12</v>
      </c>
      <c r="Q27">
        <v>54.04</v>
      </c>
      <c r="R27">
        <v>11.080000000000005</v>
      </c>
    </row>
    <row r="28" spans="2:18" x14ac:dyDescent="0.3">
      <c r="B28" s="1" t="s">
        <v>12</v>
      </c>
      <c r="C28">
        <v>68.02</v>
      </c>
      <c r="D28">
        <v>65.12</v>
      </c>
      <c r="E28">
        <v>54.22</v>
      </c>
      <c r="F28">
        <v>10.900000000000006</v>
      </c>
      <c r="H28" s="1" t="s">
        <v>12</v>
      </c>
      <c r="I28">
        <v>68.02</v>
      </c>
      <c r="J28">
        <v>65.12</v>
      </c>
      <c r="K28">
        <v>53.9</v>
      </c>
      <c r="L28">
        <v>11.220000000000006</v>
      </c>
      <c r="N28" s="1" t="s">
        <v>18</v>
      </c>
      <c r="O28">
        <v>70.959999999999994</v>
      </c>
      <c r="P28">
        <v>68.209999999999994</v>
      </c>
      <c r="Q28">
        <v>57.349999999999994</v>
      </c>
      <c r="R28">
        <v>10.86</v>
      </c>
    </row>
    <row r="29" spans="2:18" x14ac:dyDescent="0.3">
      <c r="B29" s="1" t="s">
        <v>3</v>
      </c>
      <c r="C29">
        <v>74.150000000000006</v>
      </c>
      <c r="D29">
        <v>70.400000000000006</v>
      </c>
      <c r="E29">
        <v>60.490000000000009</v>
      </c>
      <c r="F29">
        <v>9.9099999999999966</v>
      </c>
      <c r="H29" s="1" t="s">
        <v>3</v>
      </c>
      <c r="I29">
        <v>74.150000000000006</v>
      </c>
      <c r="J29">
        <v>70.400000000000006</v>
      </c>
      <c r="K29">
        <v>60.030000000000008</v>
      </c>
      <c r="L29">
        <v>10.369999999999997</v>
      </c>
      <c r="N29" s="1" t="s">
        <v>30</v>
      </c>
      <c r="O29">
        <v>57.44</v>
      </c>
      <c r="P29">
        <v>53.43</v>
      </c>
      <c r="Q29">
        <v>43.93</v>
      </c>
      <c r="R29">
        <v>9.5</v>
      </c>
    </row>
    <row r="30" spans="2:18" x14ac:dyDescent="0.3">
      <c r="B30" s="1" t="s">
        <v>30</v>
      </c>
      <c r="C30">
        <v>57.44</v>
      </c>
      <c r="D30">
        <v>53.43</v>
      </c>
      <c r="E30">
        <v>43.58</v>
      </c>
      <c r="F30">
        <v>9.8500000000000014</v>
      </c>
      <c r="H30" s="1" t="s">
        <v>30</v>
      </c>
      <c r="I30">
        <v>57.44</v>
      </c>
      <c r="J30">
        <v>53.43</v>
      </c>
      <c r="K30">
        <v>43.32</v>
      </c>
      <c r="L30">
        <v>10.11</v>
      </c>
      <c r="N30" s="1" t="s">
        <v>3</v>
      </c>
      <c r="O30">
        <v>74.150000000000006</v>
      </c>
      <c r="P30">
        <v>70.400000000000006</v>
      </c>
      <c r="Q30">
        <v>60.920000000000009</v>
      </c>
      <c r="R30">
        <v>9.4799999999999969</v>
      </c>
    </row>
    <row r="31" spans="2:18" x14ac:dyDescent="0.3">
      <c r="B31" s="1" t="s">
        <v>22</v>
      </c>
      <c r="C31">
        <v>46.33</v>
      </c>
      <c r="D31">
        <v>42.13</v>
      </c>
      <c r="E31">
        <v>32.61</v>
      </c>
      <c r="F31">
        <v>9.5200000000000031</v>
      </c>
      <c r="H31" s="1" t="s">
        <v>22</v>
      </c>
      <c r="I31">
        <v>46.33</v>
      </c>
      <c r="J31">
        <v>42.13</v>
      </c>
      <c r="K31">
        <v>32.21</v>
      </c>
      <c r="L31">
        <v>9.9200000000000017</v>
      </c>
      <c r="N31" s="1" t="s">
        <v>2</v>
      </c>
      <c r="O31">
        <v>58.82</v>
      </c>
      <c r="P31">
        <v>54.41</v>
      </c>
      <c r="Q31">
        <v>45.260000000000005</v>
      </c>
      <c r="R31">
        <v>9.1499999999999915</v>
      </c>
    </row>
    <row r="32" spans="2:18" x14ac:dyDescent="0.3">
      <c r="B32" s="1" t="s">
        <v>2</v>
      </c>
      <c r="C32">
        <v>58.82</v>
      </c>
      <c r="D32">
        <v>54.41</v>
      </c>
      <c r="E32">
        <v>45.09</v>
      </c>
      <c r="F32">
        <v>9.3199999999999932</v>
      </c>
      <c r="H32" s="1" t="s">
        <v>2</v>
      </c>
      <c r="I32">
        <v>58.82</v>
      </c>
      <c r="J32">
        <v>54.41</v>
      </c>
      <c r="K32">
        <v>44.7</v>
      </c>
      <c r="L32">
        <v>9.7099999999999937</v>
      </c>
      <c r="N32" s="1" t="s">
        <v>22</v>
      </c>
      <c r="O32">
        <v>46.33</v>
      </c>
      <c r="P32">
        <v>42.13</v>
      </c>
      <c r="Q32">
        <v>33.15</v>
      </c>
      <c r="R32">
        <v>8.980000000000004</v>
      </c>
    </row>
    <row r="33" spans="2:18" x14ac:dyDescent="0.3">
      <c r="B33" s="1" t="s">
        <v>5</v>
      </c>
      <c r="C33">
        <v>78.97</v>
      </c>
      <c r="D33">
        <v>72.55</v>
      </c>
      <c r="E33">
        <v>65.099999999999994</v>
      </c>
      <c r="F33">
        <v>7.4500000000000028</v>
      </c>
      <c r="H33" s="1" t="s">
        <v>5</v>
      </c>
      <c r="I33">
        <v>78.97</v>
      </c>
      <c r="J33">
        <v>72.55</v>
      </c>
      <c r="K33">
        <v>64.849999999999994</v>
      </c>
      <c r="L33">
        <v>7.7000000000000028</v>
      </c>
      <c r="N33" s="1" t="s">
        <v>5</v>
      </c>
      <c r="O33">
        <v>78.97</v>
      </c>
      <c r="P33">
        <v>72.55</v>
      </c>
      <c r="Q33">
        <v>65.53</v>
      </c>
      <c r="R33">
        <v>7.019999999999996</v>
      </c>
    </row>
    <row r="34" spans="2:18" x14ac:dyDescent="0.3">
      <c r="B34" s="1" t="s">
        <v>27</v>
      </c>
      <c r="C34">
        <v>67.95</v>
      </c>
      <c r="D34">
        <v>60.92</v>
      </c>
      <c r="E34">
        <v>53.870000000000005</v>
      </c>
      <c r="F34">
        <v>7.0499999999999972</v>
      </c>
      <c r="H34" s="1" t="s">
        <v>27</v>
      </c>
      <c r="I34">
        <v>67.95</v>
      </c>
      <c r="J34">
        <v>60.92</v>
      </c>
      <c r="K34">
        <v>53.830000000000005</v>
      </c>
      <c r="L34">
        <v>7.0899999999999963</v>
      </c>
      <c r="N34" s="1" t="s">
        <v>27</v>
      </c>
      <c r="O34">
        <v>67.95</v>
      </c>
      <c r="P34">
        <v>60.92</v>
      </c>
      <c r="Q34">
        <v>54.24</v>
      </c>
      <c r="R34">
        <v>6.68</v>
      </c>
    </row>
    <row r="35" spans="2:18" x14ac:dyDescent="0.3">
      <c r="B35" s="1" t="s">
        <v>9</v>
      </c>
      <c r="C35">
        <v>72.34</v>
      </c>
      <c r="D35">
        <v>61.15</v>
      </c>
      <c r="E35">
        <v>58.470000000000006</v>
      </c>
      <c r="F35">
        <v>2.6799999999999926</v>
      </c>
      <c r="H35" s="1" t="s">
        <v>9</v>
      </c>
      <c r="I35">
        <v>72.34</v>
      </c>
      <c r="J35">
        <v>61.15</v>
      </c>
      <c r="K35">
        <v>58.220000000000006</v>
      </c>
      <c r="L35">
        <v>2.9299999999999926</v>
      </c>
      <c r="N35" s="1" t="s">
        <v>9</v>
      </c>
      <c r="O35">
        <v>72.34</v>
      </c>
      <c r="P35">
        <v>61.15</v>
      </c>
      <c r="Q35">
        <v>59.160000000000004</v>
      </c>
      <c r="R35">
        <v>1.9899999999999949</v>
      </c>
    </row>
    <row r="36" spans="2:18" x14ac:dyDescent="0.3">
      <c r="B36" s="1" t="s">
        <v>29</v>
      </c>
      <c r="C36">
        <v>83.47</v>
      </c>
      <c r="D36">
        <v>71.61</v>
      </c>
      <c r="E36">
        <v>69.8</v>
      </c>
      <c r="F36">
        <v>1.8100000000000023</v>
      </c>
      <c r="H36" s="1" t="s">
        <v>29</v>
      </c>
      <c r="I36">
        <v>83.47</v>
      </c>
      <c r="J36">
        <v>71.61</v>
      </c>
      <c r="K36">
        <v>69.349999999999994</v>
      </c>
      <c r="L36">
        <v>2.2600000000000051</v>
      </c>
      <c r="N36" s="1" t="s">
        <v>29</v>
      </c>
      <c r="O36">
        <v>83.47</v>
      </c>
      <c r="P36">
        <v>71.61</v>
      </c>
      <c r="Q36">
        <v>69.72</v>
      </c>
      <c r="R36">
        <v>1.8900000000000006</v>
      </c>
    </row>
    <row r="37" spans="2:18" x14ac:dyDescent="0.3">
      <c r="B37" s="1" t="s">
        <v>0</v>
      </c>
      <c r="C37">
        <v>68.2</v>
      </c>
      <c r="D37">
        <v>55.76</v>
      </c>
      <c r="E37">
        <v>54.190000000000005</v>
      </c>
      <c r="F37">
        <v>1.5699999999999932</v>
      </c>
      <c r="H37" s="1" t="s">
        <v>0</v>
      </c>
      <c r="I37">
        <v>68.2</v>
      </c>
      <c r="J37">
        <v>55.76</v>
      </c>
      <c r="K37">
        <v>54.080000000000005</v>
      </c>
      <c r="L37">
        <v>1.6799999999999926</v>
      </c>
      <c r="N37" s="1" t="s">
        <v>0</v>
      </c>
      <c r="O37">
        <v>68.2</v>
      </c>
      <c r="P37">
        <v>55.76</v>
      </c>
      <c r="Q37">
        <v>54.410000000000004</v>
      </c>
      <c r="R37">
        <v>1.3499999999999943</v>
      </c>
    </row>
    <row r="38" spans="2:18" x14ac:dyDescent="0.3">
      <c r="B38" s="7" t="s">
        <v>20</v>
      </c>
      <c r="C38" s="8">
        <v>54.28</v>
      </c>
      <c r="D38" s="8">
        <v>70.14</v>
      </c>
      <c r="E38" s="8">
        <v>70.14</v>
      </c>
      <c r="F38" s="9">
        <v>0</v>
      </c>
      <c r="H38" s="7" t="s">
        <v>20</v>
      </c>
      <c r="I38" s="8">
        <v>54.28</v>
      </c>
      <c r="J38" s="8">
        <v>70.14</v>
      </c>
      <c r="K38" s="8">
        <v>70.14</v>
      </c>
      <c r="L38" s="9">
        <v>0</v>
      </c>
      <c r="M38" s="1"/>
      <c r="N38" s="7" t="s">
        <v>20</v>
      </c>
      <c r="O38" s="8">
        <v>54.28</v>
      </c>
      <c r="P38" s="8">
        <v>70.14</v>
      </c>
      <c r="Q38" s="8">
        <v>70.14</v>
      </c>
      <c r="R38" s="9">
        <v>0</v>
      </c>
    </row>
    <row r="39" spans="2:18" x14ac:dyDescent="0.3">
      <c r="B39" s="7" t="s">
        <v>31</v>
      </c>
      <c r="C39" s="8">
        <v>61.29</v>
      </c>
      <c r="D39" s="8">
        <v>47.17</v>
      </c>
      <c r="E39" s="8">
        <v>47.17</v>
      </c>
      <c r="F39" s="9">
        <v>0</v>
      </c>
      <c r="H39" s="7" t="s">
        <v>31</v>
      </c>
      <c r="I39" s="8">
        <v>61.29</v>
      </c>
      <c r="J39" s="8">
        <v>47.17</v>
      </c>
      <c r="K39" s="8">
        <v>47.17</v>
      </c>
      <c r="L39" s="9">
        <v>0</v>
      </c>
      <c r="M39" s="1"/>
      <c r="N39" s="7" t="s">
        <v>31</v>
      </c>
      <c r="O39" s="8">
        <v>61.29</v>
      </c>
      <c r="P39" s="8">
        <v>47.17</v>
      </c>
      <c r="Q39" s="8">
        <v>47.17</v>
      </c>
      <c r="R39" s="9">
        <v>0</v>
      </c>
    </row>
    <row r="40" spans="2:18" x14ac:dyDescent="0.3">
      <c r="B40" s="1" t="s">
        <v>25</v>
      </c>
      <c r="C40">
        <v>69.150000000000006</v>
      </c>
      <c r="D40">
        <v>68.72</v>
      </c>
      <c r="E40">
        <v>69.550000000000011</v>
      </c>
      <c r="F40">
        <v>-0.83000000000001251</v>
      </c>
      <c r="H40" s="1" t="s">
        <v>25</v>
      </c>
      <c r="I40">
        <v>69.150000000000006</v>
      </c>
      <c r="J40">
        <v>68.72</v>
      </c>
      <c r="K40">
        <v>69.150000000000006</v>
      </c>
      <c r="L40">
        <v>-0.43000000000000682</v>
      </c>
      <c r="N40" s="1" t="s">
        <v>25</v>
      </c>
      <c r="O40">
        <v>69.150000000000006</v>
      </c>
      <c r="P40">
        <v>68.72</v>
      </c>
      <c r="Q40">
        <v>69.72</v>
      </c>
      <c r="R40">
        <v>-1</v>
      </c>
    </row>
  </sheetData>
  <mergeCells count="3">
    <mergeCell ref="B7:C7"/>
    <mergeCell ref="H7:I7"/>
    <mergeCell ref="N7:O7"/>
  </mergeCell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G A A B Q S w M E F A A C A A g A e 6 z O V B j P I e 2 k A A A A 9 g A A A B I A H A B D b 2 5 m a W c v U G F j a 2 F n Z S 5 4 b W w g o h g A K K A U A A A A A A A A A A A A A A A A A A A A A A A A A A A A h Y 8 x D o I w G I W v Q r r T l q K J I T 9 l Y J V o Y m J c m 1 K h E Y q h x X I 3 B 4 / k F c Q o 6 u b 4 v v c N 7 9 2 v N 8 j G t g k u q r e 6 M y m K M E W B M r I r t a l S N L h j u E I Z h 6 2 Q J 1 G p Y J K N T U Z b p q h 2 7 p w Q 4 r 3 H P s Z d X x F G a U Q O x X o n a 9 U K 9 J H 1 f z n U x j p h p E I c 9 q 8 x n O G I L n G 8 Y J g C m S E U 2 n w F N u 1 9 t j 8 Q 8 q F x Q 6 + 4 s m G + A T J H I O 8 P / A F Q S w M E F A A C A A g A e 6 z O 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u s z l S t W E j E q Q M A A C x 0 A A A T A B w A R m 9 y b X V s Y X M v U 2 V j d G l v b j E u b S C i G A A o o B Q A A A A A A A A A A A A A A A A A A A A A A A A A A A D t m 9 1 u 2 j A Y h s + R u A c r P Q G J I R J g B 6 0 4 g u 1 o P 9 p K j 5 Y d p I n X R g o 2 i k 3 X q u r F 7 B p 2 C b 2 x O Q X W l o 2 1 y e y U D 7 2 V q h Y b J V / 8 P n x / N o r H O p W C H S / / + k f N R r O h z q O c J + z A 4 / o 8 6 j H R Y 0 P G f Y + N W M Z 1 s 8 H M z 8 c 8 P e P C j I z V R X c i 4 8 W M C 9 1 6 m 2 a 8 O 5 Z C m x e q 5 Y 0 P w x P F c x W q e S p 4 O J H f R S a j R I X r 6 3 a L 6 3 b 1 p f b a n S 8 T n q W z V P N 8 5 B 1 5 H T a W 2 W I m 1 G j Q Y W 9 E L J N U n I 1 e D 3 s 9 v 8 M + L a T m x / o q 4 6 P 7 f 7 s f p O B f 2 5 2 l f Q f e N J 1 L F k e z 0 z R K Z G H 7 N D o 1 7 5 r m k V D f Z D 5 b X n 9 6 N e e q t X y a z v W 1 t x z 1 z f 2 1 m W G a X + q b D l u P B + t x s Z i d 8 v z B T H / r z G B j 5 q b d b K T i 7 1 Z u X / 3 A 0 e o H W P 1 n r H 7 f 0 e r 3 s f p P r 3 6 x L F H h n F T Q 6 1 X y Q 5 P D 0 G + z 9 a x U x a s T k V 4 Y e d I k S s L x 7 Q / N k z x i 7 x b x e V S s v i y M E h G L z T X M e F Y M 5 v l i H q e 3 P 0 U 4 N o q c y f A z V 4 t M G 9 s f i b p p L i Q u L X E F Z / e S E s O H l p e 4 g k d 9 S Y n h q E t J P K z m p 5 8 T M z d u 8 o Q u w z 3 T 5 X 5 m 6 E A x 1 g r a U I 2 e a n 2 o R k 0 1 R / X c x k 2 g m D 3 F H N W A G z e B Y j Z L x T o C 2 r O q P O h W q v 6 r T T d 4 S K t F X W 2 6 w U 9 a 0 s 3 v 0 e q p r e y F / D b l p 9 N v W 9 k L + W 3 K T 6 c X t 7 I X 8 l t s H 7 w 6 5 u Y d d F z A Q 6 M B g s W O B E U Q A o B g v 9 F B E Y Q + Q H A V G u i k B w + N B g j W Q w M t E A K A 4 C o 0 0 A K h D x B c h Y Y B K R D W R g M E 6 6 G B F g g B Q H A V G m i B 0 A c I t k F Q Z k F 3 c j v h v U x 4 J p k 0 1 q Q i y r Z C c f c A A M J i g 5 k 2 E v e P A C h s Q 1 F t v x h g 7 D E Y + + A u g I W T r I K 0 t 0 B m 4 Q S K n d y l K A M E d i z s A r G T v c k y Q K B P a R e I n e x I l A E C 3 Y m y Q G i u N A H R C z O h b e k P + 5 2 6 R F J B S F x d Y r P m 5 j f P e W y c I R W x H 1 s N 6 W 1 X g F W + 6 r h b 4 R w V o A 1 / Q C k A w C c 4 k J + G I 4 D 8 l k K C T 3 2 r 0 U c 4 q C t H G J B w D c g R a v A S 9 P a f / / A T 2 G Z 0 A c U + U A E s n G Q U V E o L Z B W 1 Q k G j 4 A A U t W Y V p H 0 F M g u H m Q V 5 M o C G o 0 B C p z x F I K k H C j K H m L Y B g U N M d o E g c 4 h p G x A 4 x G Q X C D K H m L Y B g U N M 9 s / I U 0 o x c U 6 + 3 u / V 0 O l W 4 H s 1 N W 6 N D e l i g d q j M h R C p o p P i 6 M I v / E w C 0 d p B / 3 f T w A k / h 8 J n z w S P p B w 6 C W o J J v w F L V 6 C r J Y w F u U x u I X U E s B A i 0 A F A A C A A g A e 6 z O V B j P I e 2 k A A A A 9 g A A A B I A A A A A A A A A A A A A A A A A A A A A A E N v b m Z p Z y 9 Q Y W N r Y W d l L n h t b F B L A Q I t A B Q A A g A I A H u s z l Q P y u m r p A A A A O k A A A A T A A A A A A A A A A A A A A A A A P A A A A B b Q 2 9 u d G V u d F 9 U e X B l c 1 0 u e G 1 s U E s B A i 0 A F A A C A A g A e 6 z O V K 1 Y S M S p A w A A L H Q A A B M A A A A A A A A A A A A A A A A A 4 Q E A A E Z v c m 1 1 b G F z L 1 N l Y 3 R p b 2 4 x L m 1 Q S w U G A A A A A A M A A w D C A A A A 1 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j s C A A A A A A A o O w I 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R o Y T A l M j B u M C U y M D U l M j B 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T o x M i 4 w N D U 5 M D c 5 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x L 0 F 1 d G 9 S Z W 1 v d m V k Q 2 9 s d W 1 u c z E u e 0 N v b H V t b j E s M H 0 m c X V v d D s s J n F 1 b 3 Q 7 U 2 V j d G l v b j E v Z X R o Y T A g b j A g N S B l M S 9 B d X R v U m V t b 3 Z l Z E N v b H V t b n M x L n t D b 2 x 1 b W 4 y L D F 9 J n F 1 b 3 Q 7 L C Z x d W 9 0 O 1 N l Y 3 R p b 2 4 x L 2 V 0 a G E w I G 4 w I D U g Z T E v Q X V 0 b 1 J l b W 9 2 Z W R D b 2 x 1 b W 5 z M S 5 7 Q 2 9 s d W 1 u M y w y f S Z x d W 9 0 O y w m c X V v d D t T Z W N 0 a W 9 u M S 9 l d G h h M C B u M C A 1 I G U x L 0 F 1 d G 9 S Z W 1 v d m V k Q 2 9 s d W 1 u c z E u e 0 N v b H V t b j Q s M 3 0 m c X V v d D t d L C Z x d W 9 0 O 0 N v b H V t b k N v d W 5 0 J n F 1 b 3 Q 7 O j Q s J n F 1 b 3 Q 7 S 2 V 5 Q 2 9 s d W 1 u T m F t Z X M m c X V v d D s 6 W 1 0 s J n F 1 b 3 Q 7 Q 2 9 s d W 1 u S W R l b n R p d G l l c y Z x d W 9 0 O z p b J n F 1 b 3 Q 7 U 2 V j d G l v b j E v Z X R o Y T A g b j A g N S B l M S 9 B d X R v U m V t b 3 Z l Z E N v b H V t b n M x L n t D b 2 x 1 b W 4 x L D B 9 J n F 1 b 3 Q 7 L C Z x d W 9 0 O 1 N l Y 3 R p b 2 4 x L 2 V 0 a G E w I G 4 w I D U g Z T E v Q X V 0 b 1 J l b W 9 2 Z W R D b 2 x 1 b W 5 z M S 5 7 Q 2 9 s d W 1 u M i w x f S Z x d W 9 0 O y w m c X V v d D t T Z W N 0 a W 9 u M S 9 l d G h h M C B u M C A 1 I G U x L 0 F 1 d G 9 S Z W 1 v d m V k Q 2 9 s d W 1 u c z E u e 0 N v b H V t b j M s M n 0 m c X V v d D s s J n F 1 b 3 Q 7 U 2 V j d G l v b j E v Z X R o Y T A g b j A g N S B l M S 9 B d X R v U m V t b 3 Z l Z E N v b H V t b n M x L n t D b 2 x 1 b W 4 0 L D N 9 J n F 1 b 3 Q 7 X S w m c X V v d D t S Z W x h d G l v b n N o a X B J b m Z v J n F 1 b 3 Q 7 O l t d f S I g L z 4 8 L 1 N 0 Y W J s Z U V u d H J p Z X M + P C 9 J d G V t P j x J d G V t P j x J d G V t T G 9 j Y X R p b 2 4 + P E l 0 Z W 1 U e X B l P k Z v c m 1 1 b G E 8 L 0 l 0 Z W 1 U e X B l P j x J d G V t U G F 0 a D 5 T Z W N 0 a W 9 u M S 9 l d G h h M C U y M G 4 w J T I w N S U y M G U x L 0 9 y a W d l b j w v S X R l b V B h d G g + P C 9 J d G V t T G 9 j Y X R p b 2 4 + P F N 0 Y W J s Z U V u d H J p Z X M g L z 4 8 L 0 l 0 Z W 0 + P E l 0 Z W 0 + P E l 0 Z W 1 M b 2 N h d G l v b j 4 8 S X R l b V R 5 c G U + R m 9 y b X V s Y T w v S X R l b V R 5 c G U + P E l 0 Z W 1 Q Y X R o P l N l Y 3 R p b 2 4 x L 2 V 0 a G E w J T I w b j A l M j A 1 J T I w Z T E v V G l w b y U y M G N h b W J p Y W R v P C 9 J d G V t U G F 0 a D 4 8 L 0 l 0 Z W 1 M b 2 N h d G l v b j 4 8 U 3 R h Y m x l R W 5 0 c m l l c y A v P j w v S X R l b T 4 8 S X R l b T 4 8 S X R l b U x v Y 2 F 0 a W 9 u P j x J d G V t V H l w Z T 5 G b 3 J t d W x h P C 9 J d G V t V H l w Z T 4 8 S X R l b V B h d G g + U 2 V j d G l v b j E v Z X R o Y T A l M j B u M C U y M D U l M j B 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j o z N S 4 3 N j A x M z M 2 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y L 0 F 1 d G 9 S Z W 1 v d m V k Q 2 9 s d W 1 u c z E u e 0 N v b H V t b j E s M H 0 m c X V v d D s s J n F 1 b 3 Q 7 U 2 V j d G l v b j E v Z X R o Y T A g b j A g N S B l M i 9 B d X R v U m V t b 3 Z l Z E N v b H V t b n M x L n t D b 2 x 1 b W 4 y L D F 9 J n F 1 b 3 Q 7 L C Z x d W 9 0 O 1 N l Y 3 R p b 2 4 x L 2 V 0 a G E w I G 4 w I D U g Z T I v Q X V 0 b 1 J l b W 9 2 Z W R D b 2 x 1 b W 5 z M S 5 7 Q 2 9 s d W 1 u M y w y f S Z x d W 9 0 O y w m c X V v d D t T Z W N 0 a W 9 u M S 9 l d G h h M C B u M C A 1 I G U y L 0 F 1 d G 9 S Z W 1 v d m V k Q 2 9 s d W 1 u c z E u e 0 N v b H V t b j Q s M 3 0 m c X V v d D t d L C Z x d W 9 0 O 0 N v b H V t b k N v d W 5 0 J n F 1 b 3 Q 7 O j Q s J n F 1 b 3 Q 7 S 2 V 5 Q 2 9 s d W 1 u T m F t Z X M m c X V v d D s 6 W 1 0 s J n F 1 b 3 Q 7 Q 2 9 s d W 1 u S W R l b n R p d G l l c y Z x d W 9 0 O z p b J n F 1 b 3 Q 7 U 2 V j d G l v b j E v Z X R o Y T A g b j A g N S B l M i 9 B d X R v U m V t b 3 Z l Z E N v b H V t b n M x L n t D b 2 x 1 b W 4 x L D B 9 J n F 1 b 3 Q 7 L C Z x d W 9 0 O 1 N l Y 3 R p b 2 4 x L 2 V 0 a G E w I G 4 w I D U g Z T I v Q X V 0 b 1 J l b W 9 2 Z W R D b 2 x 1 b W 5 z M S 5 7 Q 2 9 s d W 1 u M i w x f S Z x d W 9 0 O y w m c X V v d D t T Z W N 0 a W 9 u M S 9 l d G h h M C B u M C A 1 I G U y L 0 F 1 d G 9 S Z W 1 v d m V k Q 2 9 s d W 1 u c z E u e 0 N v b H V t b j M s M n 0 m c X V v d D s s J n F 1 b 3 Q 7 U 2 V j d G l v b j E v Z X R o Y T A g b j A g N S B l M i 9 B d X R v U m V t b 3 Z l Z E N v b H V t b n M x L n t D b 2 x 1 b W 4 0 L D N 9 J n F 1 b 3 Q 7 X S w m c X V v d D t S Z W x h d G l v b n N o a X B J b m Z v J n F 1 b 3 Q 7 O l t d f S I g L z 4 8 L 1 N 0 Y W J s Z U V u d H J p Z X M + P C 9 J d G V t P j x J d G V t P j x J d G V t T G 9 j Y X R p b 2 4 + P E l 0 Z W 1 U e X B l P k Z v c m 1 1 b G E 8 L 0 l 0 Z W 1 U e X B l P j x J d G V t U G F 0 a D 5 T Z W N 0 a W 9 u M S 9 l d G h h M C U y M G 4 w J T I w N S U y M G U y L 0 9 y a W d l b j w v S X R l b V B h d G g + P C 9 J d G V t T G 9 j Y X R p b 2 4 + P F N 0 Y W J s Z U V u d H J p Z X M g L z 4 8 L 0 l 0 Z W 0 + P E l 0 Z W 0 + P E l 0 Z W 1 M b 2 N h d G l v b j 4 8 S X R l b V R 5 c G U + R m 9 y b X V s Y T w v S X R l b V R 5 c G U + P E l 0 Z W 1 Q Y X R o P l N l Y 3 R p b 2 4 x L 2 V 0 a G E w J T I w b j A l M j A 1 J T I w Z T I v V G l w b y U y M G N h b W J p Y W R v P C 9 J d G V t U G F 0 a D 4 8 L 0 l 0 Z W 1 M b 2 N h d G l v b j 4 8 U 3 R h Y m x l R W 5 0 c m l l c y A v P j w v S X R l b T 4 8 S X R l b T 4 8 S X R l b U x v Y 2 F 0 a W 9 u P j x J d G V t V H l w Z T 5 G b 3 J t d W x h P C 9 J d G V t V H l w Z T 4 8 S X R l b V B h d G g + U 2 V j d G l v b j E v Z X R o Y T A l M j B u M C U y M D U l M j B 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0 M j o 1 M C 4 y M T I x N z k 0 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U z L 0 F 1 d G 9 S Z W 1 v d m V k Q 2 9 s d W 1 u c z E u e 0 N v b H V t b j E s M H 0 m c X V v d D s s J n F 1 b 3 Q 7 U 2 V j d G l v b j E v Z X R o Y T A g b j A g N S B l M y 9 B d X R v U m V t b 3 Z l Z E N v b H V t b n M x L n t D b 2 x 1 b W 4 y L D F 9 J n F 1 b 3 Q 7 L C Z x d W 9 0 O 1 N l Y 3 R p b 2 4 x L 2 V 0 a G E w I G 4 w I D U g Z T M v Q X V 0 b 1 J l b W 9 2 Z W R D b 2 x 1 b W 5 z M S 5 7 Q 2 9 s d W 1 u M y w y f S Z x d W 9 0 O y w m c X V v d D t T Z W N 0 a W 9 u M S 9 l d G h h M C B u M C A 1 I G U z L 0 F 1 d G 9 S Z W 1 v d m V k Q 2 9 s d W 1 u c z E u e 0 N v b H V t b j Q s M 3 0 m c X V v d D t d L C Z x d W 9 0 O 0 N v b H V t b k N v d W 5 0 J n F 1 b 3 Q 7 O j Q s J n F 1 b 3 Q 7 S 2 V 5 Q 2 9 s d W 1 u T m F t Z X M m c X V v d D s 6 W 1 0 s J n F 1 b 3 Q 7 Q 2 9 s d W 1 u S W R l b n R p d G l l c y Z x d W 9 0 O z p b J n F 1 b 3 Q 7 U 2 V j d G l v b j E v Z X R o Y T A g b j A g N S B l M y 9 B d X R v U m V t b 3 Z l Z E N v b H V t b n M x L n t D b 2 x 1 b W 4 x L D B 9 J n F 1 b 3 Q 7 L C Z x d W 9 0 O 1 N l Y 3 R p b 2 4 x L 2 V 0 a G E w I G 4 w I D U g Z T M v Q X V 0 b 1 J l b W 9 2 Z W R D b 2 x 1 b W 5 z M S 5 7 Q 2 9 s d W 1 u M i w x f S Z x d W 9 0 O y w m c X V v d D t T Z W N 0 a W 9 u M S 9 l d G h h M C B u M C A 1 I G U z L 0 F 1 d G 9 S Z W 1 v d m V k Q 2 9 s d W 1 u c z E u e 0 N v b H V t b j M s M n 0 m c X V v d D s s J n F 1 b 3 Q 7 U 2 V j d G l v b j E v Z X R o Y T A g b j A g N S B l M y 9 B d X R v U m V t b 3 Z l Z E N v b H V t b n M x L n t D b 2 x 1 b W 4 0 L D N 9 J n F 1 b 3 Q 7 X S w m c X V v d D t S Z W x h d G l v b n N o a X B J b m Z v J n F 1 b 3 Q 7 O l t d f S I g L z 4 8 L 1 N 0 Y W J s Z U V u d H J p Z X M + P C 9 J d G V t P j x J d G V t P j x J d G V t T G 9 j Y X R p b 2 4 + P E l 0 Z W 1 U e X B l P k Z v c m 1 1 b G E 8 L 0 l 0 Z W 1 U e X B l P j x J d G V t U G F 0 a D 5 T Z W N 0 a W 9 u M S 9 l d G h h M C U y M G 4 w J T I w N S U y M G U z L 0 9 y a W d l b j w v S X R l b V B h d G g + P C 9 J d G V t T G 9 j Y X R p b 2 4 + P F N 0 Y W J s Z U V u d H J p Z X M g L z 4 8 L 0 l 0 Z W 0 + P E l 0 Z W 0 + P E l 0 Z W 1 M b 2 N h d G l v b j 4 8 S X R l b V R 5 c G U + R m 9 y b X V s Y T w v S X R l b V R 5 c G U + P E l 0 Z W 1 Q Y X R o P l N l Y 3 R p b 2 4 x L 2 V 0 a G E w J T I w b j A l M j A 1 J T I w Z T M v V G l w b y U y M G N h b W J p Y W R v P C 9 J d G V t U G F 0 a D 4 8 L 0 l 0 Z W 1 M b 2 N h d G l v b j 4 8 U 3 R h Y m x l R W 5 0 c m l l c y A v P j w v S X R l b T 4 8 S X R l b T 4 8 S X R l b U x v Y 2 F 0 a W 9 u P j x J d G V t V H l w Z T 5 G b 3 J t d W x h P C 9 J d G V t V H l w Z T 4 8 S X R l b V B h d G g + U 2 V j d G l v b j E v Z X R o Y T A l M j B u M C U y M D U l M j B p d G V y Y X R p b 2 5 z M j A w J T I w 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E 6 N T I 6 M z g u O D c w M z Y x N V o i I C 8 + P E V u d H J 5 I F R 5 c G U 9 I k Z p b G x D b 2 x 1 b W 5 U e X B l c y I g V m F s d W U 9 I n N C Z 1 V G Q l E 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X R o Y T A g b j A g N S B p d G V y Y X R p b 2 5 z M j A w I G U x L 0 F 1 d G 9 S Z W 1 v d m V k Q 2 9 s d W 1 u c z E u e 0 N v b H V t b j E s M H 0 m c X V v d D s s J n F 1 b 3 Q 7 U 2 V j d G l v b j E v Z X R o Y T A g b j A g N S B p d G V y Y X R p b 2 5 z M j A w I G U x L 0 F 1 d G 9 S Z W 1 v d m V k Q 2 9 s d W 1 u c z E u e 0 N v b H V t b j I s M X 0 m c X V v d D s s J n F 1 b 3 Q 7 U 2 V j d G l v b j E v Z X R o Y T A g b j A g N S B p d G V y Y X R p b 2 5 z M j A w I G U x L 0 F 1 d G 9 S Z W 1 v d m V k Q 2 9 s d W 1 u c z E u e 0 N v b H V t b j M s M n 0 m c X V v d D s s J n F 1 b 3 Q 7 U 2 V j d G l v b j E v Z X R o Y T A g b j A g N S B p d G V y Y X R p b 2 5 z M j A w I G U x L 0 F 1 d G 9 S Z W 1 v d m V k Q 2 9 s d W 1 u c z E u e 0 N v b H V t b j Q s M 3 0 m c X V v d D t d L C Z x d W 9 0 O 0 N v b H V t b k N v d W 5 0 J n F 1 b 3 Q 7 O j Q s J n F 1 b 3 Q 7 S 2 V 5 Q 2 9 s d W 1 u T m F t Z X M m c X V v d D s 6 W 1 0 s J n F 1 b 3 Q 7 Q 2 9 s d W 1 u S W R l b n R p d G l l c y Z x d W 9 0 O z p b J n F 1 b 3 Q 7 U 2 V j d G l v b j E v Z X R o Y T A g b j A g N S B p d G V y Y X R p b 2 5 z M j A w I G U x L 0 F 1 d G 9 S Z W 1 v d m V k Q 2 9 s d W 1 u c z E u e 0 N v b H V t b j E s M H 0 m c X V v d D s s J n F 1 b 3 Q 7 U 2 V j d G l v b j E v Z X R o Y T A g b j A g N S B p d G V y Y X R p b 2 5 z M j A w I G U x L 0 F 1 d G 9 S Z W 1 v d m V k Q 2 9 s d W 1 u c z E u e 0 N v b H V t b j I s M X 0 m c X V v d D s s J n F 1 b 3 Q 7 U 2 V j d G l v b j E v Z X R o Y T A g b j A g N S B p d G V y Y X R p b 2 5 z M j A w I G U x L 0 F 1 d G 9 S Z W 1 v d m V k Q 2 9 s d W 1 u c z E u e 0 N v b H V t b j M s M n 0 m c X V v d D s s J n F 1 b 3 Q 7 U 2 V j d G l v b j E v Z X R o Y T A g b j A g N S B p d G V y Y X R p b 2 5 z M j A w I G U x L 0 F 1 d G 9 S Z W 1 v d m V k Q 2 9 s d W 1 u c z E u e 0 N v b H V t b j Q s M 3 0 m c X V v d D t d L C Z x d W 9 0 O 1 J l b G F 0 a W 9 u c 2 h p c E l u Z m 8 m c X V v d D s 6 W 1 1 9 I i A v P j w v U 3 R h Y m x l R W 5 0 c m l l c z 4 8 L 0 l 0 Z W 0 + P E l 0 Z W 0 + P E l 0 Z W 1 M b 2 N h d G l v b j 4 8 S X R l b V R 5 c G U + R m 9 y b X V s Y T w v S X R l b V R 5 c G U + P E l 0 Z W 1 Q Y X R o P l N l Y 3 R p b 2 4 x L 2 V 0 a G E w J T I w b j A l M j A 1 J T I w a X R l c m F 0 a W 9 u c z I w M C U y M G U x L 0 9 y a W d l b j w v S X R l b V B h d G g + P C 9 J d G V t T G 9 j Y X R p b 2 4 + P F N 0 Y W J s Z U V u d H J p Z X M g L z 4 8 L 0 l 0 Z W 0 + P E l 0 Z W 0 + P E l 0 Z W 1 M b 2 N h d G l v b j 4 8 S X R l b V R 5 c G U + R m 9 y b X V s Y T w v S X R l b V R 5 c G U + P E l 0 Z W 1 Q Y X R o P l N l Y 3 R p b 2 4 x L 2 V 0 a G E w J T I w b j A l M j A 1 J T I w a X R l c m F 0 a W 9 u c z I w M C U y M G U x L 1 R p c G 8 l M j B j Y W 1 i a W F k b z w v S X R l b V B h d G g + P C 9 J d G V t T G 9 j Y X R p b 2 4 + P F N 0 Y W J s Z U V u d H J p Z X M g L z 4 8 L 0 l 0 Z W 0 + P E l 0 Z W 0 + P E l 0 Z W 1 M b 2 N h d G l v b j 4 8 S X R l b V R 5 c G U + R m 9 y b X V s Y T w v S X R l b V R 5 c G U + P E l 0 Z W 1 Q Y X R o P l N l Y 3 R p b 2 4 x L 2 V 0 a G E w J T I w b j A l M j A 1 J T I w a X R l c m F 0 a W 9 u c z I w M C U y M 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x O j U y O j U z L j I 3 M z U 0 M z h a I i A v P j x F b n R y e S B U e X B l P S J G a W x s Q 2 9 s d W 1 u V H l w Z X M i I F Z h b H V l P S J z Q m d V R k J R 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0 a G E w I G 4 w I D U g a X R l c m F 0 a W 9 u c z I w M C B l M i 9 B d X R v U m V t b 3 Z l Z E N v b H V t b n M x L n t D b 2 x 1 b W 4 x L D B 9 J n F 1 b 3 Q 7 L C Z x d W 9 0 O 1 N l Y 3 R p b 2 4 x L 2 V 0 a G E w I G 4 w I D U g a X R l c m F 0 a W 9 u c z I w M C B l M i 9 B d X R v U m V t b 3 Z l Z E N v b H V t b n M x L n t D b 2 x 1 b W 4 y L D F 9 J n F 1 b 3 Q 7 L C Z x d W 9 0 O 1 N l Y 3 R p b 2 4 x L 2 V 0 a G E w I G 4 w I D U g a X R l c m F 0 a W 9 u c z I w M C B l M i 9 B d X R v U m V t b 3 Z l Z E N v b H V t b n M x L n t D b 2 x 1 b W 4 z L D J 9 J n F 1 b 3 Q 7 L C Z x d W 9 0 O 1 N l Y 3 R p b 2 4 x L 2 V 0 a G E w I G 4 w I D U g a X R l c m F 0 a W 9 u c z I w M C B l M i 9 B d X R v U m V t b 3 Z l Z E N v b H V t b n M x L n t D b 2 x 1 b W 4 0 L D N 9 J n F 1 b 3 Q 7 X S w m c X V v d D t D b 2 x 1 b W 5 D b 3 V u d C Z x d W 9 0 O z o 0 L C Z x d W 9 0 O 0 t l e U N v b H V t b k 5 h b W V z J n F 1 b 3 Q 7 O l t d L C Z x d W 9 0 O 0 N v b H V t b k l k Z W 5 0 a X R p Z X M m c X V v d D s 6 W y Z x d W 9 0 O 1 N l Y 3 R p b 2 4 x L 2 V 0 a G E w I G 4 w I D U g a X R l c m F 0 a W 9 u c z I w M C B l M i 9 B d X R v U m V t b 3 Z l Z E N v b H V t b n M x L n t D b 2 x 1 b W 4 x L D B 9 J n F 1 b 3 Q 7 L C Z x d W 9 0 O 1 N l Y 3 R p b 2 4 x L 2 V 0 a G E w I G 4 w I D U g a X R l c m F 0 a W 9 u c z I w M C B l M i 9 B d X R v U m V t b 3 Z l Z E N v b H V t b n M x L n t D b 2 x 1 b W 4 y L D F 9 J n F 1 b 3 Q 7 L C Z x d W 9 0 O 1 N l Y 3 R p b 2 4 x L 2 V 0 a G E w I G 4 w I D U g a X R l c m F 0 a W 9 u c z I w M C B l M i 9 B d X R v U m V t b 3 Z l Z E N v b H V t b n M x L n t D b 2 x 1 b W 4 z L D J 9 J n F 1 b 3 Q 7 L C Z x d W 9 0 O 1 N l Y 3 R p b 2 4 x L 2 V 0 a G E w I G 4 w I D U g a X R l c m F 0 a W 9 u c z I w M C B l M i 9 B d X R v U m V t b 3 Z l Z E N v b H V t b n M x L n t D b 2 x 1 b W 4 0 L D N 9 J n F 1 b 3 Q 7 X S w m c X V v d D t S Z W x h d G l v b n N o a X B J b m Z v J n F 1 b 3 Q 7 O l t d f S I g L z 4 8 L 1 N 0 Y W J s Z U V u d H J p Z X M + P C 9 J d G V t P j x J d G V t P j x J d G V t T G 9 j Y X R p b 2 4 + P E l 0 Z W 1 U e X B l P k Z v c m 1 1 b G E 8 L 0 l 0 Z W 1 U e X B l P j x J d G V t U G F 0 a D 5 T Z W N 0 a W 9 u M S 9 l d G h h M C U y M G 4 w J T I w N S U y M G l 0 Z X J h d G l v b n M y M D A l M j B l M i 9 P c m l n Z W 4 8 L 0 l 0 Z W 1 Q Y X R o P j w v S X R l b U x v Y 2 F 0 a W 9 u P j x T d G F i b G V F b n R y a W V z I C 8 + P C 9 J d G V t P j x J d G V t P j x J d G V t T G 9 j Y X R p b 2 4 + P E l 0 Z W 1 U e X B l P k Z v c m 1 1 b G E 8 L 0 l 0 Z W 1 U e X B l P j x J d G V t U G F 0 a D 5 T Z W N 0 a W 9 u M S 9 l d G h h M C U y M G 4 w J T I w N S U y M G l 0 Z X J h d G l v b n M y M D A l M j B l M i 9 U a X B v J T I w Y 2 F t Y m l h Z G 8 8 L 0 l 0 Z W 1 Q Y X R o P j w v S X R l b U x v Y 2 F 0 a W 9 u P j x T d G F i b G V F b n R y a W V z I C 8 + P C 9 J d G V t P j x J d G V t P j x J d G V t T G 9 j Y X R p b 2 4 + P E l 0 Z W 1 U e X B l P k Z v c m 1 1 b G E 8 L 0 l 0 Z W 1 U e X B l P j x J d G V t U G F 0 a D 5 T Z W N 0 a W 9 u M S 9 l d G h h M C U y M G 4 w J T I w N S U y M G l 0 Z X J h d G l v b n M y M D A l M j B 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T o 1 M z o w N C 4 z M D Y 0 M j U 4 W i I g L z 4 8 R W 5 0 c n k g V H l w Z T 0 i R m l s b E N v b H V t b l R 5 c G V z I i B W Y W x 1 Z T 0 i c 0 J n V U Z C U T 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d G h h M C B u M C A 1 I G l 0 Z X J h d G l v b n M y M D A g Z T M v Q X V 0 b 1 J l b W 9 2 Z W R D b 2 x 1 b W 5 z M S 5 7 Q 2 9 s d W 1 u M S w w f S Z x d W 9 0 O y w m c X V v d D t T Z W N 0 a W 9 u M S 9 l d G h h M C B u M C A 1 I G l 0 Z X J h d G l v b n M y M D A g Z T M v Q X V 0 b 1 J l b W 9 2 Z W R D b 2 x 1 b W 5 z M S 5 7 Q 2 9 s d W 1 u M i w x f S Z x d W 9 0 O y w m c X V v d D t T Z W N 0 a W 9 u M S 9 l d G h h M C B u M C A 1 I G l 0 Z X J h d G l v b n M y M D A g Z T M v Q X V 0 b 1 J l b W 9 2 Z W R D b 2 x 1 b W 5 z M S 5 7 Q 2 9 s d W 1 u M y w y f S Z x d W 9 0 O y w m c X V v d D t T Z W N 0 a W 9 u M S 9 l d G h h M C B u M C A 1 I G l 0 Z X J h d G l v b n M y M D A g Z T M v Q X V 0 b 1 J l b W 9 2 Z W R D b 2 x 1 b W 5 z M S 5 7 Q 2 9 s d W 1 u N C w z f S Z x d W 9 0 O 1 0 s J n F 1 b 3 Q 7 Q 2 9 s d W 1 u Q 2 9 1 b n Q m c X V v d D s 6 N C w m c X V v d D t L Z X l D b 2 x 1 b W 5 O Y W 1 l c y Z x d W 9 0 O z p b X S w m c X V v d D t D b 2 x 1 b W 5 J Z G V u d G l 0 a W V z J n F 1 b 3 Q 7 O l s m c X V v d D t T Z W N 0 a W 9 u M S 9 l d G h h M C B u M C A 1 I G l 0 Z X J h d G l v b n M y M D A g Z T M v Q X V 0 b 1 J l b W 9 2 Z W R D b 2 x 1 b W 5 z M S 5 7 Q 2 9 s d W 1 u M S w w f S Z x d W 9 0 O y w m c X V v d D t T Z W N 0 a W 9 u M S 9 l d G h h M C B u M C A 1 I G l 0 Z X J h d G l v b n M y M D A g Z T M v Q X V 0 b 1 J l b W 9 2 Z W R D b 2 x 1 b W 5 z M S 5 7 Q 2 9 s d W 1 u M i w x f S Z x d W 9 0 O y w m c X V v d D t T Z W N 0 a W 9 u M S 9 l d G h h M C B u M C A 1 I G l 0 Z X J h d G l v b n M y M D A g Z T M v Q X V 0 b 1 J l b W 9 2 Z W R D b 2 x 1 b W 5 z M S 5 7 Q 2 9 s d W 1 u M y w y f S Z x d W 9 0 O y w m c X V v d D t T Z W N 0 a W 9 u M S 9 l d G h h M C B u M C A 1 I G l 0 Z X J h d G l v b n M y M D A g Z T M v Q X V 0 b 1 J l b W 9 2 Z W R D b 2 x 1 b W 5 z M S 5 7 Q 2 9 s d W 1 u N C w z f S Z x d W 9 0 O 1 0 s J n F 1 b 3 Q 7 U m V s Y X R p b 2 5 z a G l w S W 5 m b y Z x d W 9 0 O z p b X X 0 i I C 8 + P C 9 T d G F i b G V F b n R y a W V z P j w v S X R l b T 4 8 S X R l b T 4 8 S X R l b U x v Y 2 F 0 a W 9 u P j x J d G V t V H l w Z T 5 G b 3 J t d W x h P C 9 J d G V t V H l w Z T 4 8 S X R l b V B h d G g + U 2 V j d G l v b j E v Z X R o Y T A l M j B u M C U y M D U l M j B p d G V y Y X R p b 2 5 z M j A w J T I w Z T M v T 3 J p Z 2 V u P C 9 J d G V t U G F 0 a D 4 8 L 0 l 0 Z W 1 M b 2 N h d G l v b j 4 8 U 3 R h Y m x l R W 5 0 c m l l c y A v P j w v S X R l b T 4 8 S X R l b T 4 8 S X R l b U x v Y 2 F 0 a W 9 u P j x J d G V t V H l w Z T 5 G b 3 J t d W x h P C 9 J d G V t V H l w Z T 4 8 S X R l b V B h d G g + U 2 V j d G l v b j E v Z X R o Y T A l M j B u M C U y M D U l M j B p d G V y Y X R p b 2 5 z M j A w J T I w Z T M v V G l w b y U y M G N h b W J p Y W R v P C 9 J d G V t U G F 0 a D 4 8 L 0 l 0 Z W 1 M b 2 N h d G l v b j 4 8 U 3 R h Y m x l R W 5 0 c m l l c y A v P j w v S X R l b T 4 8 S X R l b T 4 8 S X R l b U x v Y 2 F 0 a W 9 u P j x J d G V t V H l w Z T 5 G b 3 J t d W x h P C 9 J d G V t V H l w Z T 4 8 S X R l b V B h d G g + U 2 V j d G l v b j E v Z X R o Y T A l M j B u M C U y M D U l M j B p d G V y Y X R p b 2 5 z N T A l M j B l 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j o z O D o x M i 4 5 M j k 4 O T E 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0 F 1 d G 9 S Z W 1 v d m V k Q 2 9 s d W 1 u c z E u e 0 N v b H V t b j E s M H 0 m c X V v d D s s J n F 1 b 3 Q 7 U 2 V j d G l v b j E v Z X R o Y T A g b j A g N S B p d G V y Y X R p b 2 5 z N T A g Z T E v Q X V 0 b 1 J l b W 9 2 Z W R D b 2 x 1 b W 5 z M S 5 7 Q 2 9 s d W 1 u M i w x f S Z x d W 9 0 O y w m c X V v d D t T Z W N 0 a W 9 u M S 9 l d G h h M C B u M C A 1 I G l 0 Z X J h d G l v b n M 1 M C B l M S 9 B d X R v U m V t b 3 Z l Z E N v b H V t b n M x L n t D b 2 x 1 b W 4 z L D J 9 J n F 1 b 3 Q 7 L C Z x d W 9 0 O 1 N l Y 3 R p b 2 4 x L 2 V 0 a G E w I G 4 w I D U g a X R l c m F 0 a W 9 u c z U w I G U x L 0 F 1 d G 9 S Z W 1 v d m V k Q 2 9 s d W 1 u c z E u e 0 N v b H V t b j Q s M 3 0 m c X V v d D s s J n F 1 b 3 Q 7 U 2 V j d G l v b j E v Z X R o Y T A g b j A g N S B p d G V y Y X R p b 2 5 z N T A g Z T E v Q X V 0 b 1 J l b W 9 2 Z W R D b 2 x 1 b W 5 z M S 5 7 Q 2 9 s d W 1 u N S w 0 f S Z x d W 9 0 O 1 0 s J n F 1 b 3 Q 7 Q 2 9 s d W 1 u Q 2 9 1 b n Q m c X V v d D s 6 N S w m c X V v d D t L Z X l D b 2 x 1 b W 5 O Y W 1 l c y Z x d W 9 0 O z p b X S w m c X V v d D t D b 2 x 1 b W 5 J Z G V u d G l 0 a W V z J n F 1 b 3 Q 7 O l s m c X V v d D t T Z W N 0 a W 9 u M S 9 l d G h h M C B u M C A 1 I G l 0 Z X J h d G l v b n M 1 M C B l M S 9 B d X R v U m V t b 3 Z l Z E N v b H V t b n M x L n t D b 2 x 1 b W 4 x L D B 9 J n F 1 b 3 Q 7 L C Z x d W 9 0 O 1 N l Y 3 R p b 2 4 x L 2 V 0 a G E w I G 4 w I D U g a X R l c m F 0 a W 9 u c z U w I G U x L 0 F 1 d G 9 S Z W 1 v d m V k Q 2 9 s d W 1 u c z E u e 0 N v b H V t b j I s M X 0 m c X V v d D s s J n F 1 b 3 Q 7 U 2 V j d G l v b j E v Z X R o Y T A g b j A g N S B p d G V y Y X R p b 2 5 z N T A g Z T E v Q X V 0 b 1 J l b W 9 2 Z W R D b 2 x 1 b W 5 z M S 5 7 Q 2 9 s d W 1 u M y w y f S Z x d W 9 0 O y w m c X V v d D t T Z W N 0 a W 9 u M S 9 l d G h h M C B u M C A 1 I G l 0 Z X J h d G l v b n M 1 M C B l M S 9 B d X R v U m V t b 3 Z l Z E N v b H V t b n M x L n t D b 2 x 1 b W 4 0 L D N 9 J n F 1 b 3 Q 7 L C Z x d W 9 0 O 1 N l Y 3 R p b 2 4 x L 2 V 0 a G E w I G 4 w I D U g a X R l c m F 0 a W 9 u c z U w I G U x L 0 F 1 d G 9 S Z W 1 v d m V k Q 2 9 s d W 1 u c z E u e 0 N v b H V t b j U s N H 0 m c X V v d D t d L C Z x d W 9 0 O 1 J l b G F 0 a W 9 u c 2 h p c E l u Z m 8 m c X V v d D s 6 W 1 1 9 I i A v P j w v U 3 R h Y m x l R W 5 0 c m l l c z 4 8 L 0 l 0 Z W 0 + P E l 0 Z W 0 + P E l 0 Z W 1 M b 2 N h d G l v b j 4 8 S X R l b V R 5 c G U + R m 9 y b X V s Y T w v S X R l b V R 5 c G U + P E l 0 Z W 1 Q Y X R o P l N l Y 3 R p b 2 4 x L 2 V 0 a G E w J T I w b j A l M j A 1 J T I w a X R l c m F 0 a W 9 u c z U w J T I w Z T E v T 3 J p Z 2 V u P C 9 J d G V t U G F 0 a D 4 8 L 0 l 0 Z W 1 M b 2 N h d G l v b j 4 8 U 3 R h Y m x l R W 5 0 c m l l c y A v P j w v S X R l b T 4 8 S X R l b T 4 8 S X R l b U x v Y 2 F 0 a W 9 u P j x J d G V t V H l w Z T 5 G b 3 J t d W x h P C 9 J d G V t V H l w Z T 4 8 S X R l b V B h d G g + U 2 V j d G l v b j E v Z X R o Y T A l M j B u M C U y M D U l M j B p d G V y Y X R p b 2 5 z N T A l M j B l M S 9 U a X B v J T I w Y 2 F t Y m l h Z G 8 8 L 0 l 0 Z W 1 Q Y X R o P j w v S X R l b U x v Y 2 F 0 a W 9 u P j x T d G F i b G V F b n R y a W V z I C 8 + P C 9 J d G V t P j x J d G V t P j x J d G V t T G 9 j Y X R p b 2 4 + P E l 0 Z W 1 U e X B l P k Z v c m 1 1 b G E 8 L 0 l 0 Z W 1 U e X B l P j x J d G V t U G F 0 a D 5 T Z W N 0 a W 9 u M S 9 l d G h h M C U y M G 4 w J T I w N S U y M G l 0 Z X J h d G l v b n M 1 M C U y M 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y O j U 1 O j Q x L j c x M j g y N T l 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E g K D I p L 0 F 1 d G 9 S Z W 1 v d m V k Q 2 9 s d W 1 u c z E u e 0 N v b H V t b j E s M H 0 m c X V v d D s s J n F 1 b 3 Q 7 U 2 V j d G l v b j E v Z X R o Y T A g b j A g N S B p d G V y Y X R p b 2 5 z N T A g Z T E g K D I p L 0 F 1 d G 9 S Z W 1 v d m V k Q 2 9 s d W 1 u c z E u e 0 N v b H V t b j I s M X 0 m c X V v d D s s J n F 1 b 3 Q 7 U 2 V j d G l v b j E v Z X R o Y T A g b j A g N S B p d G V y Y X R p b 2 5 z N T A g Z T E g K D I p L 0 F 1 d G 9 S Z W 1 v d m V k Q 2 9 s d W 1 u c z E u e 0 N v b H V t b j M s M n 0 m c X V v d D s s J n F 1 b 3 Q 7 U 2 V j d G l v b j E v Z X R o Y T A g b j A g N S B p d G V y Y X R p b 2 5 z N T A g Z T E g K D I p L 0 F 1 d G 9 S Z W 1 v d m V k Q 2 9 s d W 1 u c z E u e 0 N v b H V t b j Q s M 3 0 m c X V v d D s s J n F 1 b 3 Q 7 U 2 V j d G l v b j E v Z X R o Y T A g b j A g N S B p d G V y Y X R p b 2 5 z N T A g Z T E g K D I p L 0 F 1 d G 9 S Z W 1 v d m V k Q 2 9 s d W 1 u c z E u e 0 N v b H V t b j U s N H 0 m c X V v d D t d L C Z x d W 9 0 O 0 N v b H V t b k N v d W 5 0 J n F 1 b 3 Q 7 O j U s J n F 1 b 3 Q 7 S 2 V 5 Q 2 9 s d W 1 u T m F t Z X M m c X V v d D s 6 W 1 0 s J n F 1 b 3 Q 7 Q 2 9 s d W 1 u S W R l b n R p d G l l c y Z x d W 9 0 O z p b J n F 1 b 3 Q 7 U 2 V j d G l v b j E v Z X R o Y T A g b j A g N S B p d G V y Y X R p b 2 5 z N T A g Z T E g K D I p L 0 F 1 d G 9 S Z W 1 v d m V k Q 2 9 s d W 1 u c z E u e 0 N v b H V t b j E s M H 0 m c X V v d D s s J n F 1 b 3 Q 7 U 2 V j d G l v b j E v Z X R o Y T A g b j A g N S B p d G V y Y X R p b 2 5 z N T A g Z T E g K D I p L 0 F 1 d G 9 S Z W 1 v d m V k Q 2 9 s d W 1 u c z E u e 0 N v b H V t b j I s M X 0 m c X V v d D s s J n F 1 b 3 Q 7 U 2 V j d G l v b j E v Z X R o Y T A g b j A g N S B p d G V y Y X R p b 2 5 z N T A g Z T E g K D I p L 0 F 1 d G 9 S Z W 1 v d m V k Q 2 9 s d W 1 u c z E u e 0 N v b H V t b j M s M n 0 m c X V v d D s s J n F 1 b 3 Q 7 U 2 V j d G l v b j E v Z X R o Y T A g b j A g N S B p d G V y Y X R p b 2 5 z N T A g Z T E g K D I p L 0 F 1 d G 9 S Z W 1 v d m V k Q 2 9 s d W 1 u c z E u e 0 N v b H V t b j Q s M 3 0 m c X V v d D s s J n F 1 b 3 Q 7 U 2 V j d G l v b j E v Z X R o Y T A g b j A g N S B p d G V y Y X R p b 2 5 z N T A g Z T E g K D I p L 0 F 1 d G 9 S Z W 1 v d m V k Q 2 9 s d W 1 u c z E u e 0 N v b H V t b j U s N H 0 m c X V v d D t d L C Z x d W 9 0 O 1 J l b G F 0 a W 9 u c 2 h p c E l u Z m 8 m c X V v d D s 6 W 1 1 9 I i A v P j w v U 3 R h Y m x l R W 5 0 c m l l c z 4 8 L 0 l 0 Z W 0 + P E l 0 Z W 0 + P E l 0 Z W 1 M b 2 N h d G l v b j 4 8 S X R l b V R 5 c G U + R m 9 y b X V s Y T w v S X R l b V R 5 c G U + P E l 0 Z W 1 Q Y X R o P l N l Y 3 R p b 2 4 x L 2 V 0 a G E w J T I w b j A l M j A 1 J T I w a X R l c m F 0 a W 9 u c z U w J T I w Z T E l M j A o M i k v T 3 J p Z 2 V u P C 9 J d G V t U G F 0 a D 4 8 L 0 l 0 Z W 1 M b 2 N h d G l v b j 4 8 U 3 R h Y m x l R W 5 0 c m l l c y A v P j w v S X R l b T 4 8 S X R l b T 4 8 S X R l b U x v Y 2 F 0 a W 9 u P j x J d G V t V H l w Z T 5 G b 3 J t d W x h P C 9 J d G V t V H l w Z T 4 8 S X R l b V B h d G g + U 2 V j d G l v b j E v Z X R o Y T A l M j B u M C U y M D U l M j B p d G V y Y X R p b 2 5 z N T A l M j B l M S U y M C g y K S 9 U a X B v J T I w Y 2 F t Y m l h Z G 8 8 L 0 l 0 Z W 1 Q Y X R o P j w v S X R l b U x v Y 2 F 0 a W 9 u P j x T d G F i b G V F b n R y a W V z I C 8 + P C 9 J d G V t P j x J d G V t P j x J d G V t T G 9 j Y X R p b 2 4 + P E l 0 Z W 1 U e X B l P k Z v c m 1 1 b G E 8 L 0 l 0 Z W 1 U e X B l P j x J d G V t U G F 0 a D 5 T Z W N 0 a W 9 u M S 9 l d G h h M C U y M G 4 w J T I w N S U y M G l 0 Z X J h d G l v b n M 1 M C U y M G U x 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A 1 O j U 0 L j Y 4 N D A 0 M T 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E g K D M p L 0 F 1 d G 9 S Z W 1 v d m V k Q 2 9 s d W 1 u c z E u e 0 N v b H V t b j E s M H 0 m c X V v d D s s J n F 1 b 3 Q 7 U 2 V j d G l v b j E v Z X R o Y T A g b j A g N S B p d G V y Y X R p b 2 5 z N T A g Z T E g K D M p L 0 F 1 d G 9 S Z W 1 v d m V k Q 2 9 s d W 1 u c z E u e 0 N v b H V t b j I s M X 0 m c X V v d D s s J n F 1 b 3 Q 7 U 2 V j d G l v b j E v Z X R o Y T A g b j A g N S B p d G V y Y X R p b 2 5 z N T A g Z T E g K D M p L 0 F 1 d G 9 S Z W 1 v d m V k Q 2 9 s d W 1 u c z E u e 0 N v b H V t b j M s M n 0 m c X V v d D s s J n F 1 b 3 Q 7 U 2 V j d G l v b j E v Z X R o Y T A g b j A g N S B p d G V y Y X R p b 2 5 z N T A g Z T E g K D M p L 0 F 1 d G 9 S Z W 1 v d m V k Q 2 9 s d W 1 u c z E u e 0 N v b H V t b j Q s M 3 0 m c X V v d D s s J n F 1 b 3 Q 7 U 2 V j d G l v b j E v Z X R o Y T A g b j A g N S B p d G V y Y X R p b 2 5 z N T A g Z T E g K D M p L 0 F 1 d G 9 S Z W 1 v d m V k Q 2 9 s d W 1 u c z E u e 0 N v b H V t b j U s N H 0 m c X V v d D t d L C Z x d W 9 0 O 0 N v b H V t b k N v d W 5 0 J n F 1 b 3 Q 7 O j U s J n F 1 b 3 Q 7 S 2 V 5 Q 2 9 s d W 1 u T m F t Z X M m c X V v d D s 6 W 1 0 s J n F 1 b 3 Q 7 Q 2 9 s d W 1 u S W R l b n R p d G l l c y Z x d W 9 0 O z p b J n F 1 b 3 Q 7 U 2 V j d G l v b j E v Z X R o Y T A g b j A g N S B p d G V y Y X R p b 2 5 z N T A g Z T E g K D M p L 0 F 1 d G 9 S Z W 1 v d m V k Q 2 9 s d W 1 u c z E u e 0 N v b H V t b j E s M H 0 m c X V v d D s s J n F 1 b 3 Q 7 U 2 V j d G l v b j E v Z X R o Y T A g b j A g N S B p d G V y Y X R p b 2 5 z N T A g Z T E g K D M p L 0 F 1 d G 9 S Z W 1 v d m V k Q 2 9 s d W 1 u c z E u e 0 N v b H V t b j I s M X 0 m c X V v d D s s J n F 1 b 3 Q 7 U 2 V j d G l v b j E v Z X R o Y T A g b j A g N S B p d G V y Y X R p b 2 5 z N T A g Z T E g K D M p L 0 F 1 d G 9 S Z W 1 v d m V k Q 2 9 s d W 1 u c z E u e 0 N v b H V t b j M s M n 0 m c X V v d D s s J n F 1 b 3 Q 7 U 2 V j d G l v b j E v Z X R o Y T A g b j A g N S B p d G V y Y X R p b 2 5 z N T A g Z T E g K D M p L 0 F 1 d G 9 S Z W 1 v d m V k Q 2 9 s d W 1 u c z E u e 0 N v b H V t b j Q s M 3 0 m c X V v d D s s J n F 1 b 3 Q 7 U 2 V j d G l v b j E v Z X R o Y T A g b j A g N S B p d G V y Y X R p b 2 5 z N T A g Z T E g K D M p L 0 F 1 d G 9 S Z W 1 v d m V k Q 2 9 s d W 1 u c z E u e 0 N v b H V t b j U s N H 0 m c X V v d D t d L C Z x d W 9 0 O 1 J l b G F 0 a W 9 u c 2 h p c E l u Z m 8 m c X V v d D s 6 W 1 1 9 I i A v P j w v U 3 R h Y m x l R W 5 0 c m l l c z 4 8 L 0 l 0 Z W 0 + P E l 0 Z W 0 + P E l 0 Z W 1 M b 2 N h d G l v b j 4 8 S X R l b V R 5 c G U + R m 9 y b X V s Y T w v S X R l b V R 5 c G U + P E l 0 Z W 1 Q Y X R o P l N l Y 3 R p b 2 4 x L 2 V 0 a G E w J T I w b j A l M j A 1 J T I w a X R l c m F 0 a W 9 u c z U w J T I w Z T E l M j A o M y k v T 3 J p Z 2 V u P C 9 J d G V t U G F 0 a D 4 8 L 0 l 0 Z W 1 M b 2 N h d G l v b j 4 8 U 3 R h Y m x l R W 5 0 c m l l c y A v P j w v S X R l b T 4 8 S X R l b T 4 8 S X R l b U x v Y 2 F 0 a W 9 u P j x J d G V t V H l w Z T 5 G b 3 J t d W x h P C 9 J d G V t V H l w Z T 4 8 S X R l b V B h d G g + U 2 V j d G l v b j E v Z X R o Y T A l M j B u M C U y M D U l M j B p d G V y Y X R p b 2 5 z N T A l M j B l M S U y M C g z K S 9 U a X B v J T I w Y 2 F t Y m l h Z G 8 8 L 0 l 0 Z W 1 Q Y X R o P j w v S X R l b U x v Y 2 F 0 a W 9 u P j x T d G F i b G V F b n R y a W V z I C 8 + P C 9 J d G V t P j x J d G V t P j x J d G V t T G 9 j Y X R p b 2 4 + P E l 0 Z W 1 U e X B l P k Z v c m 1 1 b G E 8 L 0 l 0 Z W 1 U e X B l P j x J d G V t U G F 0 a D 5 T Z W N 0 a W 9 u M S 9 l d G h h M C U y M G 4 w J T I w N S U y M G l 0 Z X J h d G l v b n M 1 M C U y M 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E w O j E x L j Y 0 N D A 4 M D l 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Z T I v Q X V 0 b 1 J l b W 9 2 Z W R D b 2 x 1 b W 5 z M S 5 7 Q 2 9 s d W 1 u M S w w f S Z x d W 9 0 O y w m c X V v d D t T Z W N 0 a W 9 u M S 9 l d G h h M C B u M C A 1 I G l 0 Z X J h d G l v b n M 1 M C B l M i 9 B d X R v U m V t b 3 Z l Z E N v b H V t b n M x L n t D b 2 x 1 b W 4 y L D F 9 J n F 1 b 3 Q 7 L C Z x d W 9 0 O 1 N l Y 3 R p b 2 4 x L 2 V 0 a G E w I G 4 w I D U g a X R l c m F 0 a W 9 u c z U w I G U y L 0 F 1 d G 9 S Z W 1 v d m V k Q 2 9 s d W 1 u c z E u e 0 N v b H V t b j M s M n 0 m c X V v d D s s J n F 1 b 3 Q 7 U 2 V j d G l v b j E v Z X R o Y T A g b j A g N S B p d G V y Y X R p b 2 5 z N T A g Z T I v Q X V 0 b 1 J l b W 9 2 Z W R D b 2 x 1 b W 5 z M S 5 7 Q 2 9 s d W 1 u N C w z f S Z x d W 9 0 O y w m c X V v d D t T Z W N 0 a W 9 u M S 9 l d G h h M C B u M C A 1 I G l 0 Z X J h d G l v b n M 1 M C B l M i 9 B d X R v U m V t b 3 Z l Z E N v b H V t b n M x L n t D b 2 x 1 b W 4 1 L D R 9 J n F 1 b 3 Q 7 X S w m c X V v d D t D b 2 x 1 b W 5 D b 3 V u d C Z x d W 9 0 O z o 1 L C Z x d W 9 0 O 0 t l e U N v b H V t b k 5 h b W V z J n F 1 b 3 Q 7 O l t d L C Z x d W 9 0 O 0 N v b H V t b k l k Z W 5 0 a X R p Z X M m c X V v d D s 6 W y Z x d W 9 0 O 1 N l Y 3 R p b 2 4 x L 2 V 0 a G E w I G 4 w I D U g a X R l c m F 0 a W 9 u c z U w I G U y L 0 F 1 d G 9 S Z W 1 v d m V k Q 2 9 s d W 1 u c z E u e 0 N v b H V t b j E s M H 0 m c X V v d D s s J n F 1 b 3 Q 7 U 2 V j d G l v b j E v Z X R o Y T A g b j A g N S B p d G V y Y X R p b 2 5 z N T A g Z T I v Q X V 0 b 1 J l b W 9 2 Z W R D b 2 x 1 b W 5 z M S 5 7 Q 2 9 s d W 1 u M i w x f S Z x d W 9 0 O y w m c X V v d D t T Z W N 0 a W 9 u M S 9 l d G h h M C B u M C A 1 I G l 0 Z X J h d G l v b n M 1 M C B l M i 9 B d X R v U m V t b 3 Z l Z E N v b H V t b n M x L n t D b 2 x 1 b W 4 z L D J 9 J n F 1 b 3 Q 7 L C Z x d W 9 0 O 1 N l Y 3 R p b 2 4 x L 2 V 0 a G E w I G 4 w I D U g a X R l c m F 0 a W 9 u c z U w I G U y L 0 F 1 d G 9 S Z W 1 v d m V k Q 2 9 s d W 1 u c z E u e 0 N v b H V t b j Q s M 3 0 m c X V v d D s s J n F 1 b 3 Q 7 U 2 V j d G l v b j E v Z X R o Y T A g b j A g N S B p d G V y Y X R p b 2 5 z N T A g Z T I v Q X V 0 b 1 J l b W 9 2 Z W R D b 2 x 1 b W 5 z M S 5 7 Q 2 9 s d W 1 u N S w 0 f S Z x d W 9 0 O 1 0 s J n F 1 b 3 Q 7 U m V s Y X R p b 2 5 z a G l w S W 5 m b y Z x d W 9 0 O z p b X X 0 i I C 8 + P C 9 T d G F i b G V F b n R y a W V z P j w v S X R l b T 4 8 S X R l b T 4 8 S X R l b U x v Y 2 F 0 a W 9 u P j x J d G V t V H l w Z T 5 G b 3 J t d W x h P C 9 J d G V t V H l w Z T 4 8 S X R l b V B h d G g + U 2 V j d G l v b j E v Z X R o Y T A l M j B u M C U y M D U l M j B p d G V y Y X R p b 2 5 z N T A l M j B l M i 9 P c m l n Z W 4 8 L 0 l 0 Z W 1 Q Y X R o P j w v S X R l b U x v Y 2 F 0 a W 9 u P j x T d G F i b G V F b n R y a W V z I C 8 + P C 9 J d G V t P j x J d G V t P j x J d G V t T G 9 j Y X R p b 2 4 + P E l 0 Z W 1 U e X B l P k Z v c m 1 1 b G E 8 L 0 l 0 Z W 1 U e X B l P j x J d G V t U G F 0 a D 5 T Z W N 0 a W 9 u M S 9 l d G h h M C U y M G 4 w J T I w N S U y M G l 0 Z X J h d G l v b n M 1 M C U y M G U y L 1 R p c G 8 l M j B j Y W 1 i a W F k b z w v S X R l b V B h d G g + P C 9 J d G V t T G 9 j Y X R p b 2 4 + P F N 0 Y W J s Z U V u d H J p Z X M g L z 4 8 L 0 l 0 Z W 0 + P E l 0 Z W 0 + P E l 0 Z W 1 M b 2 N h d G l v b j 4 8 S X R l b V R 5 c G U + R m 9 y b X V s Y T w v S X R l b V R 5 c G U + P E l 0 Z W 1 Q Y X R o P l N l Y 3 R p b 2 4 x L 2 V 0 a G E w J T I w b j A l M j A 1 J T I w a X R l c m F 0 a W 9 u c z U w J T I w 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T E 6 M z c u O D U 0 M T E 5 N 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1 M C B l M y 9 B d X R v U m V t b 3 Z l Z E N v b H V t b n M x L n t D b 2 x 1 b W 4 x L D B 9 J n F 1 b 3 Q 7 L C Z x d W 9 0 O 1 N l Y 3 R p b 2 4 x L 2 V 0 a G E w I G 4 w I D U g a X R l c m F 0 a W 9 u c z U w I G U z L 0 F 1 d G 9 S Z W 1 v d m V k Q 2 9 s d W 1 u c z E u e 0 N v b H V t b j I s M X 0 m c X V v d D s s J n F 1 b 3 Q 7 U 2 V j d G l v b j E v Z X R o Y T A g b j A g N S B p d G V y Y X R p b 2 5 z N T A g Z T M v Q X V 0 b 1 J l b W 9 2 Z W R D b 2 x 1 b W 5 z M S 5 7 Q 2 9 s d W 1 u M y w y f S Z x d W 9 0 O y w m c X V v d D t T Z W N 0 a W 9 u M S 9 l d G h h M C B u M C A 1 I G l 0 Z X J h d G l v b n M 1 M C B l M y 9 B d X R v U m V t b 3 Z l Z E N v b H V t b n M x L n t D b 2 x 1 b W 4 0 L D N 9 J n F 1 b 3 Q 7 L C Z x d W 9 0 O 1 N l Y 3 R p b 2 4 x L 2 V 0 a G E w I G 4 w I D U g a X R l c m F 0 a W 9 u c z U w I G U z L 0 F 1 d G 9 S Z W 1 v d m V k Q 2 9 s d W 1 u c z E u e 0 N v b H V t b j U s N H 0 m c X V v d D t d L C Z x d W 9 0 O 0 N v b H V t b k N v d W 5 0 J n F 1 b 3 Q 7 O j U s J n F 1 b 3 Q 7 S 2 V 5 Q 2 9 s d W 1 u T m F t Z X M m c X V v d D s 6 W 1 0 s J n F 1 b 3 Q 7 Q 2 9 s d W 1 u S W R l b n R p d G l l c y Z x d W 9 0 O z p b J n F 1 b 3 Q 7 U 2 V j d G l v b j E v Z X R o Y T A g b j A g N S B p d G V y Y X R p b 2 5 z N T A g Z T M v Q X V 0 b 1 J l b W 9 2 Z W R D b 2 x 1 b W 5 z M S 5 7 Q 2 9 s d W 1 u M S w w f S Z x d W 9 0 O y w m c X V v d D t T Z W N 0 a W 9 u M S 9 l d G h h M C B u M C A 1 I G l 0 Z X J h d G l v b n M 1 M C B l M y 9 B d X R v U m V t b 3 Z l Z E N v b H V t b n M x L n t D b 2 x 1 b W 4 y L D F 9 J n F 1 b 3 Q 7 L C Z x d W 9 0 O 1 N l Y 3 R p b 2 4 x L 2 V 0 a G E w I G 4 w I D U g a X R l c m F 0 a W 9 u c z U w I G U z L 0 F 1 d G 9 S Z W 1 v d m V k Q 2 9 s d W 1 u c z E u e 0 N v b H V t b j M s M n 0 m c X V v d D s s J n F 1 b 3 Q 7 U 2 V j d G l v b j E v Z X R o Y T A g b j A g N S B p d G V y Y X R p b 2 5 z N T A g Z T M v Q X V 0 b 1 J l b W 9 2 Z W R D b 2 x 1 b W 5 z M S 5 7 Q 2 9 s d W 1 u N C w z f S Z x d W 9 0 O y w m c X V v d D t T Z W N 0 a W 9 u M S 9 l d G h h M C B u M C A 1 I G l 0 Z X J h d G l v b n M 1 M C B l M y 9 B d X R v U m V t b 3 Z l Z E N v b H V t b n M x L n t D b 2 x 1 b W 4 1 L D R 9 J n F 1 b 3 Q 7 X S w m c X V v d D t S Z W x h d G l v b n N o a X B J b m Z v J n F 1 b 3 Q 7 O l t d f S I g L z 4 8 L 1 N 0 Y W J s Z U V u d H J p Z X M + P C 9 J d G V t P j x J d G V t P j x J d G V t T G 9 j Y X R p b 2 4 + P E l 0 Z W 1 U e X B l P k Z v c m 1 1 b G E 8 L 0 l 0 Z W 1 U e X B l P j x J d G V t U G F 0 a D 5 T Z W N 0 a W 9 u M S 9 l d G h h M C U y M G 4 w J T I w N S U y M G l 0 Z X J h d G l v b n M 1 M C U y M G U z L 0 9 y a W d l b j w v S X R l b V B h d G g + P C 9 J d G V t T G 9 j Y X R p b 2 4 + P F N 0 Y W J s Z U V u d H J p Z X M g L z 4 8 L 0 l 0 Z W 0 + P E l 0 Z W 0 + P E l 0 Z W 1 M b 2 N h d G l v b j 4 8 S X R l b V R 5 c G U + R m 9 y b X V s Y T w v S X R l b V R 5 c G U + P E l 0 Z W 1 Q Y X R o P l N l Y 3 R p b 2 4 x L 2 V 0 a G E w J T I w b j A l M j A 1 J T I w a X R l c m F 0 a W 9 u c z U w J T I w Z T M v V G l w b y U y M G N h b W J p Y W R v P C 9 J d G V t U G F 0 a D 4 8 L 0 l 0 Z W 1 M b 2 N h d G l v b j 4 8 U 3 R h Y m x l R W 5 0 c m l l c y A v P j w v S X R l b T 4 8 S X R l b T 4 8 S X R l b U x v Y 2 F 0 a W 9 u P j x J d G V t V H l w Z T 5 G b 3 J t d W x h P C 9 J d G V t V H l w Z T 4 8 S X R l b V B h d G g + U 2 V j d G l v b j E v Z X R o Y T A l M j B u M C U y M D U l M j B p d G V y Y X R p b 2 5 z M j A w J T I w 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T U 6 M j c u N j A z M T Y 3 N l 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y M D A g Z T E g K D I p L 0 F 1 d G 9 S Z W 1 v d m V k Q 2 9 s d W 1 u c z E u e 0 N v b H V t b j E s M H 0 m c X V v d D s s J n F 1 b 3 Q 7 U 2 V j d G l v b j E v Z X R o Y T A g b j A g N S B p d G V y Y X R p b 2 5 z M j A w I G U x I C g y K S 9 B d X R v U m V t b 3 Z l Z E N v b H V t b n M x L n t D b 2 x 1 b W 4 y L D F 9 J n F 1 b 3 Q 7 L C Z x d W 9 0 O 1 N l Y 3 R p b 2 4 x L 2 V 0 a G E w I G 4 w I D U g a X R l c m F 0 a W 9 u c z I w M C B l M S A o M i k v Q X V 0 b 1 J l b W 9 2 Z W R D b 2 x 1 b W 5 z M S 5 7 Q 2 9 s d W 1 u M y w y f S Z x d W 9 0 O y w m c X V v d D t T Z W N 0 a W 9 u M S 9 l d G h h M C B u M C A 1 I G l 0 Z X J h d G l v b n M y M D A g Z T E g K D I p L 0 F 1 d G 9 S Z W 1 v d m V k Q 2 9 s d W 1 u c z E u e 0 N v b H V t b j Q s M 3 0 m c X V v d D s s J n F 1 b 3 Q 7 U 2 V j d G l v b j E v Z X R o Y T A g b j A g N S B p d G V y Y X R p b 2 5 z M j A w I G U x I C g y K S 9 B d X R v U m V t b 3 Z l Z E N v b H V t b n M x L n t D b 2 x 1 b W 4 1 L D R 9 J n F 1 b 3 Q 7 X S w m c X V v d D t D b 2 x 1 b W 5 D b 3 V u d C Z x d W 9 0 O z o 1 L C Z x d W 9 0 O 0 t l e U N v b H V t b k 5 h b W V z J n F 1 b 3 Q 7 O l t d L C Z x d W 9 0 O 0 N v b H V t b k l k Z W 5 0 a X R p Z X M m c X V v d D s 6 W y Z x d W 9 0 O 1 N l Y 3 R p b 2 4 x L 2 V 0 a G E w I G 4 w I D U g a X R l c m F 0 a W 9 u c z I w M C B l M S A o M i k v Q X V 0 b 1 J l b W 9 2 Z W R D b 2 x 1 b W 5 z M S 5 7 Q 2 9 s d W 1 u M S w w f S Z x d W 9 0 O y w m c X V v d D t T Z W N 0 a W 9 u M S 9 l d G h h M C B u M C A 1 I G l 0 Z X J h d G l v b n M y M D A g Z T E g K D I p L 0 F 1 d G 9 S Z W 1 v d m V k Q 2 9 s d W 1 u c z E u e 0 N v b H V t b j I s M X 0 m c X V v d D s s J n F 1 b 3 Q 7 U 2 V j d G l v b j E v Z X R o Y T A g b j A g N S B p d G V y Y X R p b 2 5 z M j A w I G U x I C g y K S 9 B d X R v U m V t b 3 Z l Z E N v b H V t b n M x L n t D b 2 x 1 b W 4 z L D J 9 J n F 1 b 3 Q 7 L C Z x d W 9 0 O 1 N l Y 3 R p b 2 4 x L 2 V 0 a G E w I G 4 w I D U g a X R l c m F 0 a W 9 u c z I w M C B l M S A o M i k v Q X V 0 b 1 J l b W 9 2 Z W R D b 2 x 1 b W 5 z M S 5 7 Q 2 9 s d W 1 u N C w z f S Z x d W 9 0 O y w m c X V v d D t T Z W N 0 a W 9 u M S 9 l d G h h M C B u M C A 1 I G l 0 Z X J h d G l v b n M y M D A g Z T E g K D I p L 0 F 1 d G 9 S Z W 1 v d m V k Q 2 9 s d W 1 u c z E u e 0 N v b H V t b j U s N H 0 m c X V v d D t d L C Z x d W 9 0 O 1 J l b G F 0 a W 9 u c 2 h p c E l u Z m 8 m c X V v d D s 6 W 1 1 9 I i A v P j w v U 3 R h Y m x l R W 5 0 c m l l c z 4 8 L 0 l 0 Z W 0 + P E l 0 Z W 0 + P E l 0 Z W 1 M b 2 N h d G l v b j 4 8 S X R l b V R 5 c G U + R m 9 y b X V s Y T w v S X R l b V R 5 c G U + P E l 0 Z W 1 Q Y X R o P l N l Y 3 R p b 2 4 x L 2 V 0 a G E w J T I w b j A l M j A 1 J T I w a X R l c m F 0 a W 9 u c z I w M C U y M G U x J T I w K D I p L 0 9 y a W d l b j w v S X R l b V B h d G g + P C 9 J d G V t T G 9 j Y X R p b 2 4 + P F N 0 Y W J s Z U V u d H J p Z X M g L z 4 8 L 0 l 0 Z W 0 + P E l 0 Z W 0 + P E l 0 Z W 1 M b 2 N h d G l v b j 4 8 S X R l b V R 5 c G U + R m 9 y b X V s Y T w v S X R l b V R 5 c G U + P E l 0 Z W 1 Q Y X R o P l N l Y 3 R p b 2 4 x L 2 V 0 a G E w J T I w b j A l M j A 1 J T I w a X R l c m F 0 a W 9 u c z I w M C U y M G U x J T I w K D I p L 1 R p c G 8 l M j B j Y W 1 i a W F k b z w v S X R l b V B h d G g + P C 9 J d G V t T G 9 j Y X R p b 2 4 + P F N 0 Y W J s Z U V u d H J p Z X M g L z 4 8 L 0 l 0 Z W 0 + P E l 0 Z W 0 + P E l 0 Z W 1 M b 2 N h d G l v b j 4 8 S X R l b V R 5 c G U + R m 9 y b X V s Y T w v S X R l b V R 5 c G U + P E l 0 Z W 1 Q Y X R o P l N l Y 3 R p b 2 4 x L 2 V 0 a G E w J T I w b j A l M j A 1 J T I w a X R l c m F 0 a W 9 u c z I w M C U y M G U y 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E 2 O j Q y L j Y 4 M z k w N j V 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j A w I G U y I C g y K S 9 B d X R v U m V t b 3 Z l Z E N v b H V t b n M x L n t D b 2 x 1 b W 4 x L D B 9 J n F 1 b 3 Q 7 L C Z x d W 9 0 O 1 N l Y 3 R p b 2 4 x L 2 V 0 a G E w I G 4 w I D U g a X R l c m F 0 a W 9 u c z I w M C B l M i A o M i k v Q X V 0 b 1 J l b W 9 2 Z W R D b 2 x 1 b W 5 z M S 5 7 Q 2 9 s d W 1 u M i w x f S Z x d W 9 0 O y w m c X V v d D t T Z W N 0 a W 9 u M S 9 l d G h h M C B u M C A 1 I G l 0 Z X J h d G l v b n M y M D A g Z T I g K D I p L 0 F 1 d G 9 S Z W 1 v d m V k Q 2 9 s d W 1 u c z E u e 0 N v b H V t b j M s M n 0 m c X V v d D s s J n F 1 b 3 Q 7 U 2 V j d G l v b j E v Z X R o Y T A g b j A g N S B p d G V y Y X R p b 2 5 z M j A w I G U y I C g y K S 9 B d X R v U m V t b 3 Z l Z E N v b H V t b n M x L n t D b 2 x 1 b W 4 0 L D N 9 J n F 1 b 3 Q 7 L C Z x d W 9 0 O 1 N l Y 3 R p b 2 4 x L 2 V 0 a G E w I G 4 w I D U g a X R l c m F 0 a W 9 u c z I w M C B l M i A o M i k v Q X V 0 b 1 J l b W 9 2 Z W R D b 2 x 1 b W 5 z M S 5 7 Q 2 9 s d W 1 u N S w 0 f S Z x d W 9 0 O 1 0 s J n F 1 b 3 Q 7 Q 2 9 s d W 1 u Q 2 9 1 b n Q m c X V v d D s 6 N S w m c X V v d D t L Z X l D b 2 x 1 b W 5 O Y W 1 l c y Z x d W 9 0 O z p b X S w m c X V v d D t D b 2 x 1 b W 5 J Z G V u d G l 0 a W V z J n F 1 b 3 Q 7 O l s m c X V v d D t T Z W N 0 a W 9 u M S 9 l d G h h M C B u M C A 1 I G l 0 Z X J h d G l v b n M y M D A g Z T I g K D I p L 0 F 1 d G 9 S Z W 1 v d m V k Q 2 9 s d W 1 u c z E u e 0 N v b H V t b j E s M H 0 m c X V v d D s s J n F 1 b 3 Q 7 U 2 V j d G l v b j E v Z X R o Y T A g b j A g N S B p d G V y Y X R p b 2 5 z M j A w I G U y I C g y K S 9 B d X R v U m V t b 3 Z l Z E N v b H V t b n M x L n t D b 2 x 1 b W 4 y L D F 9 J n F 1 b 3 Q 7 L C Z x d W 9 0 O 1 N l Y 3 R p b 2 4 x L 2 V 0 a G E w I G 4 w I D U g a X R l c m F 0 a W 9 u c z I w M C B l M i A o M i k v Q X V 0 b 1 J l b W 9 2 Z W R D b 2 x 1 b W 5 z M S 5 7 Q 2 9 s d W 1 u M y w y f S Z x d W 9 0 O y w m c X V v d D t T Z W N 0 a W 9 u M S 9 l d G h h M C B u M C A 1 I G l 0 Z X J h d G l v b n M y M D A g Z T I g K D I p L 0 F 1 d G 9 S Z W 1 v d m V k Q 2 9 s d W 1 u c z E u e 0 N v b H V t b j Q s M 3 0 m c X V v d D s s J n F 1 b 3 Q 7 U 2 V j d G l v b j E v Z X R o Y T A g b j A g N S B p d G V y Y X R p b 2 5 z M j A w I G U y I C g y K S 9 B d X R v U m V t b 3 Z l Z E N v b H V t b n M x L n t D b 2 x 1 b W 4 1 L D R 9 J n F 1 b 3 Q 7 X S w m c X V v d D t S Z W x h d G l v b n N o a X B J b m Z v J n F 1 b 3 Q 7 O l t d f S I g L z 4 8 L 1 N 0 Y W J s Z U V u d H J p Z X M + P C 9 J d G V t P j x J d G V t P j x J d G V t T G 9 j Y X R p b 2 4 + P E l 0 Z W 1 U e X B l P k Z v c m 1 1 b G E 8 L 0 l 0 Z W 1 U e X B l P j x J d G V t U G F 0 a D 5 T Z W N 0 a W 9 u M S 9 l d G h h M C U y M G 4 w J T I w N S U y M G l 0 Z X J h d G l v b n M y M D A l M j B l M i U y M C g y K S 9 P c m l n Z W 4 8 L 0 l 0 Z W 1 Q Y X R o P j w v S X R l b U x v Y 2 F 0 a W 9 u P j x T d G F i b G V F b n R y a W V z I C 8 + P C 9 J d G V t P j x J d G V t P j x J d G V t T G 9 j Y X R p b 2 4 + P E l 0 Z W 1 U e X B l P k Z v c m 1 1 b G E 8 L 0 l 0 Z W 1 U e X B l P j x J d G V t U G F 0 a D 5 T Z W N 0 a W 9 u M S 9 l d G h h M C U y M G 4 w J T I w N S U y M G l 0 Z X J h d G l v b n M y M D A l M j B l M i U y M C g y K S 9 U a X B v J T I w Y 2 F t Y m l h Z G 8 8 L 0 l 0 Z W 1 Q Y X R o P j w v S X R l b U x v Y 2 F 0 a W 9 u P j x T d G F i b G V F b n R y a W V z I C 8 + P C 9 J d G V t P j x J d G V t P j x J d G V t T G 9 j Y X R p b 2 4 + P E l 0 Z W 1 U e X B l P k Z v c m 1 1 b G E 8 L 0 l 0 Z W 1 U e X B l P j x J d G V t U G F 0 a D 5 T Z W N 0 a W 9 u M S 9 l d G h h M C U y M G 4 w J T I w N S U y M G l 0 Z X J h d G l v b n M y M D A l M j B l 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z o x N z o 0 M S 4 5 O T U 5 N T Y 4 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I w M C B l M y A o M i k v Q X V 0 b 1 J l b W 9 2 Z W R D b 2 x 1 b W 5 z M S 5 7 Q 2 9 s d W 1 u M S w w f S Z x d W 9 0 O y w m c X V v d D t T Z W N 0 a W 9 u M S 9 l d G h h M C B u M C A 1 I G l 0 Z X J h d G l v b n M y M D A g Z T M g K D I p L 0 F 1 d G 9 S Z W 1 v d m V k Q 2 9 s d W 1 u c z E u e 0 N v b H V t b j I s M X 0 m c X V v d D s s J n F 1 b 3 Q 7 U 2 V j d G l v b j E v Z X R o Y T A g b j A g N S B p d G V y Y X R p b 2 5 z M j A w I G U z I C g y K S 9 B d X R v U m V t b 3 Z l Z E N v b H V t b n M x L n t D b 2 x 1 b W 4 z L D J 9 J n F 1 b 3 Q 7 L C Z x d W 9 0 O 1 N l Y 3 R p b 2 4 x L 2 V 0 a G E w I G 4 w I D U g a X R l c m F 0 a W 9 u c z I w M C B l M y A o M i k v Q X V 0 b 1 J l b W 9 2 Z W R D b 2 x 1 b W 5 z M S 5 7 Q 2 9 s d W 1 u N C w z f S Z x d W 9 0 O y w m c X V v d D t T Z W N 0 a W 9 u M S 9 l d G h h M C B u M C A 1 I G l 0 Z X J h d G l v b n M y M D A g Z T M g K D I p L 0 F 1 d G 9 S Z W 1 v d m V k Q 2 9 s d W 1 u c z E u e 0 N v b H V t b j U s N H 0 m c X V v d D t d L C Z x d W 9 0 O 0 N v b H V t b k N v d W 5 0 J n F 1 b 3 Q 7 O j U s J n F 1 b 3 Q 7 S 2 V 5 Q 2 9 s d W 1 u T m F t Z X M m c X V v d D s 6 W 1 0 s J n F 1 b 3 Q 7 Q 2 9 s d W 1 u S W R l b n R p d G l l c y Z x d W 9 0 O z p b J n F 1 b 3 Q 7 U 2 V j d G l v b j E v Z X R o Y T A g b j A g N S B p d G V y Y X R p b 2 5 z M j A w I G U z I C g y K S 9 B d X R v U m V t b 3 Z l Z E N v b H V t b n M x L n t D b 2 x 1 b W 4 x L D B 9 J n F 1 b 3 Q 7 L C Z x d W 9 0 O 1 N l Y 3 R p b 2 4 x L 2 V 0 a G E w I G 4 w I D U g a X R l c m F 0 a W 9 u c z I w M C B l M y A o M i k v Q X V 0 b 1 J l b W 9 2 Z W R D b 2 x 1 b W 5 z M S 5 7 Q 2 9 s d W 1 u M i w x f S Z x d W 9 0 O y w m c X V v d D t T Z W N 0 a W 9 u M S 9 l d G h h M C B u M C A 1 I G l 0 Z X J h d G l v b n M y M D A g Z T M g K D I p L 0 F 1 d G 9 S Z W 1 v d m V k Q 2 9 s d W 1 u c z E u e 0 N v b H V t b j M s M n 0 m c X V v d D s s J n F 1 b 3 Q 7 U 2 V j d G l v b j E v Z X R o Y T A g b j A g N S B p d G V y Y X R p b 2 5 z M j A w I G U z I C g y K S 9 B d X R v U m V t b 3 Z l Z E N v b H V t b n M x L n t D b 2 x 1 b W 4 0 L D N 9 J n F 1 b 3 Q 7 L C Z x d W 9 0 O 1 N l Y 3 R p b 2 4 x L 2 V 0 a G E w I G 4 w I D U g a X R l c m F 0 a W 9 u c z I w M C B l M y A o M i k v Q X V 0 b 1 J l b W 9 2 Z W R D b 2 x 1 b W 5 z M S 5 7 Q 2 9 s d W 1 u N S w 0 f S Z x d W 9 0 O 1 0 s J n F 1 b 3 Q 7 U m V s Y X R p b 2 5 z a G l w S W 5 m b y Z x d W 9 0 O z p b X X 0 i I C 8 + P C 9 T d G F i b G V F b n R y a W V z P j w v S X R l b T 4 8 S X R l b T 4 8 S X R l b U x v Y 2 F 0 a W 9 u P j x J d G V t V H l w Z T 5 G b 3 J t d W x h P C 9 J d G V t V H l w Z T 4 8 S X R l b V B h d G g + U 2 V j d G l v b j E v Z X R o Y T A l M j B u M C U y M D U l M j B p d G V y Y X R p b 2 5 z M j A w J T I w Z T M l M j A o M i k v T 3 J p Z 2 V u P C 9 J d G V t U G F 0 a D 4 8 L 0 l 0 Z W 1 M b 2 N h d G l v b j 4 8 U 3 R h Y m x l R W 5 0 c m l l c y A v P j w v S X R l b T 4 8 S X R l b T 4 8 S X R l b U x v Y 2 F 0 a W 9 u P j x J d G V t V H l w Z T 5 G b 3 J t d W x h P C 9 J d G V t V H l w Z T 4 8 S X R l b V B h d G g + U 2 V j d G l v b j E v Z X R o Y T A l M j B u M C U y M D U l M j B p d G V y Y X R p b 2 5 z M j A w J T I w Z T M l M j A o M i k v V G l w b y U y M G N h b W J p Y W R v P C 9 J d G V t U G F 0 a D 4 8 L 0 l 0 Z W 1 M b 2 N h d G l v b j 4 8 U 3 R h Y m x l R W 5 0 c m l l c y A v P j w v S X R l b T 4 8 S X R l b T 4 8 S X R l b U x v Y 2 F 0 a W 9 u P j x J d G V t V H l w Z T 5 G b 3 J t d W x h P C 9 J d G V t V H l w Z T 4 8 S X R l b V B h d G g + U 2 V j d G l v b j E v Z X R o Y T A l M j B u M C U y M D U l M j B p d G V y Y X R p b 2 5 z M T A w M C U y M 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z V D A z O j M y O j I 4 L j A x M D A 4 M z 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C B l M S 9 B d X R v U m V t b 3 Z l Z E N v b H V t b n M x L n t D b 2 x 1 b W 4 x L D B 9 J n F 1 b 3 Q 7 L C Z x d W 9 0 O 1 N l Y 3 R p b 2 4 x L 2 V 0 a G E w I G 4 w I D U g a X R l c m F 0 a W 9 u c z E w M D A g Z T E v Q X V 0 b 1 J l b W 9 2 Z W R D b 2 x 1 b W 5 z M S 5 7 Q 2 9 s d W 1 u M i w x f S Z x d W 9 0 O y w m c X V v d D t T Z W N 0 a W 9 u M S 9 l d G h h M C B u M C A 1 I G l 0 Z X J h d G l v b n M x M D A w I G U x L 0 F 1 d G 9 S Z W 1 v d m V k Q 2 9 s d W 1 u c z E u e 0 N v b H V t b j M s M n 0 m c X V v d D s s J n F 1 b 3 Q 7 U 2 V j d G l v b j E v Z X R o Y T A g b j A g N S B p d G V y Y X R p b 2 5 z M T A w M C B l M S 9 B d X R v U m V t b 3 Z l Z E N v b H V t b n M x L n t D b 2 x 1 b W 4 0 L D N 9 J n F 1 b 3 Q 7 L C Z x d W 9 0 O 1 N l Y 3 R p b 2 4 x L 2 V 0 a G E w I G 4 w I D U g a X R l c m F 0 a W 9 u c z E w M D A g Z T E v Q X V 0 b 1 J l b W 9 2 Z W R D b 2 x 1 b W 5 z M S 5 7 Q 2 9 s d W 1 u N S w 0 f S Z x d W 9 0 O 1 0 s J n F 1 b 3 Q 7 Q 2 9 s d W 1 u Q 2 9 1 b n Q m c X V v d D s 6 N S w m c X V v d D t L Z X l D b 2 x 1 b W 5 O Y W 1 l c y Z x d W 9 0 O z p b X S w m c X V v d D t D b 2 x 1 b W 5 J Z G V u d G l 0 a W V z J n F 1 b 3 Q 7 O l s m c X V v d D t T Z W N 0 a W 9 u M S 9 l d G h h M C B u M C A 1 I G l 0 Z X J h d G l v b n M x M D A w I G U x L 0 F 1 d G 9 S Z W 1 v d m V k Q 2 9 s d W 1 u c z E u e 0 N v b H V t b j E s M H 0 m c X V v d D s s J n F 1 b 3 Q 7 U 2 V j d G l v b j E v Z X R o Y T A g b j A g N S B p d G V y Y X R p b 2 5 z M T A w M C B l M S 9 B d X R v U m V t b 3 Z l Z E N v b H V t b n M x L n t D b 2 x 1 b W 4 y L D F 9 J n F 1 b 3 Q 7 L C Z x d W 9 0 O 1 N l Y 3 R p b 2 4 x L 2 V 0 a G E w I G 4 w I D U g a X R l c m F 0 a W 9 u c z E w M D A g Z T E v Q X V 0 b 1 J l b W 9 2 Z W R D b 2 x 1 b W 5 z M S 5 7 Q 2 9 s d W 1 u M y w y f S Z x d W 9 0 O y w m c X V v d D t T Z W N 0 a W 9 u M S 9 l d G h h M C B u M C A 1 I G l 0 Z X J h d G l v b n M x M D A w I G U x L 0 F 1 d G 9 S Z W 1 v d m V k Q 2 9 s d W 1 u c z E u e 0 N v b H V t b j Q s M 3 0 m c X V v d D s s J n F 1 b 3 Q 7 U 2 V j d G l v b j E v Z X R o Y T A g b j A g N S B p d G V y Y X R p b 2 5 z M T A w M C B l M S 9 B d X R v U m V t b 3 Z l Z E N v b H V t b n M x L n t D b 2 x 1 b W 4 1 L D R 9 J n F 1 b 3 Q 7 X S w m c X V v d D t S Z W x h d G l v b n N o a X B J b m Z v J n F 1 b 3 Q 7 O l t d f S I g L z 4 8 L 1 N 0 Y W J s Z U V u d H J p Z X M + P C 9 J d G V t P j x J d G V t P j x J d G V t T G 9 j Y X R p b 2 4 + P E l 0 Z W 1 U e X B l P k Z v c m 1 1 b G E 8 L 0 l 0 Z W 1 U e X B l P j x J d G V t U G F 0 a D 5 T Z W N 0 a W 9 u M S 9 l d G h h M C U y M G 4 w J T I w N S U y M G l 0 Z X J h d G l v b n M x M D A w J T I w Z T E v T 3 J p Z 2 V u P C 9 J d G V t U G F 0 a D 4 8 L 0 l 0 Z W 1 M b 2 N h d G l v b j 4 8 U 3 R h Y m x l R W 5 0 c m l l c y A v P j w v S X R l b T 4 8 S X R l b T 4 8 S X R l b U x v Y 2 F 0 a W 9 u P j x J d G V t V H l w Z T 5 G b 3 J t d W x h P C 9 J d G V t V H l w Z T 4 8 S X R l b V B h d G g + U 2 V j d G l v b j E v Z X R o Y T A l M j B u M C U y M D U l M j B p d G V y Y X R p b 2 5 z M T A w M C U y M G U x L 1 R p c G 8 l M j B j Y W 1 i a W F k b z w v S X R l b V B h d G g + P C 9 J d G V t T G 9 j Y X R p b 2 4 + P F N 0 Y W J s Z U V u d H J p Z X M g L z 4 8 L 0 l 0 Z W 0 + P E l 0 Z W 0 + P E l 0 Z W 1 M b 2 N h d G l v b j 4 8 S X R l b V R 5 c G U + R m 9 y b X V s Y T w v S X R l b V R 5 c G U + P E l 0 Z W 1 Q Y X R o P l N l Y 3 R p b 2 4 x L 2 V 0 a G E w J T I w b j A l M j A 1 J T I w a X R l c m F 0 a W 9 u c z E w M D A l M j B 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M 1 Q w M z o z M j o 0 M i 4 z M z g 1 M j U x 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g Z T I v Q X V 0 b 1 J l b W 9 2 Z W R D b 2 x 1 b W 5 z M S 5 7 Q 2 9 s d W 1 u M S w w f S Z x d W 9 0 O y w m c X V v d D t T Z W N 0 a W 9 u M S 9 l d G h h M C B u M C A 1 I G l 0 Z X J h d G l v b n M x M D A w I G U y L 0 F 1 d G 9 S Z W 1 v d m V k Q 2 9 s d W 1 u c z E u e 0 N v b H V t b j I s M X 0 m c X V v d D s s J n F 1 b 3 Q 7 U 2 V j d G l v b j E v Z X R o Y T A g b j A g N S B p d G V y Y X R p b 2 5 z M T A w M C B l M i 9 B d X R v U m V t b 3 Z l Z E N v b H V t b n M x L n t D b 2 x 1 b W 4 z L D J 9 J n F 1 b 3 Q 7 L C Z x d W 9 0 O 1 N l Y 3 R p b 2 4 x L 2 V 0 a G E w I G 4 w I D U g a X R l c m F 0 a W 9 u c z E w M D A g Z T I v Q X V 0 b 1 J l b W 9 2 Z W R D b 2 x 1 b W 5 z M S 5 7 Q 2 9 s d W 1 u N C w z f S Z x d W 9 0 O y w m c X V v d D t T Z W N 0 a W 9 u M S 9 l d G h h M C B u M C A 1 I G l 0 Z X J h d G l v b n M x M D A w I G U y L 0 F 1 d G 9 S Z W 1 v d m V k Q 2 9 s d W 1 u c z E u e 0 N v b H V t b j U s N H 0 m c X V v d D t d L C Z x d W 9 0 O 0 N v b H V t b k N v d W 5 0 J n F 1 b 3 Q 7 O j U s J n F 1 b 3 Q 7 S 2 V 5 Q 2 9 s d W 1 u T m F t Z X M m c X V v d D s 6 W 1 0 s J n F 1 b 3 Q 7 Q 2 9 s d W 1 u S W R l b n R p d G l l c y Z x d W 9 0 O z p b J n F 1 b 3 Q 7 U 2 V j d G l v b j E v Z X R o Y T A g b j A g N S B p d G V y Y X R p b 2 5 z M T A w M C B l M i 9 B d X R v U m V t b 3 Z l Z E N v b H V t b n M x L n t D b 2 x 1 b W 4 x L D B 9 J n F 1 b 3 Q 7 L C Z x d W 9 0 O 1 N l Y 3 R p b 2 4 x L 2 V 0 a G E w I G 4 w I D U g a X R l c m F 0 a W 9 u c z E w M D A g Z T I v Q X V 0 b 1 J l b W 9 2 Z W R D b 2 x 1 b W 5 z M S 5 7 Q 2 9 s d W 1 u M i w x f S Z x d W 9 0 O y w m c X V v d D t T Z W N 0 a W 9 u M S 9 l d G h h M C B u M C A 1 I G l 0 Z X J h d G l v b n M x M D A w I G U y L 0 F 1 d G 9 S Z W 1 v d m V k Q 2 9 s d W 1 u c z E u e 0 N v b H V t b j M s M n 0 m c X V v d D s s J n F 1 b 3 Q 7 U 2 V j d G l v b j E v Z X R o Y T A g b j A g N S B p d G V y Y X R p b 2 5 z M T A w M C B l M i 9 B d X R v U m V t b 3 Z l Z E N v b H V t b n M x L n t D b 2 x 1 b W 4 0 L D N 9 J n F 1 b 3 Q 7 L C Z x d W 9 0 O 1 N l Y 3 R p b 2 4 x L 2 V 0 a G E w I G 4 w I D U g a X R l c m F 0 a W 9 u c z E w M D A g Z T I v Q X V 0 b 1 J l b W 9 2 Z W R D b 2 x 1 b W 5 z M S 5 7 Q 2 9 s d W 1 u N S w 0 f S Z x d W 9 0 O 1 0 s J n F 1 b 3 Q 7 U m V s Y X R p b 2 5 z a G l w S W 5 m b y Z x d W 9 0 O z p b X X 0 i I C 8 + P C 9 T d G F i b G V F b n R y a W V z P j w v S X R l b T 4 8 S X R l b T 4 8 S X R l b U x v Y 2 F 0 a W 9 u P j x J d G V t V H l w Z T 5 G b 3 J t d W x h P C 9 J d G V t V H l w Z T 4 8 S X R l b V B h d G g + U 2 V j d G l v b j E v Z X R o Y T A l M j B u M C U y M D U l M j B p d G V y Y X R p b 2 5 z M T A w M C U y M G U y L 0 9 y a W d l b j w v S X R l b V B h d G g + P C 9 J d G V t T G 9 j Y X R p b 2 4 + P F N 0 Y W J s Z U V u d H J p Z X M g L z 4 8 L 0 l 0 Z W 0 + P E l 0 Z W 0 + P E l 0 Z W 1 M b 2 N h d G l v b j 4 8 S X R l b V R 5 c G U + R m 9 y b X V s Y T w v S X R l b V R 5 c G U + P E l 0 Z W 1 Q Y X R o P l N l Y 3 R p b 2 4 x L 2 V 0 a G E w J T I w b j A l M j A 1 J T I w a X R l c m F 0 a W 9 u c z E w M D A l M j B l M i 9 U a X B v J T I w Y 2 F t Y m l h Z G 8 8 L 0 l 0 Z W 1 Q Y X R o P j w v S X R l b U x v Y 2 F 0 a W 9 u P j x T d G F i b G V F b n R y a W V z I C 8 + P C 9 J d G V t P j x J d G V t P j x J d G V t T G 9 j Y X R p b 2 4 + P E l 0 Z W 1 U e X B l P k Z v c m 1 1 b G E 8 L 0 l 0 Z W 1 U e X B l P j x J d G V t U G F 0 a D 5 T Z W N 0 a W 9 u M S 9 l d G h h M C U y M G 4 w J T I w N S U y M G l 0 Z X J h d G l v b n M x M D A w J T I w 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N U M D M 6 M z I 6 N T M u M T Y 3 M j M w O 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x M D A w I G U z L 0 F 1 d G 9 S Z W 1 v d m V k Q 2 9 s d W 1 u c z E u e 0 N v b H V t b j E s M H 0 m c X V v d D s s J n F 1 b 3 Q 7 U 2 V j d G l v b j E v Z X R o Y T A g b j A g N S B p d G V y Y X R p b 2 5 z M T A w M C B l M y 9 B d X R v U m V t b 3 Z l Z E N v b H V t b n M x L n t D b 2 x 1 b W 4 y L D F 9 J n F 1 b 3 Q 7 L C Z x d W 9 0 O 1 N l Y 3 R p b 2 4 x L 2 V 0 a G E w I G 4 w I D U g a X R l c m F 0 a W 9 u c z E w M D A g Z T M v Q X V 0 b 1 J l b W 9 2 Z W R D b 2 x 1 b W 5 z M S 5 7 Q 2 9 s d W 1 u M y w y f S Z x d W 9 0 O y w m c X V v d D t T Z W N 0 a W 9 u M S 9 l d G h h M C B u M C A 1 I G l 0 Z X J h d G l v b n M x M D A w I G U z L 0 F 1 d G 9 S Z W 1 v d m V k Q 2 9 s d W 1 u c z E u e 0 N v b H V t b j Q s M 3 0 m c X V v d D s s J n F 1 b 3 Q 7 U 2 V j d G l v b j E v Z X R o Y T A g b j A g N S B p d G V y Y X R p b 2 5 z M T A w M C B l M y 9 B d X R v U m V t b 3 Z l Z E N v b H V t b n M x L n t D b 2 x 1 b W 4 1 L D R 9 J n F 1 b 3 Q 7 X S w m c X V v d D t D b 2 x 1 b W 5 D b 3 V u d C Z x d W 9 0 O z o 1 L C Z x d W 9 0 O 0 t l e U N v b H V t b k 5 h b W V z J n F 1 b 3 Q 7 O l t d L C Z x d W 9 0 O 0 N v b H V t b k l k Z W 5 0 a X R p Z X M m c X V v d D s 6 W y Z x d W 9 0 O 1 N l Y 3 R p b 2 4 x L 2 V 0 a G E w I G 4 w I D U g a X R l c m F 0 a W 9 u c z E w M D A g Z T M v Q X V 0 b 1 J l b W 9 2 Z W R D b 2 x 1 b W 5 z M S 5 7 Q 2 9 s d W 1 u M S w w f S Z x d W 9 0 O y w m c X V v d D t T Z W N 0 a W 9 u M S 9 l d G h h M C B u M C A 1 I G l 0 Z X J h d G l v b n M x M D A w I G U z L 0 F 1 d G 9 S Z W 1 v d m V k Q 2 9 s d W 1 u c z E u e 0 N v b H V t b j I s M X 0 m c X V v d D s s J n F 1 b 3 Q 7 U 2 V j d G l v b j E v Z X R o Y T A g b j A g N S B p d G V y Y X R p b 2 5 z M T A w M C B l M y 9 B d X R v U m V t b 3 Z l Z E N v b H V t b n M x L n t D b 2 x 1 b W 4 z L D J 9 J n F 1 b 3 Q 7 L C Z x d W 9 0 O 1 N l Y 3 R p b 2 4 x L 2 V 0 a G E w I G 4 w I D U g a X R l c m F 0 a W 9 u c z E w M D A g Z T M v Q X V 0 b 1 J l b W 9 2 Z W R D b 2 x 1 b W 5 z M S 5 7 Q 2 9 s d W 1 u N C w z f S Z x d W 9 0 O y w m c X V v d D t T Z W N 0 a W 9 u M S 9 l d G h h M C B u M C A 1 I G l 0 Z X J h d G l v b n M x M D A w I G U z L 0 F 1 d G 9 S Z W 1 v d m V k Q 2 9 s d W 1 u c z E u e 0 N v b H V t b j U s N H 0 m c X V v d D t d L C Z x d W 9 0 O 1 J l b G F 0 a W 9 u c 2 h p c E l u Z m 8 m c X V v d D s 6 W 1 1 9 I i A v P j w v U 3 R h Y m x l R W 5 0 c m l l c z 4 8 L 0 l 0 Z W 0 + P E l 0 Z W 0 + P E l 0 Z W 1 M b 2 N h d G l v b j 4 8 S X R l b V R 5 c G U + R m 9 y b X V s Y T w v S X R l b V R 5 c G U + P E l 0 Z W 1 Q Y X R o P l N l Y 3 R p b 2 4 x L 2 V 0 a G E w J T I w b j A l M j A 1 J T I w a X R l c m F 0 a W 9 u c z E w M D A l M j B l M y 9 P c m l n Z W 4 8 L 0 l 0 Z W 1 Q Y X R o P j w v S X R l b U x v Y 2 F 0 a W 9 u P j x T d G F i b G V F b n R y a W V z I C 8 + P C 9 J d G V t P j x J d G V t P j x J d G V t T G 9 j Y X R p b 2 4 + P E l 0 Z W 1 U e X B l P k Z v c m 1 1 b G E 8 L 0 l 0 Z W 1 U e X B l P j x J d G V t U G F 0 a D 5 T Z W N 0 a W 9 u M S 9 l d G h h M C U y M G 4 w J T I w N S U y M G l 0 Z X J h d G l v b n M x M D A w J T I w Z T M v V G l w b y U y M G N h b W J p Y W R v P C 9 J d G V t U G F 0 a D 4 8 L 0 l 0 Z W 1 M b 2 N h d G l v b j 4 8 U 3 R h Y m x l R W 5 0 c m l l c y A v P j w v S X R l b T 4 8 S X R l b T 4 8 S X R l b U x v Y 2 F 0 a W 9 u P j x J d G V t V H l w Z T 5 G b 3 J t d W x h P C 9 J d G V t V H l w Z T 4 8 S X R l b V B h d G g + U 2 V j d G l v b j E v Z X R o Y T A l M j B u M C U y M D U l M j B p d G V y Y X R p b 2 5 z N T A l M j B l M S 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x O D o x M y 4 5 N z Y 2 M T Y 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M i 9 B d X R v U m V t b 3 Z l Z E N v b H V t b n M x L n t D b 2 x 1 b W 4 x L D B 9 J n F 1 b 3 Q 7 L C Z x d W 9 0 O 1 N l Y 3 R p b 2 4 x L 2 V 0 a G E w I G 4 w I D U g a X R l c m F 0 a W 9 u c z U w I G U x L V N l Z W Q g M i 9 B d X R v U m V t b 3 Z l Z E N v b H V t b n M x L n t D b 2 x 1 b W 4 y L D F 9 J n F 1 b 3 Q 7 L C Z x d W 9 0 O 1 N l Y 3 R p b 2 4 x L 2 V 0 a G E w I G 4 w I D U g a X R l c m F 0 a W 9 u c z U w I G U x L V N l Z W Q g M i 9 B d X R v U m V t b 3 Z l Z E N v b H V t b n M x L n t D b 2 x 1 b W 4 z L D J 9 J n F 1 b 3 Q 7 L C Z x d W 9 0 O 1 N l Y 3 R p b 2 4 x L 2 V 0 a G E w I G 4 w I D U g a X R l c m F 0 a W 9 u c z U w I G U x L V N l Z W Q g M i 9 B d X R v U m V t b 3 Z l Z E N v b H V t b n M x L n t D b 2 x 1 b W 4 0 L D N 9 J n F 1 b 3 Q 7 L C Z x d W 9 0 O 1 N l Y 3 R p b 2 4 x L 2 V 0 a G E w I G 4 w I D U g a X R l c m F 0 a W 9 u c z U w I G U x L V N l Z W Q g M i 9 B d X R v U m V t b 3 Z l Z E N v b H V t b n M x L n t D b 2 x 1 b W 4 1 L D R 9 J n F 1 b 3 Q 7 X S w m c X V v d D t D b 2 x 1 b W 5 D b 3 V u d C Z x d W 9 0 O z o 1 L C Z x d W 9 0 O 0 t l e U N v b H V t b k 5 h b W V z J n F 1 b 3 Q 7 O l t d L C Z x d W 9 0 O 0 N v b H V t b k l k Z W 5 0 a X R p Z X M m c X V v d D s 6 W y Z x d W 9 0 O 1 N l Y 3 R p b 2 4 x L 2 V 0 a G E w I G 4 w I D U g a X R l c m F 0 a W 9 u c z U w I G U x L V N l Z W Q g M i 9 B d X R v U m V t b 3 Z l Z E N v b H V t b n M x L n t D b 2 x 1 b W 4 x L D B 9 J n F 1 b 3 Q 7 L C Z x d W 9 0 O 1 N l Y 3 R p b 2 4 x L 2 V 0 a G E w I G 4 w I D U g a X R l c m F 0 a W 9 u c z U w I G U x L V N l Z W Q g M i 9 B d X R v U m V t b 3 Z l Z E N v b H V t b n M x L n t D b 2 x 1 b W 4 y L D F 9 J n F 1 b 3 Q 7 L C Z x d W 9 0 O 1 N l Y 3 R p b 2 4 x L 2 V 0 a G E w I G 4 w I D U g a X R l c m F 0 a W 9 u c z U w I G U x L V N l Z W Q g M i 9 B d X R v U m V t b 3 Z l Z E N v b H V t b n M x L n t D b 2 x 1 b W 4 z L D J 9 J n F 1 b 3 Q 7 L C Z x d W 9 0 O 1 N l Y 3 R p b 2 4 x L 2 V 0 a G E w I G 4 w I D U g a X R l c m F 0 a W 9 u c z U w I G U x L V N l Z W Q g M i 9 B d X R v U m V t b 3 Z l Z E N v b H V t b n M x L n t D b 2 x 1 b W 4 0 L D N 9 J n F 1 b 3 Q 7 L C Z x d W 9 0 O 1 N l Y 3 R p b 2 4 x L 2 V 0 a G E w I G 4 w I D U g a X R l c m F 0 a W 9 u c z U w I G U x L V N l Z W Q g M i 9 B d X R v U m V t b 3 Z l Z E N v b H V t b n M x L n t D b 2 x 1 b W 4 1 L D R 9 J n F 1 b 3 Q 7 X S w m c X V v d D t S Z W x h d G l v b n N o a X B J b m Z v J n F 1 b 3 Q 7 O l t d f S I g L z 4 8 L 1 N 0 Y W J s Z U V u d H J p Z X M + P C 9 J d G V t P j x J d G V t P j x J d G V t T G 9 j Y X R p b 2 4 + P E l 0 Z W 1 U e X B l P k Z v c m 1 1 b G E 8 L 0 l 0 Z W 1 U e X B l P j x J d G V t U G F 0 a D 5 T Z W N 0 a W 9 u M S 9 l d G h h M C U y M G 4 w J T I w N S U y M G l 0 Z X J h d G l v b n M 1 M C U y M G U x L V N l Z W Q l M j A y L 0 9 y a W d l b j w v S X R l b V B h d G g + P C 9 J d G V t T G 9 j Y X R p b 2 4 + P F N 0 Y W J s Z U V u d H J p Z X M g L z 4 8 L 0 l 0 Z W 0 + P E l 0 Z W 0 + P E l 0 Z W 1 M b 2 N h d G l v b j 4 8 S X R l b V R 5 c G U + R m 9 y b X V s Y T w v S X R l b V R 5 c G U + P E l 0 Z W 1 Q Y X R o P l N l Y 3 R p b 2 4 x L 2 V 0 a G E w J T I w b j A l M j A 1 J T I w a X R l c m F 0 a W 9 u c z U w J T I w Z T E t U 2 V l Z C U y M D I v V G l w b y U y M G N h b W J p Y W R v P C 9 J d G V t U G F 0 a D 4 8 L 0 l 0 Z W 1 M b 2 N h d G l v b j 4 8 U 3 R h Y m x l R W 5 0 c m l l c y A v P j w v S X R l b T 4 8 S X R l b T 4 8 S X R l b U x v Y 2 F 0 a W 9 u P j x J d G V t V H l w Z T 5 G b 3 J t d W x h P C 9 J d G V t V H l w Z T 4 8 S X R l b V B h d G g + U 2 V j d G l v b j E v Z X R o Y T A l M j B u M C U y M D U l M j B p d G V y Y X R p b 2 5 z N T A l M j B l M i 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y M D o 0 N i 4 z M T Q 4 N j A x 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M i 9 B d X R v U m V t b 3 Z l Z E N v b H V t b n M x L n t D b 2 x 1 b W 4 x L D B 9 J n F 1 b 3 Q 7 L C Z x d W 9 0 O 1 N l Y 3 R p b 2 4 x L 2 V 0 a G E w I G 4 w I D U g a X R l c m F 0 a W 9 u c z U w I G U y L V N l Z W Q g M i 9 B d X R v U m V t b 3 Z l Z E N v b H V t b n M x L n t D b 2 x 1 b W 4 y L D F 9 J n F 1 b 3 Q 7 L C Z x d W 9 0 O 1 N l Y 3 R p b 2 4 x L 2 V 0 a G E w I G 4 w I D U g a X R l c m F 0 a W 9 u c z U w I G U y L V N l Z W Q g M i 9 B d X R v U m V t b 3 Z l Z E N v b H V t b n M x L n t D b 2 x 1 b W 4 z L D J 9 J n F 1 b 3 Q 7 L C Z x d W 9 0 O 1 N l Y 3 R p b 2 4 x L 2 V 0 a G E w I G 4 w I D U g a X R l c m F 0 a W 9 u c z U w I G U y L V N l Z W Q g M i 9 B d X R v U m V t b 3 Z l Z E N v b H V t b n M x L n t D b 2 x 1 b W 4 0 L D N 9 J n F 1 b 3 Q 7 L C Z x d W 9 0 O 1 N l Y 3 R p b 2 4 x L 2 V 0 a G E w I G 4 w I D U g a X R l c m F 0 a W 9 u c z U w I G U y L V N l Z W Q g M i 9 B d X R v U m V t b 3 Z l Z E N v b H V t b n M x L n t D b 2 x 1 b W 4 1 L D R 9 J n F 1 b 3 Q 7 X S w m c X V v d D t D b 2 x 1 b W 5 D b 3 V u d C Z x d W 9 0 O z o 1 L C Z x d W 9 0 O 0 t l e U N v b H V t b k 5 h b W V z J n F 1 b 3 Q 7 O l t d L C Z x d W 9 0 O 0 N v b H V t b k l k Z W 5 0 a X R p Z X M m c X V v d D s 6 W y Z x d W 9 0 O 1 N l Y 3 R p b 2 4 x L 2 V 0 a G E w I G 4 w I D U g a X R l c m F 0 a W 9 u c z U w I G U y L V N l Z W Q g M i 9 B d X R v U m V t b 3 Z l Z E N v b H V t b n M x L n t D b 2 x 1 b W 4 x L D B 9 J n F 1 b 3 Q 7 L C Z x d W 9 0 O 1 N l Y 3 R p b 2 4 x L 2 V 0 a G E w I G 4 w I D U g a X R l c m F 0 a W 9 u c z U w I G U y L V N l Z W Q g M i 9 B d X R v U m V t b 3 Z l Z E N v b H V t b n M x L n t D b 2 x 1 b W 4 y L D F 9 J n F 1 b 3 Q 7 L C Z x d W 9 0 O 1 N l Y 3 R p b 2 4 x L 2 V 0 a G E w I G 4 w I D U g a X R l c m F 0 a W 9 u c z U w I G U y L V N l Z W Q g M i 9 B d X R v U m V t b 3 Z l Z E N v b H V t b n M x L n t D b 2 x 1 b W 4 z L D J 9 J n F 1 b 3 Q 7 L C Z x d W 9 0 O 1 N l Y 3 R p b 2 4 x L 2 V 0 a G E w I G 4 w I D U g a X R l c m F 0 a W 9 u c z U w I G U y L V N l Z W Q g M i 9 B d X R v U m V t b 3 Z l Z E N v b H V t b n M x L n t D b 2 x 1 b W 4 0 L D N 9 J n F 1 b 3 Q 7 L C Z x d W 9 0 O 1 N l Y 3 R p b 2 4 x L 2 V 0 a G E w I G 4 w I D U g a X R l c m F 0 a W 9 u c z U w I G U y L V N l Z W Q g M i 9 B d X R v U m V t b 3 Z l Z E N v b H V t b n M x L n t D b 2 x 1 b W 4 1 L D R 9 J n F 1 b 3 Q 7 X S w m c X V v d D t S Z W x h d G l v b n N o a X B J b m Z v J n F 1 b 3 Q 7 O l t d f S I g L z 4 8 L 1 N 0 Y W J s Z U V u d H J p Z X M + P C 9 J d G V t P j x J d G V t P j x J d G V t T G 9 j Y X R p b 2 4 + P E l 0 Z W 1 U e X B l P k Z v c m 1 1 b G E 8 L 0 l 0 Z W 1 U e X B l P j x J d G V t U G F 0 a D 5 T Z W N 0 a W 9 u M S 9 l d G h h M C U y M G 4 w J T I w N S U y M G l 0 Z X J h d G l v b n M 1 M C U y M G U y L V N l Z W Q l M j A y L 0 9 y a W d l b j w v S X R l b V B h d G g + P C 9 J d G V t T G 9 j Y X R p b 2 4 + P F N 0 Y W J s Z U V u d H J p Z X M g L z 4 8 L 0 l 0 Z W 0 + P E l 0 Z W 0 + P E l 0 Z W 1 M b 2 N h d G l v b j 4 8 S X R l b V R 5 c G U + R m 9 y b X V s Y T w v S X R l b V R 5 c G U + P E l 0 Z W 1 Q Y X R o P l N l Y 3 R p b 2 4 x L 2 V 0 a G E w J T I w b j A l M j A 1 J T I w a X R l c m F 0 a W 9 u c z U w J T I w Z T I t U 2 V l Z C U y M D I v V G l w b y U y M G N h b W J p Y W R v P C 9 J d G V t U G F 0 a D 4 8 L 0 l 0 Z W 1 M b 2 N h d G l v b j 4 8 U 3 R h Y m x l R W 5 0 c m l l c y A v P j w v S X R l b T 4 8 S X R l b T 4 8 S X R l b U x v Y 2 F 0 a W 9 u P j x J d G V t V H l w Z T 5 G b 3 J t d W x h P C 9 J d G V t V H l w Z T 4 8 S X R l b V B h d G g + U 2 V j d G l v b j E v Z X R o Y T A l M j B u M C U y M D U l M j B p d G V y Y X R p b 2 5 z N T A l M j B l M y 1 T Z W V k 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y M T o 1 M i 4 y N z E 2 N D E 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M i 9 B d X R v U m V t b 3 Z l Z E N v b H V t b n M x L n t D b 2 x 1 b W 4 x L D B 9 J n F 1 b 3 Q 7 L C Z x d W 9 0 O 1 N l Y 3 R p b 2 4 x L 2 V 0 a G E w I G 4 w I D U g a X R l c m F 0 a W 9 u c z U w I G U z L V N l Z W Q g M i 9 B d X R v U m V t b 3 Z l Z E N v b H V t b n M x L n t D b 2 x 1 b W 4 y L D F 9 J n F 1 b 3 Q 7 L C Z x d W 9 0 O 1 N l Y 3 R p b 2 4 x L 2 V 0 a G E w I G 4 w I D U g a X R l c m F 0 a W 9 u c z U w I G U z L V N l Z W Q g M i 9 B d X R v U m V t b 3 Z l Z E N v b H V t b n M x L n t D b 2 x 1 b W 4 z L D J 9 J n F 1 b 3 Q 7 L C Z x d W 9 0 O 1 N l Y 3 R p b 2 4 x L 2 V 0 a G E w I G 4 w I D U g a X R l c m F 0 a W 9 u c z U w I G U z L V N l Z W Q g M i 9 B d X R v U m V t b 3 Z l Z E N v b H V t b n M x L n t D b 2 x 1 b W 4 0 L D N 9 J n F 1 b 3 Q 7 L C Z x d W 9 0 O 1 N l Y 3 R p b 2 4 x L 2 V 0 a G E w I G 4 w I D U g a X R l c m F 0 a W 9 u c z U w I G U z L V N l Z W Q g M i 9 B d X R v U m V t b 3 Z l Z E N v b H V t b n M x L n t D b 2 x 1 b W 4 1 L D R 9 J n F 1 b 3 Q 7 X S w m c X V v d D t D b 2 x 1 b W 5 D b 3 V u d C Z x d W 9 0 O z o 1 L C Z x d W 9 0 O 0 t l e U N v b H V t b k 5 h b W V z J n F 1 b 3 Q 7 O l t d L C Z x d W 9 0 O 0 N v b H V t b k l k Z W 5 0 a X R p Z X M m c X V v d D s 6 W y Z x d W 9 0 O 1 N l Y 3 R p b 2 4 x L 2 V 0 a G E w I G 4 w I D U g a X R l c m F 0 a W 9 u c z U w I G U z L V N l Z W Q g M i 9 B d X R v U m V t b 3 Z l Z E N v b H V t b n M x L n t D b 2 x 1 b W 4 x L D B 9 J n F 1 b 3 Q 7 L C Z x d W 9 0 O 1 N l Y 3 R p b 2 4 x L 2 V 0 a G E w I G 4 w I D U g a X R l c m F 0 a W 9 u c z U w I G U z L V N l Z W Q g M i 9 B d X R v U m V t b 3 Z l Z E N v b H V t b n M x L n t D b 2 x 1 b W 4 y L D F 9 J n F 1 b 3 Q 7 L C Z x d W 9 0 O 1 N l Y 3 R p b 2 4 x L 2 V 0 a G E w I G 4 w I D U g a X R l c m F 0 a W 9 u c z U w I G U z L V N l Z W Q g M i 9 B d X R v U m V t b 3 Z l Z E N v b H V t b n M x L n t D b 2 x 1 b W 4 z L D J 9 J n F 1 b 3 Q 7 L C Z x d W 9 0 O 1 N l Y 3 R p b 2 4 x L 2 V 0 a G E w I G 4 w I D U g a X R l c m F 0 a W 9 u c z U w I G U z L V N l Z W Q g M i 9 B d X R v U m V t b 3 Z l Z E N v b H V t b n M x L n t D b 2 x 1 b W 4 0 L D N 9 J n F 1 b 3 Q 7 L C Z x d W 9 0 O 1 N l Y 3 R p b 2 4 x L 2 V 0 a G E w I G 4 w I D U g a X R l c m F 0 a W 9 u c z U w I G U z L V N l Z W Q g M i 9 B d X R v U m V t b 3 Z l Z E N v b H V t b n M x L n t D b 2 x 1 b W 4 1 L D R 9 J n F 1 b 3 Q 7 X S w m c X V v d D t S Z W x h d G l v b n N o a X B J b m Z v J n F 1 b 3 Q 7 O l t d f S I g L z 4 8 L 1 N 0 Y W J s Z U V u d H J p Z X M + P C 9 J d G V t P j x J d G V t P j x J d G V t T G 9 j Y X R p b 2 4 + P E l 0 Z W 1 U e X B l P k Z v c m 1 1 b G E 8 L 0 l 0 Z W 1 U e X B l P j x J d G V t U G F 0 a D 5 T Z W N 0 a W 9 u M S 9 l d G h h M C U y M G 4 w J T I w N S U y M G l 0 Z X J h d G l v b n M 1 M C U y M G U z L V N l Z W Q l M j A y L 0 9 y a W d l b j w v S X R l b V B h d G g + P C 9 J d G V t T G 9 j Y X R p b 2 4 + P F N 0 Y W J s Z U V u d H J p Z X M g L z 4 8 L 0 l 0 Z W 0 + P E l 0 Z W 0 + P E l 0 Z W 1 M b 2 N h d G l v b j 4 8 S X R l b V R 5 c G U + R m 9 y b X V s Y T w v S X R l b V R 5 c G U + P E l 0 Z W 1 Q Y X R o P l N l Y 3 R p b 2 4 x L 2 V 0 a G E w J T I w b j A l M j A 1 J T I w a X R l c m F 0 a W 9 u c z U w J T I w Z T M t U 2 V l Z C U y M D I v V G l w b y U y M G N h b W J p Y W R v P C 9 J d G V t U G F 0 a D 4 8 L 0 l 0 Z W 1 M b 2 N h d G l v b j 4 8 U 3 R h Y m x l R W 5 0 c m l l c y A v P j w v S X R l b T 4 8 S X R l b T 4 8 S X R l b U x v Y 2 F 0 a W 9 u P j x J d G V t V H l w Z T 5 G b 3 J t d W x h P C 9 J d G V t V H l w Z T 4 8 S X R l b V B h d G g + U 2 V j d G l v b j E v Z X R o Y T A l M j B u M C U y M D U l M j B p d G V y Y X R p b 2 5 z N T A l M j B l M S 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T o y N C 4 0 N z c 0 M T A 1 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M y 9 B d X R v U m V t b 3 Z l Z E N v b H V t b n M x L n t D b 2 x 1 b W 4 x L D B 9 J n F 1 b 3 Q 7 L C Z x d W 9 0 O 1 N l Y 3 R p b 2 4 x L 2 V 0 a G E w I G 4 w I D U g a X R l c m F 0 a W 9 u c z U w I G U x L V N l Z W Q g M y 9 B d X R v U m V t b 3 Z l Z E N v b H V t b n M x L n t D b 2 x 1 b W 4 y L D F 9 J n F 1 b 3 Q 7 L C Z x d W 9 0 O 1 N l Y 3 R p b 2 4 x L 2 V 0 a G E w I G 4 w I D U g a X R l c m F 0 a W 9 u c z U w I G U x L V N l Z W Q g M y 9 B d X R v U m V t b 3 Z l Z E N v b H V t b n M x L n t D b 2 x 1 b W 4 z L D J 9 J n F 1 b 3 Q 7 L C Z x d W 9 0 O 1 N l Y 3 R p b 2 4 x L 2 V 0 a G E w I G 4 w I D U g a X R l c m F 0 a W 9 u c z U w I G U x L V N l Z W Q g M y 9 B d X R v U m V t b 3 Z l Z E N v b H V t b n M x L n t D b 2 x 1 b W 4 0 L D N 9 J n F 1 b 3 Q 7 L C Z x d W 9 0 O 1 N l Y 3 R p b 2 4 x L 2 V 0 a G E w I G 4 w I D U g a X R l c m F 0 a W 9 u c z U w I G U x L V N l Z W Q g M y 9 B d X R v U m V t b 3 Z l Z E N v b H V t b n M x L n t D b 2 x 1 b W 4 1 L D R 9 J n F 1 b 3 Q 7 X S w m c X V v d D t D b 2 x 1 b W 5 D b 3 V u d C Z x d W 9 0 O z o 1 L C Z x d W 9 0 O 0 t l e U N v b H V t b k 5 h b W V z J n F 1 b 3 Q 7 O l t d L C Z x d W 9 0 O 0 N v b H V t b k l k Z W 5 0 a X R p Z X M m c X V v d D s 6 W y Z x d W 9 0 O 1 N l Y 3 R p b 2 4 x L 2 V 0 a G E w I G 4 w I D U g a X R l c m F 0 a W 9 u c z U w I G U x L V N l Z W Q g M y 9 B d X R v U m V t b 3 Z l Z E N v b H V t b n M x L n t D b 2 x 1 b W 4 x L D B 9 J n F 1 b 3 Q 7 L C Z x d W 9 0 O 1 N l Y 3 R p b 2 4 x L 2 V 0 a G E w I G 4 w I D U g a X R l c m F 0 a W 9 u c z U w I G U x L V N l Z W Q g M y 9 B d X R v U m V t b 3 Z l Z E N v b H V t b n M x L n t D b 2 x 1 b W 4 y L D F 9 J n F 1 b 3 Q 7 L C Z x d W 9 0 O 1 N l Y 3 R p b 2 4 x L 2 V 0 a G E w I G 4 w I D U g a X R l c m F 0 a W 9 u c z U w I G U x L V N l Z W Q g M y 9 B d X R v U m V t b 3 Z l Z E N v b H V t b n M x L n t D b 2 x 1 b W 4 z L D J 9 J n F 1 b 3 Q 7 L C Z x d W 9 0 O 1 N l Y 3 R p b 2 4 x L 2 V 0 a G E w I G 4 w I D U g a X R l c m F 0 a W 9 u c z U w I G U x L V N l Z W Q g M y 9 B d X R v U m V t b 3 Z l Z E N v b H V t b n M x L n t D b 2 x 1 b W 4 0 L D N 9 J n F 1 b 3 Q 7 L C Z x d W 9 0 O 1 N l Y 3 R p b 2 4 x L 2 V 0 a G E w I G 4 w I D U g a X R l c m F 0 a W 9 u c z U w I G U x L V N l Z W Q g M y 9 B d X R v U m V t b 3 Z l Z E N v b H V t b n M x L n t D b 2 x 1 b W 4 1 L D R 9 J n F 1 b 3 Q 7 X S w m c X V v d D t S Z W x h d G l v b n N o a X B J b m Z v J n F 1 b 3 Q 7 O l t d f S I g L z 4 8 L 1 N 0 Y W J s Z U V u d H J p Z X M + P C 9 J d G V t P j x J d G V t P j x J d G V t T G 9 j Y X R p b 2 4 + P E l 0 Z W 1 U e X B l P k Z v c m 1 1 b G E 8 L 0 l 0 Z W 1 U e X B l P j x J d G V t U G F 0 a D 5 T Z W N 0 a W 9 u M S 9 l d G h h M C U y M G 4 w J T I w N S U y M G l 0 Z X J h d G l v b n M 1 M C U y M G U x L V N l Z W Q l M j A z L 0 9 y a W d l b j w v S X R l b V B h d G g + P C 9 J d G V t T G 9 j Y X R p b 2 4 + P F N 0 Y W J s Z U V u d H J p Z X M g L z 4 8 L 0 l 0 Z W 0 + P E l 0 Z W 0 + P E l 0 Z W 1 M b 2 N h d G l v b j 4 8 S X R l b V R 5 c G U + R m 9 y b X V s Y T w v S X R l b V R 5 c G U + P E l 0 Z W 1 Q Y X R o P l N l Y 3 R p b 2 4 x L 2 V 0 a G E w J T I w b j A l M j A 1 J T I w a X R l c m F 0 a W 9 u c z U w J T I w Z T E t U 2 V l Z C U y M D M v V G l w b y U y M G N h b W J p Y W R v P C 9 J d G V t U G F 0 a D 4 8 L 0 l 0 Z W 1 M b 2 N h d G l v b j 4 8 U 3 R h Y m x l R W 5 0 c m l l c y A v P j w v S X R l b T 4 8 S X R l b T 4 8 S X R l b U x v Y 2 F 0 a W 9 u P j x J d G V t V H l w Z T 5 G b 3 J t d W x h P C 9 J d G V t V H l w Z T 4 8 S X R l b V B h d G g + U 2 V j d G l v b j E v Z X R o Y T A l M j B u M C U y M D U l M j B p d G V y Y X R p b 2 5 z N T A l M j B l M i 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z o y N i 4 1 M T g 4 N T A w 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M y 9 B d X R v U m V t b 3 Z l Z E N v b H V t b n M x L n t D b 2 x 1 b W 4 x L D B 9 J n F 1 b 3 Q 7 L C Z x d W 9 0 O 1 N l Y 3 R p b 2 4 x L 2 V 0 a G E w I G 4 w I D U g a X R l c m F 0 a W 9 u c z U w I G U y L V N l Z W Q g M y 9 B d X R v U m V t b 3 Z l Z E N v b H V t b n M x L n t D b 2 x 1 b W 4 y L D F 9 J n F 1 b 3 Q 7 L C Z x d W 9 0 O 1 N l Y 3 R p b 2 4 x L 2 V 0 a G E w I G 4 w I D U g a X R l c m F 0 a W 9 u c z U w I G U y L V N l Z W Q g M y 9 B d X R v U m V t b 3 Z l Z E N v b H V t b n M x L n t D b 2 x 1 b W 4 z L D J 9 J n F 1 b 3 Q 7 L C Z x d W 9 0 O 1 N l Y 3 R p b 2 4 x L 2 V 0 a G E w I G 4 w I D U g a X R l c m F 0 a W 9 u c z U w I G U y L V N l Z W Q g M y 9 B d X R v U m V t b 3 Z l Z E N v b H V t b n M x L n t D b 2 x 1 b W 4 0 L D N 9 J n F 1 b 3 Q 7 L C Z x d W 9 0 O 1 N l Y 3 R p b 2 4 x L 2 V 0 a G E w I G 4 w I D U g a X R l c m F 0 a W 9 u c z U w I G U y L V N l Z W Q g M y 9 B d X R v U m V t b 3 Z l Z E N v b H V t b n M x L n t D b 2 x 1 b W 4 1 L D R 9 J n F 1 b 3 Q 7 X S w m c X V v d D t D b 2 x 1 b W 5 D b 3 V u d C Z x d W 9 0 O z o 1 L C Z x d W 9 0 O 0 t l e U N v b H V t b k 5 h b W V z J n F 1 b 3 Q 7 O l t d L C Z x d W 9 0 O 0 N v b H V t b k l k Z W 5 0 a X R p Z X M m c X V v d D s 6 W y Z x d W 9 0 O 1 N l Y 3 R p b 2 4 x L 2 V 0 a G E w I G 4 w I D U g a X R l c m F 0 a W 9 u c z U w I G U y L V N l Z W Q g M y 9 B d X R v U m V t b 3 Z l Z E N v b H V t b n M x L n t D b 2 x 1 b W 4 x L D B 9 J n F 1 b 3 Q 7 L C Z x d W 9 0 O 1 N l Y 3 R p b 2 4 x L 2 V 0 a G E w I G 4 w I D U g a X R l c m F 0 a W 9 u c z U w I G U y L V N l Z W Q g M y 9 B d X R v U m V t b 3 Z l Z E N v b H V t b n M x L n t D b 2 x 1 b W 4 y L D F 9 J n F 1 b 3 Q 7 L C Z x d W 9 0 O 1 N l Y 3 R p b 2 4 x L 2 V 0 a G E w I G 4 w I D U g a X R l c m F 0 a W 9 u c z U w I G U y L V N l Z W Q g M y 9 B d X R v U m V t b 3 Z l Z E N v b H V t b n M x L n t D b 2 x 1 b W 4 z L D J 9 J n F 1 b 3 Q 7 L C Z x d W 9 0 O 1 N l Y 3 R p b 2 4 x L 2 V 0 a G E w I G 4 w I D U g a X R l c m F 0 a W 9 u c z U w I G U y L V N l Z W Q g M y 9 B d X R v U m V t b 3 Z l Z E N v b H V t b n M x L n t D b 2 x 1 b W 4 0 L D N 9 J n F 1 b 3 Q 7 L C Z x d W 9 0 O 1 N l Y 3 R p b 2 4 x L 2 V 0 a G E w I G 4 w I D U g a X R l c m F 0 a W 9 u c z U w I G U y L V N l Z W Q g M y 9 B d X R v U m V t b 3 Z l Z E N v b H V t b n M x L n t D b 2 x 1 b W 4 1 L D R 9 J n F 1 b 3 Q 7 X S w m c X V v d D t S Z W x h d G l v b n N o a X B J b m Z v J n F 1 b 3 Q 7 O l t d f S I g L z 4 8 L 1 N 0 Y W J s Z U V u d H J p Z X M + P C 9 J d G V t P j x J d G V t P j x J d G V t T G 9 j Y X R p b 2 4 + P E l 0 Z W 1 U e X B l P k Z v c m 1 1 b G E 8 L 0 l 0 Z W 1 U e X B l P j x J d G V t U G F 0 a D 5 T Z W N 0 a W 9 u M S 9 l d G h h M C U y M G 4 w J T I w N S U y M G l 0 Z X J h d G l v b n M 1 M C U y M G U y L V N l Z W Q l M j A z L 0 9 y a W d l b j w v S X R l b V B h d G g + P C 9 J d G V t T G 9 j Y X R p b 2 4 + P F N 0 Y W J s Z U V u d H J p Z X M g L z 4 8 L 0 l 0 Z W 0 + P E l 0 Z W 0 + P E l 0 Z W 1 M b 2 N h d G l v b j 4 8 S X R l b V R 5 c G U + R m 9 y b X V s Y T w v S X R l b V R 5 c G U + P E l 0 Z W 1 Q Y X R o P l N l Y 3 R p b 2 4 x L 2 V 0 a G E w J T I w b j A l M j A 1 J T I w a X R l c m F 0 a W 9 u c z U w J T I w Z T I t U 2 V l Z C U y M D M v V G l w b y U y M G N h b W J p Y W R v P C 9 J d G V t U G F 0 a D 4 8 L 0 l 0 Z W 1 M b 2 N h d G l v b j 4 8 U 3 R h Y m x l R W 5 0 c m l l c y A v P j w v S X R l b T 4 8 S X R l b T 4 8 S X R l b U x v Y 2 F 0 a W 9 u P j x J d G V t V H l w Z T 5 G b 3 J t d W x h P C 9 J d G V t V H l w Z T 4 8 S X R l b V B h d G g + U 2 V j d G l v b j E v Z X R o Y T A l M j B u M C U y M D U l M j B p d G V y Y X R p b 2 5 z N T A l M j B l M y 1 T Z W V k J T I w 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M z o 0 O S 4 x O T I x O T E y 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M y 9 B d X R v U m V t b 3 Z l Z E N v b H V t b n M x L n t D b 2 x 1 b W 4 x L D B 9 J n F 1 b 3 Q 7 L C Z x d W 9 0 O 1 N l Y 3 R p b 2 4 x L 2 V 0 a G E w I G 4 w I D U g a X R l c m F 0 a W 9 u c z U w I G U z L V N l Z W Q g M y 9 B d X R v U m V t b 3 Z l Z E N v b H V t b n M x L n t D b 2 x 1 b W 4 y L D F 9 J n F 1 b 3 Q 7 L C Z x d W 9 0 O 1 N l Y 3 R p b 2 4 x L 2 V 0 a G E w I G 4 w I D U g a X R l c m F 0 a W 9 u c z U w I G U z L V N l Z W Q g M y 9 B d X R v U m V t b 3 Z l Z E N v b H V t b n M x L n t D b 2 x 1 b W 4 z L D J 9 J n F 1 b 3 Q 7 L C Z x d W 9 0 O 1 N l Y 3 R p b 2 4 x L 2 V 0 a G E w I G 4 w I D U g a X R l c m F 0 a W 9 u c z U w I G U z L V N l Z W Q g M y 9 B d X R v U m V t b 3 Z l Z E N v b H V t b n M x L n t D b 2 x 1 b W 4 0 L D N 9 J n F 1 b 3 Q 7 L C Z x d W 9 0 O 1 N l Y 3 R p b 2 4 x L 2 V 0 a G E w I G 4 w I D U g a X R l c m F 0 a W 9 u c z U w I G U z L V N l Z W Q g M y 9 B d X R v U m V t b 3 Z l Z E N v b H V t b n M x L n t D b 2 x 1 b W 4 1 L D R 9 J n F 1 b 3 Q 7 X S w m c X V v d D t D b 2 x 1 b W 5 D b 3 V u d C Z x d W 9 0 O z o 1 L C Z x d W 9 0 O 0 t l e U N v b H V t b k 5 h b W V z J n F 1 b 3 Q 7 O l t d L C Z x d W 9 0 O 0 N v b H V t b k l k Z W 5 0 a X R p Z X M m c X V v d D s 6 W y Z x d W 9 0 O 1 N l Y 3 R p b 2 4 x L 2 V 0 a G E w I G 4 w I D U g a X R l c m F 0 a W 9 u c z U w I G U z L V N l Z W Q g M y 9 B d X R v U m V t b 3 Z l Z E N v b H V t b n M x L n t D b 2 x 1 b W 4 x L D B 9 J n F 1 b 3 Q 7 L C Z x d W 9 0 O 1 N l Y 3 R p b 2 4 x L 2 V 0 a G E w I G 4 w I D U g a X R l c m F 0 a W 9 u c z U w I G U z L V N l Z W Q g M y 9 B d X R v U m V t b 3 Z l Z E N v b H V t b n M x L n t D b 2 x 1 b W 4 y L D F 9 J n F 1 b 3 Q 7 L C Z x d W 9 0 O 1 N l Y 3 R p b 2 4 x L 2 V 0 a G E w I G 4 w I D U g a X R l c m F 0 a W 9 u c z U w I G U z L V N l Z W Q g M y 9 B d X R v U m V t b 3 Z l Z E N v b H V t b n M x L n t D b 2 x 1 b W 4 z L D J 9 J n F 1 b 3 Q 7 L C Z x d W 9 0 O 1 N l Y 3 R p b 2 4 x L 2 V 0 a G E w I G 4 w I D U g a X R l c m F 0 a W 9 u c z U w I G U z L V N l Z W Q g M y 9 B d X R v U m V t b 3 Z l Z E N v b H V t b n M x L n t D b 2 x 1 b W 4 0 L D N 9 J n F 1 b 3 Q 7 L C Z x d W 9 0 O 1 N l Y 3 R p b 2 4 x L 2 V 0 a G E w I G 4 w I D U g a X R l c m F 0 a W 9 u c z U w I G U z L V N l Z W Q g M y 9 B d X R v U m V t b 3 Z l Z E N v b H V t b n M x L n t D b 2 x 1 b W 4 1 L D R 9 J n F 1 b 3 Q 7 X S w m c X V v d D t S Z W x h d G l v b n N o a X B J b m Z v J n F 1 b 3 Q 7 O l t d f S I g L z 4 8 L 1 N 0 Y W J s Z U V u d H J p Z X M + P C 9 J d G V t P j x J d G V t P j x J d G V t T G 9 j Y X R p b 2 4 + P E l 0 Z W 1 U e X B l P k Z v c m 1 1 b G E 8 L 0 l 0 Z W 1 U e X B l P j x J d G V t U G F 0 a D 5 T Z W N 0 a W 9 u M S 9 l d G h h M C U y M G 4 w J T I w N S U y M G l 0 Z X J h d G l v b n M 1 M C U y M G U z L V N l Z W Q l M j A z L 0 9 y a W d l b j w v S X R l b V B h d G g + P C 9 J d G V t T G 9 j Y X R p b 2 4 + P F N 0 Y W J s Z U V u d H J p Z X M g L z 4 8 L 0 l 0 Z W 0 + P E l 0 Z W 0 + P E l 0 Z W 1 M b 2 N h d G l v b j 4 8 S X R l b V R 5 c G U + R m 9 y b X V s Y T w v S X R l b V R 5 c G U + P E l 0 Z W 1 Q Y X R o P l N l Y 3 R p b 2 4 x L 2 V 0 a G E w J T I w b j A l M j A 1 J T I w a X R l c m F 0 a W 9 u c z U w J T I w Z T M t U 2 V l Z C U y M D M v V G l w b y U y M G N h b W J p Y W R v P C 9 J d G V t U G F 0 a D 4 8 L 0 l 0 Z W 1 M b 2 N h d G l v b j 4 8 U 3 R h Y m x l R W 5 0 c m l l c y A v P j w v S X R l b T 4 8 S X R l b T 4 8 S X R l b U x v Y 2 F 0 a W 9 u P j x J d G V t V H l w Z T 5 G b 3 J t d W x h P C 9 J d G V t V H l w Z T 4 8 S X R l b V B h d G g + U 2 V j d G l v b j E v Z X R o Y T A l M j B u M C U y M D U l M j B p d G V y Y X R p b 2 5 z N T A l M j B l M S 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w M S 4 0 N T k 3 N z Y 3 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x L V N l Z W Q g N C 9 B d X R v U m V t b 3 Z l Z E N v b H V t b n M x L n t D b 2 x 1 b W 4 x L D B 9 J n F 1 b 3 Q 7 L C Z x d W 9 0 O 1 N l Y 3 R p b 2 4 x L 2 V 0 a G E w I G 4 w I D U g a X R l c m F 0 a W 9 u c z U w I G U x L V N l Z W Q g N C 9 B d X R v U m V t b 3 Z l Z E N v b H V t b n M x L n t D b 2 x 1 b W 4 y L D F 9 J n F 1 b 3 Q 7 L C Z x d W 9 0 O 1 N l Y 3 R p b 2 4 x L 2 V 0 a G E w I G 4 w I D U g a X R l c m F 0 a W 9 u c z U w I G U x L V N l Z W Q g N C 9 B d X R v U m V t b 3 Z l Z E N v b H V t b n M x L n t D b 2 x 1 b W 4 z L D J 9 J n F 1 b 3 Q 7 L C Z x d W 9 0 O 1 N l Y 3 R p b 2 4 x L 2 V 0 a G E w I G 4 w I D U g a X R l c m F 0 a W 9 u c z U w I G U x L V N l Z W Q g N C 9 B d X R v U m V t b 3 Z l Z E N v b H V t b n M x L n t D b 2 x 1 b W 4 0 L D N 9 J n F 1 b 3 Q 7 L C Z x d W 9 0 O 1 N l Y 3 R p b 2 4 x L 2 V 0 a G E w I G 4 w I D U g a X R l c m F 0 a W 9 u c z U w I G U x L V N l Z W Q g N C 9 B d X R v U m V t b 3 Z l Z E N v b H V t b n M x L n t D b 2 x 1 b W 4 1 L D R 9 J n F 1 b 3 Q 7 X S w m c X V v d D t D b 2 x 1 b W 5 D b 3 V u d C Z x d W 9 0 O z o 1 L C Z x d W 9 0 O 0 t l e U N v b H V t b k 5 h b W V z J n F 1 b 3 Q 7 O l t d L C Z x d W 9 0 O 0 N v b H V t b k l k Z W 5 0 a X R p Z X M m c X V v d D s 6 W y Z x d W 9 0 O 1 N l Y 3 R p b 2 4 x L 2 V 0 a G E w I G 4 w I D U g a X R l c m F 0 a W 9 u c z U w I G U x L V N l Z W Q g N C 9 B d X R v U m V t b 3 Z l Z E N v b H V t b n M x L n t D b 2 x 1 b W 4 x L D B 9 J n F 1 b 3 Q 7 L C Z x d W 9 0 O 1 N l Y 3 R p b 2 4 x L 2 V 0 a G E w I G 4 w I D U g a X R l c m F 0 a W 9 u c z U w I G U x L V N l Z W Q g N C 9 B d X R v U m V t b 3 Z l Z E N v b H V t b n M x L n t D b 2 x 1 b W 4 y L D F 9 J n F 1 b 3 Q 7 L C Z x d W 9 0 O 1 N l Y 3 R p b 2 4 x L 2 V 0 a G E w I G 4 w I D U g a X R l c m F 0 a W 9 u c z U w I G U x L V N l Z W Q g N C 9 B d X R v U m V t b 3 Z l Z E N v b H V t b n M x L n t D b 2 x 1 b W 4 z L D J 9 J n F 1 b 3 Q 7 L C Z x d W 9 0 O 1 N l Y 3 R p b 2 4 x L 2 V 0 a G E w I G 4 w I D U g a X R l c m F 0 a W 9 u c z U w I G U x L V N l Z W Q g N C 9 B d X R v U m V t b 3 Z l Z E N v b H V t b n M x L n t D b 2 x 1 b W 4 0 L D N 9 J n F 1 b 3 Q 7 L C Z x d W 9 0 O 1 N l Y 3 R p b 2 4 x L 2 V 0 a G E w I G 4 w I D U g a X R l c m F 0 a W 9 u c z U w I G U x L V N l Z W Q g N C 9 B d X R v U m V t b 3 Z l Z E N v b H V t b n M x L n t D b 2 x 1 b W 4 1 L D R 9 J n F 1 b 3 Q 7 X S w m c X V v d D t S Z W x h d G l v b n N o a X B J b m Z v J n F 1 b 3 Q 7 O l t d f S I g L z 4 8 L 1 N 0 Y W J s Z U V u d H J p Z X M + P C 9 J d G V t P j x J d G V t P j x J d G V t T G 9 j Y X R p b 2 4 + P E l 0 Z W 1 U e X B l P k Z v c m 1 1 b G E 8 L 0 l 0 Z W 1 U e X B l P j x J d G V t U G F 0 a D 5 T Z W N 0 a W 9 u M S 9 l d G h h M C U y M G 4 w J T I w N S U y M G l 0 Z X J h d G l v b n M 1 M C U y M G U x L V N l Z W Q l M j A 0 L 0 9 y a W d l b j w v S X R l b V B h d G g + P C 9 J d G V t T G 9 j Y X R p b 2 4 + P F N 0 Y W J s Z U V u d H J p Z X M g L z 4 8 L 0 l 0 Z W 0 + P E l 0 Z W 0 + P E l 0 Z W 1 M b 2 N h d G l v b j 4 8 S X R l b V R 5 c G U + R m 9 y b X V s Y T w v S X R l b V R 5 c G U + P E l 0 Z W 1 Q Y X R o P l N l Y 3 R p b 2 4 x L 2 V 0 a G E w J T I w b j A l M j A 1 J T I w a X R l c m F 0 a W 9 u c z U w J T I w Z T E t U 2 V l Z C U y M D Q v V G l w b y U y M G N h b W J p Y W R v P C 9 J d G V t U G F 0 a D 4 8 L 0 l 0 Z W 1 M b 2 N h d G l v b j 4 8 U 3 R h Y m x l R W 5 0 c m l l c y A v P j w v S X R l b T 4 8 S X R l b T 4 8 S X R l b U x v Y 2 F 0 a W 9 u P j x J d G V t V H l w Z T 5 G b 3 J t d W x h P C 9 J d G V t V H l w Z T 4 8 S X R l b V B h d G g + U 2 V j d G l v b j E v Z X R o Y T A l M j B u M C U y M D U l M j B p d G V y Y X R p b 2 5 z N T A l M j B l M i 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y N i 4 z M D I 0 M D Q z 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y L V N l Z W Q g N C 9 B d X R v U m V t b 3 Z l Z E N v b H V t b n M x L n t D b 2 x 1 b W 4 x L D B 9 J n F 1 b 3 Q 7 L C Z x d W 9 0 O 1 N l Y 3 R p b 2 4 x L 2 V 0 a G E w I G 4 w I D U g a X R l c m F 0 a W 9 u c z U w I G U y L V N l Z W Q g N C 9 B d X R v U m V t b 3 Z l Z E N v b H V t b n M x L n t D b 2 x 1 b W 4 y L D F 9 J n F 1 b 3 Q 7 L C Z x d W 9 0 O 1 N l Y 3 R p b 2 4 x L 2 V 0 a G E w I G 4 w I D U g a X R l c m F 0 a W 9 u c z U w I G U y L V N l Z W Q g N C 9 B d X R v U m V t b 3 Z l Z E N v b H V t b n M x L n t D b 2 x 1 b W 4 z L D J 9 J n F 1 b 3 Q 7 L C Z x d W 9 0 O 1 N l Y 3 R p b 2 4 x L 2 V 0 a G E w I G 4 w I D U g a X R l c m F 0 a W 9 u c z U w I G U y L V N l Z W Q g N C 9 B d X R v U m V t b 3 Z l Z E N v b H V t b n M x L n t D b 2 x 1 b W 4 0 L D N 9 J n F 1 b 3 Q 7 L C Z x d W 9 0 O 1 N l Y 3 R p b 2 4 x L 2 V 0 a G E w I G 4 w I D U g a X R l c m F 0 a W 9 u c z U w I G U y L V N l Z W Q g N C 9 B d X R v U m V t b 3 Z l Z E N v b H V t b n M x L n t D b 2 x 1 b W 4 1 L D R 9 J n F 1 b 3 Q 7 X S w m c X V v d D t D b 2 x 1 b W 5 D b 3 V u d C Z x d W 9 0 O z o 1 L C Z x d W 9 0 O 0 t l e U N v b H V t b k 5 h b W V z J n F 1 b 3 Q 7 O l t d L C Z x d W 9 0 O 0 N v b H V t b k l k Z W 5 0 a X R p Z X M m c X V v d D s 6 W y Z x d W 9 0 O 1 N l Y 3 R p b 2 4 x L 2 V 0 a G E w I G 4 w I D U g a X R l c m F 0 a W 9 u c z U w I G U y L V N l Z W Q g N C 9 B d X R v U m V t b 3 Z l Z E N v b H V t b n M x L n t D b 2 x 1 b W 4 x L D B 9 J n F 1 b 3 Q 7 L C Z x d W 9 0 O 1 N l Y 3 R p b 2 4 x L 2 V 0 a G E w I G 4 w I D U g a X R l c m F 0 a W 9 u c z U w I G U y L V N l Z W Q g N C 9 B d X R v U m V t b 3 Z l Z E N v b H V t b n M x L n t D b 2 x 1 b W 4 y L D F 9 J n F 1 b 3 Q 7 L C Z x d W 9 0 O 1 N l Y 3 R p b 2 4 x L 2 V 0 a G E w I G 4 w I D U g a X R l c m F 0 a W 9 u c z U w I G U y L V N l Z W Q g N C 9 B d X R v U m V t b 3 Z l Z E N v b H V t b n M x L n t D b 2 x 1 b W 4 z L D J 9 J n F 1 b 3 Q 7 L C Z x d W 9 0 O 1 N l Y 3 R p b 2 4 x L 2 V 0 a G E w I G 4 w I D U g a X R l c m F 0 a W 9 u c z U w I G U y L V N l Z W Q g N C 9 B d X R v U m V t b 3 Z l Z E N v b H V t b n M x L n t D b 2 x 1 b W 4 0 L D N 9 J n F 1 b 3 Q 7 L C Z x d W 9 0 O 1 N l Y 3 R p b 2 4 x L 2 V 0 a G E w I G 4 w I D U g a X R l c m F 0 a W 9 u c z U w I G U y L V N l Z W Q g N C 9 B d X R v U m V t b 3 Z l Z E N v b H V t b n M x L n t D b 2 x 1 b W 4 1 L D R 9 J n F 1 b 3 Q 7 X S w m c X V v d D t S Z W x h d G l v b n N o a X B J b m Z v J n F 1 b 3 Q 7 O l t d f S I g L z 4 8 L 1 N 0 Y W J s Z U V u d H J p Z X M + P C 9 J d G V t P j x J d G V t P j x J d G V t T G 9 j Y X R p b 2 4 + P E l 0 Z W 1 U e X B l P k Z v c m 1 1 b G E 8 L 0 l 0 Z W 1 U e X B l P j x J d G V t U G F 0 a D 5 T Z W N 0 a W 9 u M S 9 l d G h h M C U y M G 4 w J T I w N S U y M G l 0 Z X J h d G l v b n M 1 M C U y M G U y L V N l Z W Q l M j A 0 L 0 9 y a W d l b j w v S X R l b V B h d G g + P C 9 J d G V t T G 9 j Y X R p b 2 4 + P F N 0 Y W J s Z U V u d H J p Z X M g L z 4 8 L 0 l 0 Z W 0 + P E l 0 Z W 0 + P E l 0 Z W 1 M b 2 N h d G l v b j 4 8 S X R l b V R 5 c G U + R m 9 y b X V s Y T w v S X R l b V R 5 c G U + P E l 0 Z W 1 Q Y X R o P l N l Y 3 R p b 2 4 x L 2 V 0 a G E w J T I w b j A l M j A 1 J T I w a X R l c m F 0 a W 9 u c z U w J T I w Z T I t U 2 V l Z C U y M D Q v V G l w b y U y M G N h b W J p Y W R v P C 9 J d G V t U G F 0 a D 4 8 L 0 l 0 Z W 1 M b 2 N h d G l v b j 4 8 U 3 R h Y m x l R W 5 0 c m l l c y A v P j w v S X R l b T 4 8 S X R l b T 4 8 S X R l b U x v Y 2 F 0 a W 9 u P j x J d G V t V H l w Z T 5 G b 3 J t d W x h P C 9 J d G V t V H l w Z T 4 8 S X R l b V B h d G g + U 2 V j d G l v b j E v Z X R o Y T A l M j B u M C U y M D U l M j B p d G V y Y X R p b 2 5 z N T A l M j B l M y 1 T Z W V k J T I w 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D o 1 O D o 0 O S 4 w M z I 5 N j g 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G U z L V N l Z W Q g N C 9 B d X R v U m V t b 3 Z l Z E N v b H V t b n M x L n t D b 2 x 1 b W 4 x L D B 9 J n F 1 b 3 Q 7 L C Z x d W 9 0 O 1 N l Y 3 R p b 2 4 x L 2 V 0 a G E w I G 4 w I D U g a X R l c m F 0 a W 9 u c z U w I G U z L V N l Z W Q g N C 9 B d X R v U m V t b 3 Z l Z E N v b H V t b n M x L n t D b 2 x 1 b W 4 y L D F 9 J n F 1 b 3 Q 7 L C Z x d W 9 0 O 1 N l Y 3 R p b 2 4 x L 2 V 0 a G E w I G 4 w I D U g a X R l c m F 0 a W 9 u c z U w I G U z L V N l Z W Q g N C 9 B d X R v U m V t b 3 Z l Z E N v b H V t b n M x L n t D b 2 x 1 b W 4 z L D J 9 J n F 1 b 3 Q 7 L C Z x d W 9 0 O 1 N l Y 3 R p b 2 4 x L 2 V 0 a G E w I G 4 w I D U g a X R l c m F 0 a W 9 u c z U w I G U z L V N l Z W Q g N C 9 B d X R v U m V t b 3 Z l Z E N v b H V t b n M x L n t D b 2 x 1 b W 4 0 L D N 9 J n F 1 b 3 Q 7 L C Z x d W 9 0 O 1 N l Y 3 R p b 2 4 x L 2 V 0 a G E w I G 4 w I D U g a X R l c m F 0 a W 9 u c z U w I G U z L V N l Z W Q g N C 9 B d X R v U m V t b 3 Z l Z E N v b H V t b n M x L n t D b 2 x 1 b W 4 1 L D R 9 J n F 1 b 3 Q 7 X S w m c X V v d D t D b 2 x 1 b W 5 D b 3 V u d C Z x d W 9 0 O z o 1 L C Z x d W 9 0 O 0 t l e U N v b H V t b k 5 h b W V z J n F 1 b 3 Q 7 O l t d L C Z x d W 9 0 O 0 N v b H V t b k l k Z W 5 0 a X R p Z X M m c X V v d D s 6 W y Z x d W 9 0 O 1 N l Y 3 R p b 2 4 x L 2 V 0 a G E w I G 4 w I D U g a X R l c m F 0 a W 9 u c z U w I G U z L V N l Z W Q g N C 9 B d X R v U m V t b 3 Z l Z E N v b H V t b n M x L n t D b 2 x 1 b W 4 x L D B 9 J n F 1 b 3 Q 7 L C Z x d W 9 0 O 1 N l Y 3 R p b 2 4 x L 2 V 0 a G E w I G 4 w I D U g a X R l c m F 0 a W 9 u c z U w I G U z L V N l Z W Q g N C 9 B d X R v U m V t b 3 Z l Z E N v b H V t b n M x L n t D b 2 x 1 b W 4 y L D F 9 J n F 1 b 3 Q 7 L C Z x d W 9 0 O 1 N l Y 3 R p b 2 4 x L 2 V 0 a G E w I G 4 w I D U g a X R l c m F 0 a W 9 u c z U w I G U z L V N l Z W Q g N C 9 B d X R v U m V t b 3 Z l Z E N v b H V t b n M x L n t D b 2 x 1 b W 4 z L D J 9 J n F 1 b 3 Q 7 L C Z x d W 9 0 O 1 N l Y 3 R p b 2 4 x L 2 V 0 a G E w I G 4 w I D U g a X R l c m F 0 a W 9 u c z U w I G U z L V N l Z W Q g N C 9 B d X R v U m V t b 3 Z l Z E N v b H V t b n M x L n t D b 2 x 1 b W 4 0 L D N 9 J n F 1 b 3 Q 7 L C Z x d W 9 0 O 1 N l Y 3 R p b 2 4 x L 2 V 0 a G E w I G 4 w I D U g a X R l c m F 0 a W 9 u c z U w I G U z L V N l Z W Q g N C 9 B d X R v U m V t b 3 Z l Z E N v b H V t b n M x L n t D b 2 x 1 b W 4 1 L D R 9 J n F 1 b 3 Q 7 X S w m c X V v d D t S Z W x h d G l v b n N o a X B J b m Z v J n F 1 b 3 Q 7 O l t d f S I g L z 4 8 L 1 N 0 Y W J s Z U V u d H J p Z X M + P C 9 J d G V t P j x J d G V t P j x J d G V t T G 9 j Y X R p b 2 4 + P E l 0 Z W 1 U e X B l P k Z v c m 1 1 b G E 8 L 0 l 0 Z W 1 U e X B l P j x J d G V t U G F 0 a D 5 T Z W N 0 a W 9 u M S 9 l d G h h M C U y M G 4 w J T I w N S U y M G l 0 Z X J h d G l v b n M 1 M C U y M G U z L V N l Z W Q l M j A 0 L 0 9 y a W d l b j w v S X R l b V B h d G g + P C 9 J d G V t T G 9 j Y X R p b 2 4 + P F N 0 Y W J s Z U V u d H J p Z X M g L z 4 8 L 0 l 0 Z W 0 + P E l 0 Z W 0 + P E l 0 Z W 1 M b 2 N h d G l v b j 4 8 S X R l b V R 5 c G U + R m 9 y b X V s Y T w v S X R l b V R 5 c G U + P E l 0 Z W 1 Q Y X R o P l N l Y 3 R p b 2 4 x L 2 V 0 a G E w J T I w b j A l M j A 1 J T I w a X R l c m F 0 a W 9 u c z U w J T I w Z T M t U 2 V l Z C U y M D Q v V G l w b y U y M G N h b W J p Y W R v P C 9 J d G V t U G F 0 a D 4 8 L 0 l 0 Z W 1 M b 2 N h d G l v b j 4 8 U 3 R h Y m x l R W 5 0 c m l l c y A v P j w v S X R l b T 4 8 S X R l b T 4 8 S X R l b U x v Y 2 F 0 a W 9 u P j x J d G V t V H l w Z T 5 G b 3 J t d W x h P C 9 J d G V t V H l w Z T 4 8 S X R l b V B h d G g + U 2 V j d G l v b j E v Z X R o Y T A l M j B u M C U y M D U l M j B p d G V y Y X R p b 2 5 z N T A l M j B z Z W V 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U w X 3 N l Z W Q 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I 1 O j U 1 L j k x N D Q 1 M D R 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C 9 T d G F i b G V F b n R y a W V z P j w v S X R l b T 4 8 S X R l b T 4 8 S X R l b U x v Y 2 F 0 a W 9 u P j x J d G V t V H l w Z T 5 G b 3 J t d W x h P C 9 J d G V t V H l w Z T 4 8 S X R l b V B h d G g + U 2 V j d G l v b j E v Z X R o Y T A l M j B u M C U y M D U l M j B p d G V y Y X R p b 2 5 z N T A l M j B z Z W V k M S 9 P c m l n Z W 4 8 L 0 l 0 Z W 1 Q Y X R o P j w v S X R l b U x v Y 2 F 0 a W 9 u P j x T d G F i b G V F b n R y a W V z I C 8 + P C 9 J d G V t P j x J d G V t P j x J d G V t T G 9 j Y X R p b 2 4 + P E l 0 Z W 1 U e X B l P k Z v c m 1 1 b G E 8 L 0 l 0 Z W 1 U e X B l P j x J d G V t U G F 0 a D 5 T Z W N 0 a W 9 u M S 9 l d G h h M C U y M G 4 w J T I w N S U y M G l 0 Z X J h d G l v b n M 1 M C U y M H N l Z W Q x L 1 R p c G 8 l M j B j Y W 1 i a W F k b z w v S X R l b V B h d G g + P C 9 J d G V t T G 9 j Y X R p b 2 4 + P F N 0 Y W J s Z U V u d H J p Z X M g L z 4 8 L 0 l 0 Z W 0 + P E l 0 Z W 0 + P E l 0 Z W 1 M b 2 N h d G l v b j 4 8 S X R l b V R 5 c G U + R m 9 y b X V s Y T w v S X R l b V R 5 c G U + P E l 0 Z W 1 Q Y X R o P l N l Y 3 R p b 2 4 x L 2 V 0 a G E w J T I w b j A l M j A 1 J T I w a X R l c m F 0 a W 9 u c z E w M D 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I 2 O j Q 0 L j k 1 O D E 0 N j 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C B z Z W V k M S 9 B d X R v U m V t b 3 Z l Z E N v b H V t b n M x L n t D b 2 x 1 b W 4 x L D B 9 J n F 1 b 3 Q 7 L C Z x d W 9 0 O 1 N l Y 3 R p b 2 4 x L 2 V 0 a G E w I G 4 w I D U g a X R l c m F 0 a W 9 u c z E w M D A g c 2 V l Z D E v Q X V 0 b 1 J l b W 9 2 Z W R D b 2 x 1 b W 5 z M S 5 7 Q 2 9 s d W 1 u M i w x f S Z x d W 9 0 O y w m c X V v d D t T Z W N 0 a W 9 u M S 9 l d G h h M C B u M C A 1 I G l 0 Z X J h d G l v b n M x M D A w I H N l Z W Q x L 0 F 1 d G 9 S Z W 1 v d m V k Q 2 9 s d W 1 u c z E u e 0 N v b H V t b j M s M n 0 m c X V v d D s s J n F 1 b 3 Q 7 U 2 V j d G l v b j E v Z X R o Y T A g b j A g N S B p d G V y Y X R p b 2 5 z M T A w M C B z Z W V k M S 9 B d X R v U m V t b 3 Z l Z E N v b H V t b n M x L n t D b 2 x 1 b W 4 0 L D N 9 J n F 1 b 3 Q 7 L C Z x d W 9 0 O 1 N l Y 3 R p b 2 4 x L 2 V 0 a G E w I G 4 w I D U g a X R l c m F 0 a W 9 u c z E w M D A g c 2 V l Z D E v Q X V 0 b 1 J l b W 9 2 Z W R D b 2 x 1 b W 5 z M S 5 7 Q 2 9 s d W 1 u N S w 0 f S Z x d W 9 0 O 1 0 s J n F 1 b 3 Q 7 Q 2 9 s d W 1 u Q 2 9 1 b n Q m c X V v d D s 6 N S w m c X V v d D t L Z X l D b 2 x 1 b W 5 O Y W 1 l c y Z x d W 9 0 O z p b X S w m c X V v d D t D b 2 x 1 b W 5 J Z G V u d G l 0 a W V z J n F 1 b 3 Q 7 O l s m c X V v d D t T Z W N 0 a W 9 u M S 9 l d G h h M C B u M C A 1 I G l 0 Z X J h d G l v b n M x M D A w I H N l Z W Q x L 0 F 1 d G 9 S Z W 1 v d m V k Q 2 9 s d W 1 u c z E u e 0 N v b H V t b j E s M H 0 m c X V v d D s s J n F 1 b 3 Q 7 U 2 V j d G l v b j E v Z X R o Y T A g b j A g N S B p d G V y Y X R p b 2 5 z M T A w M C B z Z W V k M S 9 B d X R v U m V t b 3 Z l Z E N v b H V t b n M x L n t D b 2 x 1 b W 4 y L D F 9 J n F 1 b 3 Q 7 L C Z x d W 9 0 O 1 N l Y 3 R p b 2 4 x L 2 V 0 a G E w I G 4 w I D U g a X R l c m F 0 a W 9 u c z E w M D A g c 2 V l Z D E v Q X V 0 b 1 J l b W 9 2 Z W R D b 2 x 1 b W 5 z M S 5 7 Q 2 9 s d W 1 u M y w y f S Z x d W 9 0 O y w m c X V v d D t T Z W N 0 a W 9 u M S 9 l d G h h M C B u M C A 1 I G l 0 Z X J h d G l v b n M x M D A w I H N l Z W Q x L 0 F 1 d G 9 S Z W 1 v d m V k Q 2 9 s d W 1 u c z E u e 0 N v b H V t b j Q s M 3 0 m c X V v d D s s J n F 1 b 3 Q 7 U 2 V j d G l v b j E v Z X R o Y T A g b j A g N S B p d G V y Y X R p b 2 5 z M T A w M C B z Z W V k M S 9 B d X R v U m V t b 3 Z l Z E N v b H V t b n M x L n t D b 2 x 1 b W 4 1 L D R 9 J n F 1 b 3 Q 7 X S w m c X V v d D t S Z W x h d G l v b n N o a X B J b m Z v J n F 1 b 3 Q 7 O l t d f S I g L z 4 8 L 1 N 0 Y W J s Z U V u d H J p Z X M + P C 9 J d G V t P j x J d G V t P j x J d G V t T G 9 j Y X R p b 2 4 + P E l 0 Z W 1 U e X B l P k Z v c m 1 1 b G E 8 L 0 l 0 Z W 1 U e X B l P j x J d G V t U G F 0 a D 5 T Z W N 0 a W 9 u M S 9 l d G h h M C U y M G 4 w J T I w N S U y M G l 0 Z X J h d G l v b n M x M D A w J T I w c 2 V l Z D E v T 3 J p Z 2 V u P C 9 J d G V t U G F 0 a D 4 8 L 0 l 0 Z W 1 M b 2 N h d G l v b j 4 8 U 3 R h Y m x l R W 5 0 c m l l c y A v P j w v S X R l b T 4 8 S X R l b T 4 8 S X R l b U x v Y 2 F 0 a W 9 u P j x J d G V t V H l w Z T 5 G b 3 J t d W x h P C 9 J d G V t V H l w Z T 4 8 S X R l b V B h d G g + U 2 V j d G l v b j E v Z X R o Y T A l M j B u M C U y M D U l M j B p d G V y Y X R p b 2 5 z M T A w M C U y M H N l Z W Q x L 1 R p c G 8 l M j B j Y W 1 i a W F k b z w v S X R l b V B h d G g + P C 9 J d G V t T G 9 j Y X R p b 2 4 + P F N 0 Y W J s Z U V u d H J p Z X M g L z 4 8 L 0 l 0 Z W 0 + P E l 0 Z W 0 + P E l 0 Z W 1 M b 2 N h d G l v b j 4 8 S X R l b V R 5 c G U + R m 9 y b X V s Y T w v S X R l b V R 5 c G U + P E l 0 Z W 1 Q Y X R o P l N l Y 3 R p b 2 4 x L 2 V 0 a G E w J T I w b j A l M j A 1 J T I w a X R l c m F 0 a W 9 u c z E w M D A l M j B z Z W V k 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V 0 a G E w X 2 4 w X z V f a X R l c m F 0 a W 9 u c z E w M D B f c 2 V l Z D E y M 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Y t M T R U M T U 6 M j Y 6 N D Q u O T U 4 M T Q 2 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g c 2 V l Z D E v Q X V 0 b 1 J l b W 9 2 Z W R D b 2 x 1 b W 5 z M S 5 7 Q 2 9 s d W 1 u M S w w f S Z x d W 9 0 O y w m c X V v d D t T Z W N 0 a W 9 u M S 9 l d G h h M C B u M C A 1 I G l 0 Z X J h d G l v b n M x M D A w I H N l Z W Q x L 0 F 1 d G 9 S Z W 1 v d m V k Q 2 9 s d W 1 u c z E u e 0 N v b H V t b j I s M X 0 m c X V v d D s s J n F 1 b 3 Q 7 U 2 V j d G l v b j E v Z X R o Y T A g b j A g N S B p d G V y Y X R p b 2 5 z M T A w M C B z Z W V k M S 9 B d X R v U m V t b 3 Z l Z E N v b H V t b n M x L n t D b 2 x 1 b W 4 z L D J 9 J n F 1 b 3 Q 7 L C Z x d W 9 0 O 1 N l Y 3 R p b 2 4 x L 2 V 0 a G E w I G 4 w I D U g a X R l c m F 0 a W 9 u c z E w M D A g c 2 V l Z D E v Q X V 0 b 1 J l b W 9 2 Z W R D b 2 x 1 b W 5 z M S 5 7 Q 2 9 s d W 1 u N C w z f S Z x d W 9 0 O y w m c X V v d D t T Z W N 0 a W 9 u M S 9 l d G h h M C B u M C A 1 I G l 0 Z X J h d G l v b n M x M D A w I H N l Z W Q x L 0 F 1 d G 9 S Z W 1 v d m V k Q 2 9 s d W 1 u c z E u e 0 N v b H V t b j U s N H 0 m c X V v d D t d L C Z x d W 9 0 O 0 N v b H V t b k N v d W 5 0 J n F 1 b 3 Q 7 O j U s J n F 1 b 3 Q 7 S 2 V 5 Q 2 9 s d W 1 u T m F t Z X M m c X V v d D s 6 W 1 0 s J n F 1 b 3 Q 7 Q 2 9 s d W 1 u S W R l b n R p d G l l c y Z x d W 9 0 O z p b J n F 1 b 3 Q 7 U 2 V j d G l v b j E v Z X R o Y T A g b j A g N S B p d G V y Y X R p b 2 5 z M T A w M C B z Z W V k M S 9 B d X R v U m V t b 3 Z l Z E N v b H V t b n M x L n t D b 2 x 1 b W 4 x L D B 9 J n F 1 b 3 Q 7 L C Z x d W 9 0 O 1 N l Y 3 R p b 2 4 x L 2 V 0 a G E w I G 4 w I D U g a X R l c m F 0 a W 9 u c z E w M D A g c 2 V l Z D E v Q X V 0 b 1 J l b W 9 2 Z W R D b 2 x 1 b W 5 z M S 5 7 Q 2 9 s d W 1 u M i w x f S Z x d W 9 0 O y w m c X V v d D t T Z W N 0 a W 9 u M S 9 l d G h h M C B u M C A 1 I G l 0 Z X J h d G l v b n M x M D A w I H N l Z W Q x L 0 F 1 d G 9 S Z W 1 v d m V k Q 2 9 s d W 1 u c z E u e 0 N v b H V t b j M s M n 0 m c X V v d D s s J n F 1 b 3 Q 7 U 2 V j d G l v b j E v Z X R o Y T A g b j A g N S B p d G V y Y X R p b 2 5 z M T A w M C B z Z W V k M S 9 B d X R v U m V t b 3 Z l Z E N v b H V t b n M x L n t D b 2 x 1 b W 4 0 L D N 9 J n F 1 b 3 Q 7 L C Z x d W 9 0 O 1 N l Y 3 R p b 2 4 x L 2 V 0 a G E w I G 4 w I D U g a X R l c m F 0 a W 9 u c z E w M D A g c 2 V l Z D E v Q X V 0 b 1 J l b W 9 2 Z W R D b 2 x 1 b W 5 z M S 5 7 Q 2 9 s d W 1 u N S w 0 f S Z x d W 9 0 O 1 0 s J n F 1 b 3 Q 7 U m V s Y X R p b 2 5 z a G l w S W 5 m b y Z x d W 9 0 O z p b X X 0 i I C 8 + P E V u d H J 5 I F R 5 c G U 9 I k x v Y W R l Z F R v Q W 5 h b H l z a X N T Z X J 2 a W N l c y I g V m F s d W U 9 I m w w I i A v P j w v U 3 R h Y m x l R W 5 0 c m l l c z 4 8 L 0 l 0 Z W 0 + P E l 0 Z W 0 + P E l 0 Z W 1 M b 2 N h d G l v b j 4 8 S X R l b V R 5 c G U + R m 9 y b X V s Y T w v S X R l b V R 5 c G U + P E l 0 Z W 1 Q Y X R o P l N l Y 3 R p b 2 4 x L 2 V 0 a G E w J T I w b j A l M j A 1 J T I w a X R l c m F 0 a W 9 u c z E w M D A l M j B z Z W V k M S U y M C g y K S 9 P c m l n Z W 4 8 L 0 l 0 Z W 1 Q Y X R o P j w v S X R l b U x v Y 2 F 0 a W 9 u P j x T d G F i b G V F b n R y a W V z I C 8 + P C 9 J d G V t P j x J d G V t P j x J d G V t T G 9 j Y X R p b 2 4 + P E l 0 Z W 1 U e X B l P k Z v c m 1 1 b G E 8 L 0 l 0 Z W 1 U e X B l P j x J d G V t U G F 0 a D 5 T Z W N 0 a W 9 u M S 9 l d G h h M C U y M G 4 w J T I w N S U y M G l 0 Z X J h d G l v b n M x M D A w J T I w c 2 V l Z D E l M j A o M i k v V G l w b y U y M G N h b W J p Y W R v P C 9 J d G V t U G F 0 a D 4 8 L 0 l 0 Z W 1 M b 2 N h d G l v b j 4 8 U 3 R h Y m x l R W 5 0 c m l l c y A v P j w v S X R l b T 4 8 S X R l b T 4 8 S X R l b U x v Y 2 F 0 a W 9 u P j x J d G V t V H l w Z T 5 G b 3 J t d W x h P C 9 J d G V t V H l w Z T 4 8 S X R l b V B h d G g + U 2 V j d G l v b j E v Z X R o Y T A l M j B u M C U y M D U l M j B p d G V y Y X R p b 2 5 z M T A w M D A l M j B z Z W V k 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E w M D A w X 3 N l Z W Q 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M w O j E 1 L j I w N T U y N j 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M T A w M D A g c 2 V l Z D E v Q X V 0 b 1 J l b W 9 2 Z W R D b 2 x 1 b W 5 z M S 5 7 Q 2 9 s d W 1 u M S w w f S Z x d W 9 0 O y w m c X V v d D t T Z W N 0 a W 9 u M S 9 l d G h h M C B u M C A 1 I G l 0 Z X J h d G l v b n M x M D A w M C B z Z W V k M S 9 B d X R v U m V t b 3 Z l Z E N v b H V t b n M x L n t D b 2 x 1 b W 4 y L D F 9 J n F 1 b 3 Q 7 L C Z x d W 9 0 O 1 N l Y 3 R p b 2 4 x L 2 V 0 a G E w I G 4 w I D U g a X R l c m F 0 a W 9 u c z E w M D A w I H N l Z W Q x L 0 F 1 d G 9 S Z W 1 v d m V k Q 2 9 s d W 1 u c z E u e 0 N v b H V t b j M s M n 0 m c X V v d D s s J n F 1 b 3 Q 7 U 2 V j d G l v b j E v Z X R o Y T A g b j A g N S B p d G V y Y X R p b 2 5 z M T A w M D A g c 2 V l Z D E v Q X V 0 b 1 J l b W 9 2 Z W R D b 2 x 1 b W 5 z M S 5 7 Q 2 9 s d W 1 u N C w z f S Z x d W 9 0 O y w m c X V v d D t T Z W N 0 a W 9 u M S 9 l d G h h M C B u M C A 1 I G l 0 Z X J h d G l v b n M x M D A w M C B z Z W V k M S 9 B d X R v U m V t b 3 Z l Z E N v b H V t b n M x L n t D b 2 x 1 b W 4 1 L D R 9 J n F 1 b 3 Q 7 X S w m c X V v d D t D b 2 x 1 b W 5 D b 3 V u d C Z x d W 9 0 O z o 1 L C Z x d W 9 0 O 0 t l e U N v b H V t b k 5 h b W V z J n F 1 b 3 Q 7 O l t d L C Z x d W 9 0 O 0 N v b H V t b k l k Z W 5 0 a X R p Z X M m c X V v d D s 6 W y Z x d W 9 0 O 1 N l Y 3 R p b 2 4 x L 2 V 0 a G E w I G 4 w I D U g a X R l c m F 0 a W 9 u c z E w M D A w I H N l Z W Q x L 0 F 1 d G 9 S Z W 1 v d m V k Q 2 9 s d W 1 u c z E u e 0 N v b H V t b j E s M H 0 m c X V v d D s s J n F 1 b 3 Q 7 U 2 V j d G l v b j E v Z X R o Y T A g b j A g N S B p d G V y Y X R p b 2 5 z M T A w M D A g c 2 V l Z D E v Q X V 0 b 1 J l b W 9 2 Z W R D b 2 x 1 b W 5 z M S 5 7 Q 2 9 s d W 1 u M i w x f S Z x d W 9 0 O y w m c X V v d D t T Z W N 0 a W 9 u M S 9 l d G h h M C B u M C A 1 I G l 0 Z X J h d G l v b n M x M D A w M C B z Z W V k M S 9 B d X R v U m V t b 3 Z l Z E N v b H V t b n M x L n t D b 2 x 1 b W 4 z L D J 9 J n F 1 b 3 Q 7 L C Z x d W 9 0 O 1 N l Y 3 R p b 2 4 x L 2 V 0 a G E w I G 4 w I D U g a X R l c m F 0 a W 9 u c z E w M D A w I H N l Z W Q x L 0 F 1 d G 9 S Z W 1 v d m V k Q 2 9 s d W 1 u c z E u e 0 N v b H V t b j Q s M 3 0 m c X V v d D s s J n F 1 b 3 Q 7 U 2 V j d G l v b j E v Z X R o Y T A g b j A g N S B p d G V y Y X R p b 2 5 z M T A w M D A g c 2 V l Z D E v Q X V 0 b 1 J l b W 9 2 Z W R D b 2 x 1 b W 5 z M S 5 7 Q 2 9 s d W 1 u N S w 0 f S Z x d W 9 0 O 1 0 s J n F 1 b 3 Q 7 U m V s Y X R p b 2 5 z a G l w S W 5 m b y Z x d W 9 0 O z p b X X 0 i I C 8 + P C 9 T d G F i b G V F b n R y a W V z P j w v S X R l b T 4 8 S X R l b T 4 8 S X R l b U x v Y 2 F 0 a W 9 u P j x J d G V t V H l w Z T 5 G b 3 J t d W x h P C 9 J d G V t V H l w Z T 4 8 S X R l b V B h d G g + U 2 V j d G l v b j E v Z X R o Y T A l M j B u M C U y M D U l M j B p d G V y Y X R p b 2 5 z M T A w M D A l M j B z Z W V k M S 9 P c m l n Z W 4 8 L 0 l 0 Z W 1 Q Y X R o P j w v S X R l b U x v Y 2 F 0 a W 9 u P j x T d G F i b G V F b n R y a W V z I C 8 + P C 9 J d G V t P j x J d G V t P j x J d G V t T G 9 j Y X R p b 2 4 + P E l 0 Z W 1 U e X B l P k Z v c m 1 1 b G E 8 L 0 l 0 Z W 1 U e X B l P j x J d G V t U G F 0 a D 5 T Z W N 0 a W 9 u M S 9 l d G h h M C U y M G 4 w J T I w N S U y M G l 0 Z X J h d G l v b n M x M D A w M C U y M H N l Z W Q x L 1 R p c G 8 l M j B j Y W 1 i a W F k b z w v S X R l b V B h d G g + P C 9 J d G V t T G 9 j Y X R p b 2 4 + P F N 0 Y W J s Z U V u d H J p Z X M g L z 4 8 L 0 l 0 Z W 0 + P E l 0 Z W 0 + P E l 0 Z W 1 M b 2 N h d G l v b j 4 8 S X R l b V R 5 c G U + R m 9 y b X V s Y T w v S X R l b V R 5 c G U + P E l 0 Z W 1 Q Y X R o P l N l Y 3 R p b 2 4 x L 2 V 0 a G E w J T I w b j A l M j A 1 J T I w a X R l c m F 0 a W 9 u c z U 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d G h h M F 9 u M F 8 1 X 2 l 0 Z X J h d G l v b n M 1 M F 9 z Z W V k M T I i I C 8 + P E V u d H J 5 I F R 5 c G U 9 I k Z p b G x l Z E N v b X B s Z X R l U m V z d W x 0 V G 9 X b 3 J r c 2 h l Z X Q i I F Z h b H V l P S J s M S I g L z 4 8 R W 5 0 c n k g V H l w Z T 0 i R m l s b E V y c m 9 y Q 2 9 k Z S I g V m F s d W U 9 I n N V b m t u b 3 d u I i A v P j x F b n R y e S B U e X B l P S J G a W x s R X J y b 3 J D b 3 V u d C I g V m F s d W U 9 I m w w 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X R o Y T A l M j B u M C U y M D U l M j B p d G V y Y X R p b 2 5 z N T A l M j B z Z W V k M S U y M C g y K S 9 P c m l n Z W 4 8 L 0 l 0 Z W 1 Q Y X R o P j w v S X R l b U x v Y 2 F 0 a W 9 u P j x T d G F i b G V F b n R y a W V z I C 8 + P C 9 J d G V t P j x J d G V t P j x J d G V t T G 9 j Y X R p b 2 4 + P E l 0 Z W 1 U e X B l P k Z v c m 1 1 b G E 8 L 0 l 0 Z W 1 U e X B l P j x J d G V t U G F 0 a D 5 T Z W N 0 a W 9 u M S 9 l d G h h M C U y M G 4 w J T I w N S U y M G l 0 Z X J h d G l v b n M 1 M C U y M H N l Z W Q x J T I w K D I p L 1 R p c G 8 l M j B j Y W 1 i a W F k b z w v S X R l b V B h d G g + P C 9 J d G V t T G 9 j Y X R p b 2 4 + P F N 0 Y W J s Z U V u d H J p Z X M g L z 4 8 L 0 l 0 Z W 0 + P E l 0 Z W 0 + P E l 0 Z W 1 M b 2 N h d G l v b j 4 8 S X R l b V R 5 c G U + R m 9 y b X V s Y T w v S X R l b V R 5 c G U + P E l 0 Z W 1 Q Y X R o P l N l Y 3 R p b 2 4 x L 2 V 0 a G E w J T I w b j A l M j A 1 J T I w a X R l c m F 0 a W 9 u c z U w J T I w c 2 V l Z 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F 9 u M F 8 1 X 2 l 0 Z X J h d G l v b n M 1 M F 9 z Z W V k 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x N T o 0 M j o 0 M y 4 2 N z c 5 O D Y 3 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w I G 4 w I D U g a X R l c m F 0 a W 9 u c z U w I H N l Z W Q y L 0 F 1 d G 9 S Z W 1 v d m V k Q 2 9 s d W 1 u c z E u e 0 N v b H V t b j E s M H 0 m c X V v d D s s J n F 1 b 3 Q 7 U 2 V j d G l v b j E v Z X R o Y T A g b j A g N S B p d G V y Y X R p b 2 5 z N T A g c 2 V l Z D I v Q X V 0 b 1 J l b W 9 2 Z W R D b 2 x 1 b W 5 z M S 5 7 Q 2 9 s d W 1 u M i w x f S Z x d W 9 0 O y w m c X V v d D t T Z W N 0 a W 9 u M S 9 l d G h h M C B u M C A 1 I G l 0 Z X J h d G l v b n M 1 M C B z Z W V k M i 9 B d X R v U m V t b 3 Z l Z E N v b H V t b n M x L n t D b 2 x 1 b W 4 z L D J 9 J n F 1 b 3 Q 7 L C Z x d W 9 0 O 1 N l Y 3 R p b 2 4 x L 2 V 0 a G E w I G 4 w I D U g a X R l c m F 0 a W 9 u c z U w I H N l Z W Q y L 0 F 1 d G 9 S Z W 1 v d m V k Q 2 9 s d W 1 u c z E u e 0 N v b H V t b j Q s M 3 0 m c X V v d D s s J n F 1 b 3 Q 7 U 2 V j d G l v b j E v Z X R o Y T A g b j A g N S B p d G V y Y X R p b 2 5 z N T A g c 2 V l Z D I v Q X V 0 b 1 J l b W 9 2 Z W R D b 2 x 1 b W 5 z M S 5 7 Q 2 9 s d W 1 u N S w 0 f S Z x d W 9 0 O 1 0 s J n F 1 b 3 Q 7 Q 2 9 s d W 1 u Q 2 9 1 b n Q m c X V v d D s 6 N S w m c X V v d D t L Z X l D b 2 x 1 b W 5 O Y W 1 l c y Z x d W 9 0 O z p b X S w m c X V v d D t D b 2 x 1 b W 5 J Z G V u d G l 0 a W V z J n F 1 b 3 Q 7 O l s m c X V v d D t T Z W N 0 a W 9 u M S 9 l d G h h M C B u M C A 1 I G l 0 Z X J h d G l v b n M 1 M C B z Z W V k M i 9 B d X R v U m V t b 3 Z l Z E N v b H V t b n M x L n t D b 2 x 1 b W 4 x L D B 9 J n F 1 b 3 Q 7 L C Z x d W 9 0 O 1 N l Y 3 R p b 2 4 x L 2 V 0 a G E w I G 4 w I D U g a X R l c m F 0 a W 9 u c z U w I H N l Z W Q y L 0 F 1 d G 9 S Z W 1 v d m V k Q 2 9 s d W 1 u c z E u e 0 N v b H V t b j I s M X 0 m c X V v d D s s J n F 1 b 3 Q 7 U 2 V j d G l v b j E v Z X R o Y T A g b j A g N S B p d G V y Y X R p b 2 5 z N T A g c 2 V l Z D I v Q X V 0 b 1 J l b W 9 2 Z W R D b 2 x 1 b W 5 z M S 5 7 Q 2 9 s d W 1 u M y w y f S Z x d W 9 0 O y w m c X V v d D t T Z W N 0 a W 9 u M S 9 l d G h h M C B u M C A 1 I G l 0 Z X J h d G l v b n M 1 M C B z Z W V k M i 9 B d X R v U m V t b 3 Z l Z E N v b H V t b n M x L n t D b 2 x 1 b W 4 0 L D N 9 J n F 1 b 3 Q 7 L C Z x d W 9 0 O 1 N l Y 3 R p b 2 4 x L 2 V 0 a G E w I G 4 w I D U g a X R l c m F 0 a W 9 u c z U w I H N l Z W Q y L 0 F 1 d G 9 S Z W 1 v d m V k Q 2 9 s d W 1 u c z E u e 0 N v b H V t b j U s N H 0 m c X V v d D t d L C Z x d W 9 0 O 1 J l b G F 0 a W 9 u c 2 h p c E l u Z m 8 m c X V v d D s 6 W 1 1 9 I i A v P j w v U 3 R h Y m x l R W 5 0 c m l l c z 4 8 L 0 l 0 Z W 0 + P E l 0 Z W 0 + P E l 0 Z W 1 M b 2 N h d G l v b j 4 8 S X R l b V R 5 c G U + R m 9 y b X V s Y T w v S X R l b V R 5 c G U + P E l 0 Z W 1 Q Y X R o P l N l Y 3 R p b 2 4 x L 2 V 0 a G E w J T I w b j A l M j A 1 J T I w a X R l c m F 0 a W 9 u c z U w J T I w c 2 V l Z D I v T 3 J p Z 2 V u P C 9 J d G V t U G F 0 a D 4 8 L 0 l 0 Z W 1 M b 2 N h d G l v b j 4 8 U 3 R h Y m x l R W 5 0 c m l l c y A v P j w v S X R l b T 4 8 S X R l b T 4 8 S X R l b U x v Y 2 F 0 a W 9 u P j x J d G V t V H l w Z T 5 G b 3 J t d W x h P C 9 J d G V t V H l w Z T 4 8 S X R l b V B h d G g + U 2 V j d G l v b j E v Z X R o Y T A l M j B u M C U y M D U l M j B p d G V y Y X R p b 2 5 z N T A l M j B z Z W V k M i 9 U a X B v J T I w Y 2 F t Y m l h Z G 8 8 L 0 l 0 Z W 1 Q Y X R o P j w v S X R l b U x v Y 2 F 0 a W 9 u P j x T d G F i b G V F b n R y a W V z I C 8 + P C 9 J d G V t P j x J d G V t P j x J d G V t T G 9 j Y X R p b 2 4 + P E l 0 Z W 1 U e X B l P k Z v c m 1 1 b G E 8 L 0 l 0 Z W 1 U e X B l P j x J d G V t U G F 0 a D 5 T Z W N 0 a W 9 u M S 9 l d G h h M C U y M G 4 w J T I w N S U y M G l 0 Z X J h d G l v b n M 1 M C U y M H N l Z W Q 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B f b j B f N V 9 p d G V y Y X R p b 2 5 z N T B f c 2 V l Z D M 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R U M T U 6 N D M 6 M D A u N T U z O D c y 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C B u M C A 1 I G l 0 Z X J h d G l v b n M 1 M C B z Z W V k M y 9 B d X R v U m V t b 3 Z l Z E N v b H V t b n M x L n t D b 2 x 1 b W 4 x L D B 9 J n F 1 b 3 Q 7 L C Z x d W 9 0 O 1 N l Y 3 R p b 2 4 x L 2 V 0 a G E w I G 4 w I D U g a X R l c m F 0 a W 9 u c z U w I H N l Z W Q z L 0 F 1 d G 9 S Z W 1 v d m V k Q 2 9 s d W 1 u c z E u e 0 N v b H V t b j I s M X 0 m c X V v d D s s J n F 1 b 3 Q 7 U 2 V j d G l v b j E v Z X R o Y T A g b j A g N S B p d G V y Y X R p b 2 5 z N T A g c 2 V l Z D M v Q X V 0 b 1 J l b W 9 2 Z W R D b 2 x 1 b W 5 z M S 5 7 Q 2 9 s d W 1 u M y w y f S Z x d W 9 0 O y w m c X V v d D t T Z W N 0 a W 9 u M S 9 l d G h h M C B u M C A 1 I G l 0 Z X J h d G l v b n M 1 M C B z Z W V k M y 9 B d X R v U m V t b 3 Z l Z E N v b H V t b n M x L n t D b 2 x 1 b W 4 0 L D N 9 J n F 1 b 3 Q 7 L C Z x d W 9 0 O 1 N l Y 3 R p b 2 4 x L 2 V 0 a G E w I G 4 w I D U g a X R l c m F 0 a W 9 u c z U w I H N l Z W Q z L 0 F 1 d G 9 S Z W 1 v d m V k Q 2 9 s d W 1 u c z E u e 0 N v b H V t b j U s N H 0 m c X V v d D t d L C Z x d W 9 0 O 0 N v b H V t b k N v d W 5 0 J n F 1 b 3 Q 7 O j U s J n F 1 b 3 Q 7 S 2 V 5 Q 2 9 s d W 1 u T m F t Z X M m c X V v d D s 6 W 1 0 s J n F 1 b 3 Q 7 Q 2 9 s d W 1 u S W R l b n R p d G l l c y Z x d W 9 0 O z p b J n F 1 b 3 Q 7 U 2 V j d G l v b j E v Z X R o Y T A g b j A g N S B p d G V y Y X R p b 2 5 z N T A g c 2 V l Z D M v Q X V 0 b 1 J l b W 9 2 Z W R D b 2 x 1 b W 5 z M S 5 7 Q 2 9 s d W 1 u M S w w f S Z x d W 9 0 O y w m c X V v d D t T Z W N 0 a W 9 u M S 9 l d G h h M C B u M C A 1 I G l 0 Z X J h d G l v b n M 1 M C B z Z W V k M y 9 B d X R v U m V t b 3 Z l Z E N v b H V t b n M x L n t D b 2 x 1 b W 4 y L D F 9 J n F 1 b 3 Q 7 L C Z x d W 9 0 O 1 N l Y 3 R p b 2 4 x L 2 V 0 a G E w I G 4 w I D U g a X R l c m F 0 a W 9 u c z U w I H N l Z W Q z L 0 F 1 d G 9 S Z W 1 v d m V k Q 2 9 s d W 1 u c z E u e 0 N v b H V t b j M s M n 0 m c X V v d D s s J n F 1 b 3 Q 7 U 2 V j d G l v b j E v Z X R o Y T A g b j A g N S B p d G V y Y X R p b 2 5 z N T A g c 2 V l Z D M v Q X V 0 b 1 J l b W 9 2 Z W R D b 2 x 1 b W 5 z M S 5 7 Q 2 9 s d W 1 u N C w z f S Z x d W 9 0 O y w m c X V v d D t T Z W N 0 a W 9 u M S 9 l d G h h M C B u M C A 1 I G l 0 Z X J h d G l v b n M 1 M C B z Z W V k M y 9 B d X R v U m V t b 3 Z l Z E N v b H V t b n M x L n t D b 2 x 1 b W 4 1 L D R 9 J n F 1 b 3 Q 7 X S w m c X V v d D t S Z W x h d G l v b n N o a X B J b m Z v J n F 1 b 3 Q 7 O l t d f S I g L z 4 8 L 1 N 0 Y W J s Z U V u d H J p Z X M + P C 9 J d G V t P j x J d G V t P j x J d G V t T G 9 j Y X R p b 2 4 + P E l 0 Z W 1 U e X B l P k Z v c m 1 1 b G E 8 L 0 l 0 Z W 1 U e X B l P j x J d G V t U G F 0 a D 5 T Z W N 0 a W 9 u M S 9 l d G h h M C U y M G 4 w J T I w N S U y M G l 0 Z X J h d G l v b n M 1 M C U y M H N l Z W Q z L 0 9 y a W d l b j w v S X R l b V B h d G g + P C 9 J d G V t T G 9 j Y X R p b 2 4 + P F N 0 Y W J s Z U V u d H J p Z X M g L z 4 8 L 0 l 0 Z W 0 + P E l 0 Z W 0 + P E l 0 Z W 1 M b 2 N h d G l v b j 4 8 S X R l b V R 5 c G U + R m 9 y b X V s Y T w v S X R l b V R 5 c G U + P E l 0 Z W 1 Q Y X R o P l N l Y 3 R p b 2 4 x L 2 V 0 a G E w J T I w b j A l M j A 1 J T I w a X R l c m F 0 a W 9 u c z U w J T I w c 2 V l Z D M v V G l w b y U y M G N h b W J p Y W R v P C 9 J d G V t U G F 0 a D 4 8 L 0 l 0 Z W 1 M b 2 N h d G l v b j 4 8 U 3 R h Y m x l R W 5 0 c m l l c y A v P j w v S X R l b T 4 8 S X R l b T 4 8 S X R l b U x v Y 2 F 0 a W 9 u P j x J d G V t V H l w Z T 5 G b 3 J t d W x h P C 9 J d G V t V H l w Z T 4 8 S X R l b V B h d G g + U 2 V j d G l v b j E v Z X R o Y T A l M j B u M C U y M D U l M j B p d G V y Y X R p b 2 5 z N T A l M j B z Z W V k 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w X 2 4 w X z V f a X R l c m F 0 a W 9 u c z U w X 3 N l Z W Q 0 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E 1 O j Q z O j I y L j U 2 O D M z N D 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Q v Q X V 0 b 1 J l b W 9 2 Z W R D b 2 x 1 b W 5 z M S 5 7 Q 2 9 s d W 1 u M S w w f S Z x d W 9 0 O y w m c X V v d D t T Z W N 0 a W 9 u M S 9 l d G h h M C B u M C A 1 I G l 0 Z X J h d G l v b n M 1 M C B z Z W V k N C 9 B d X R v U m V t b 3 Z l Z E N v b H V t b n M x L n t D b 2 x 1 b W 4 y L D F 9 J n F 1 b 3 Q 7 L C Z x d W 9 0 O 1 N l Y 3 R p b 2 4 x L 2 V 0 a G E w I G 4 w I D U g a X R l c m F 0 a W 9 u c z U w I H N l Z W Q 0 L 0 F 1 d G 9 S Z W 1 v d m V k Q 2 9 s d W 1 u c z E u e 0 N v b H V t b j M s M n 0 m c X V v d D s s J n F 1 b 3 Q 7 U 2 V j d G l v b j E v Z X R o Y T A g b j A g N S B p d G V y Y X R p b 2 5 z N T A g c 2 V l Z D Q v Q X V 0 b 1 J l b W 9 2 Z W R D b 2 x 1 b W 5 z M S 5 7 Q 2 9 s d W 1 u N C w z f S Z x d W 9 0 O y w m c X V v d D t T Z W N 0 a W 9 u M S 9 l d G h h M C B u M C A 1 I G l 0 Z X J h d G l v b n M 1 M C B z Z W V k N C 9 B d X R v U m V t b 3 Z l Z E N v b H V t b n M x L n t D b 2 x 1 b W 4 1 L D R 9 J n F 1 b 3 Q 7 X S w m c X V v d D t D b 2 x 1 b W 5 D b 3 V u d C Z x d W 9 0 O z o 1 L C Z x d W 9 0 O 0 t l e U N v b H V t b k 5 h b W V z J n F 1 b 3 Q 7 O l t d L C Z x d W 9 0 O 0 N v b H V t b k l k Z W 5 0 a X R p Z X M m c X V v d D s 6 W y Z x d W 9 0 O 1 N l Y 3 R p b 2 4 x L 2 V 0 a G E w I G 4 w I D U g a X R l c m F 0 a W 9 u c z U w I H N l Z W Q 0 L 0 F 1 d G 9 S Z W 1 v d m V k Q 2 9 s d W 1 u c z E u e 0 N v b H V t b j E s M H 0 m c X V v d D s s J n F 1 b 3 Q 7 U 2 V j d G l v b j E v Z X R o Y T A g b j A g N S B p d G V y Y X R p b 2 5 z N T A g c 2 V l Z D Q v Q X V 0 b 1 J l b W 9 2 Z W R D b 2 x 1 b W 5 z M S 5 7 Q 2 9 s d W 1 u M i w x f S Z x d W 9 0 O y w m c X V v d D t T Z W N 0 a W 9 u M S 9 l d G h h M C B u M C A 1 I G l 0 Z X J h d G l v b n M 1 M C B z Z W V k N C 9 B d X R v U m V t b 3 Z l Z E N v b H V t b n M x L n t D b 2 x 1 b W 4 z L D J 9 J n F 1 b 3 Q 7 L C Z x d W 9 0 O 1 N l Y 3 R p b 2 4 x L 2 V 0 a G E w I G 4 w I D U g a X R l c m F 0 a W 9 u c z U w I H N l Z W Q 0 L 0 F 1 d G 9 S Z W 1 v d m V k Q 2 9 s d W 1 u c z E u e 0 N v b H V t b j Q s M 3 0 m c X V v d D s s J n F 1 b 3 Q 7 U 2 V j d G l v b j E v Z X R o Y T A g b j A g N S B p d G V y Y X R p b 2 5 z N T A g c 2 V l Z D Q v Q X V 0 b 1 J l b W 9 2 Z W R D b 2 x 1 b W 5 z M S 5 7 Q 2 9 s d W 1 u N S w 0 f S Z x d W 9 0 O 1 0 s J n F 1 b 3 Q 7 U m V s Y X R p b 2 5 z a G l w S W 5 m b y Z x d W 9 0 O z p b X X 0 i I C 8 + P C 9 T d G F i b G V F b n R y a W V z P j w v S X R l b T 4 8 S X R l b T 4 8 S X R l b U x v Y 2 F 0 a W 9 u P j x J d G V t V H l w Z T 5 G b 3 J t d W x h P C 9 J d G V t V H l w Z T 4 8 S X R l b V B h d G g + U 2 V j d G l v b j E v Z X R o Y T A l M j B u M C U y M D U l M j B p d G V y Y X R p b 2 5 z N T A l M j B z Z W V k N C 9 P c m l n Z W 4 8 L 0 l 0 Z W 1 Q Y X R o P j w v S X R l b U x v Y 2 F 0 a W 9 u P j x T d G F i b G V F b n R y a W V z I C 8 + P C 9 J d G V t P j x J d G V t P j x J d G V t T G 9 j Y X R p b 2 4 + P E l 0 Z W 1 U e X B l P k Z v c m 1 1 b G E 8 L 0 l 0 Z W 1 U e X B l P j x J d G V t U G F 0 a D 5 T Z W N 0 a W 9 u M S 9 l d G h h M C U y M G 4 w J T I w N S U y M G l 0 Z X J h d G l v b n M 1 M C U y M H N l Z W Q 0 L 1 R p c G 8 l M j B j Y W 1 i a W F k b z w v S X R l b V B h d G g + P C 9 J d G V t T G 9 j Y X R p b 2 4 + P F N 0 Y W J s Z U V u d H J p Z X M g L z 4 8 L 0 l 0 Z W 0 + P E l 0 Z W 0 + P E l 0 Z W 1 M b 2 N h d G l v b j 4 8 S X R l b V R 5 c G U + R m 9 y b X V s Y T w v S X R l b V R 5 c G U + P E l 0 Z W 1 Q Y X R o P l N l Y 3 R p b 2 4 x L 3 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y M D o 1 M D o w M i 4 y N z g x O T U 1 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y w m c X V v d D t T Z W N 0 a W 9 u M S 9 0 Z X N 0 L 0 F 1 d G 9 S Z W 1 v d m V k Q 2 9 s d W 1 u c z E u e 0 N v b H V t b j U s N H 0 m c X V v d D t d L C Z x d W 9 0 O 0 N v b H V t b k N v d W 5 0 J n F 1 b 3 Q 7 O j 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1 0 s J n F 1 b 3 Q 7 U m V s Y X R p b 2 5 z a G l w S W 5 m b y Z x d W 9 0 O z p b X X 0 i I C 8 + P C 9 T d G F i b G V F b n R y a W V z P j w v S X R l b T 4 8 S X R l b T 4 8 S X R l b U x v Y 2 F 0 a W 9 u P j x J d G V t V H l w Z T 5 G b 3 J t d W x h P C 9 J d G V t V H l w Z T 4 8 S X R l b V B h d G g + U 2 V j d G l v b j E v d G V z d C 9 P c m l n Z W 4 8 L 0 l 0 Z W 1 Q Y X R o P j w v S X R l b U x v Y 2 F 0 a W 9 u P j x T d G F i b G V F b n R y a W V z I C 8 + P C 9 J d G V t P j x J d G V t P j x J d G V t T G 9 j Y X R p b 2 4 + P E l 0 Z W 1 U e X B l P k Z v c m 1 1 b G E 8 L 0 l 0 Z W 1 U e X B l P j x J d G V t U G F 0 a D 5 T Z W N 0 a W 9 u M S 9 0 Z X N 0 L 1 R p c G 8 l M j B j Y W 1 i a W F k b z w v S X R l b V B h d G g + P C 9 J d G V t T G 9 j Y X R p b 2 4 + P F N 0 Y W J s Z U V u d H J p Z X M g L z 4 8 L 0 l 0 Z W 0 + P E l 0 Z W 0 + P E l 0 Z W 1 M b 2 N h d G l v b j 4 8 S X R l b V R 5 c G U + R m 9 y b X V s Y T w v S X R l b V R 5 c G U + P E l 0 Z W 1 Q Y X R o P l N l Y 3 R p b 2 4 x L 3 R l c 3 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F Q y M T o 0 N j o y N y 4 1 M j M 4 O T E 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R l c 3 Q g K D I p L 0 F 1 d G 9 S Z W 1 v d m V k Q 2 9 s d W 1 u c z E u e 0 N v b H V t b j E s M H 0 m c X V v d D s s J n F 1 b 3 Q 7 U 2 V j d G l v b j E v d G V z d C A o M i k v Q X V 0 b 1 J l b W 9 2 Z W R D b 2 x 1 b W 5 z M S 5 7 Q 2 9 s d W 1 u M i w x f S Z x d W 9 0 O y w m c X V v d D t T Z W N 0 a W 9 u M S 9 0 Z X N 0 I C g y K S 9 B d X R v U m V t b 3 Z l Z E N v b H V t b n M x L n t D b 2 x 1 b W 4 z L D J 9 J n F 1 b 3 Q 7 L C Z x d W 9 0 O 1 N l Y 3 R p b 2 4 x L 3 R l c 3 Q g K D I p L 0 F 1 d G 9 S Z W 1 v d m V k Q 2 9 s d W 1 u c z E u e 0 N v b H V t b j Q s M 3 0 m c X V v d D s s J n F 1 b 3 Q 7 U 2 V j d G l v b j E v d G V z d C A o M i k v Q X V 0 b 1 J l b W 9 2 Z W R D b 2 x 1 b W 5 z M S 5 7 Q 2 9 s d W 1 u N S w 0 f S Z x d W 9 0 O 1 0 s J n F 1 b 3 Q 7 Q 2 9 s d W 1 u Q 2 9 1 b n Q m c X V v d D s 6 N S w m c X V v d D t L Z X l D b 2 x 1 b W 5 O Y W 1 l c y Z x d W 9 0 O z p b X S w m c X V v d D t D b 2 x 1 b W 5 J Z G V u d G l 0 a W V z J n F 1 b 3 Q 7 O l s m c X V v d D t T Z W N 0 a W 9 u M S 9 0 Z X N 0 I C g y K S 9 B d X R v U m V t b 3 Z l Z E N v b H V t b n M x L n t D b 2 x 1 b W 4 x L D B 9 J n F 1 b 3 Q 7 L C Z x d W 9 0 O 1 N l Y 3 R p b 2 4 x L 3 R l c 3 Q g K D I p L 0 F 1 d G 9 S Z W 1 v d m V k Q 2 9 s d W 1 u c z E u e 0 N v b H V t b j I s M X 0 m c X V v d D s s J n F 1 b 3 Q 7 U 2 V j d G l v b j E v d G V z d C A o M i k v Q X V 0 b 1 J l b W 9 2 Z W R D b 2 x 1 b W 5 z M S 5 7 Q 2 9 s d W 1 u M y w y f S Z x d W 9 0 O y w m c X V v d D t T Z W N 0 a W 9 u M S 9 0 Z X N 0 I C g y K S 9 B d X R v U m V t b 3 Z l Z E N v b H V t b n M x L n t D b 2 x 1 b W 4 0 L D N 9 J n F 1 b 3 Q 7 L C Z x d W 9 0 O 1 N l Y 3 R p b 2 4 x L 3 R l c 3 Q g K D I p L 0 F 1 d G 9 S Z W 1 v d m V k Q 2 9 s d W 1 u c z E u e 0 N v b H V t b j U s N H 0 m c X V v d D t d L C Z x d W 9 0 O 1 J l b G F 0 a W 9 u c 2 h p c E l u Z m 8 m c X V v d D s 6 W 1 1 9 I i A v P j w v U 3 R h Y m x l R W 5 0 c m l l c z 4 8 L 0 l 0 Z W 0 + P E l 0 Z W 0 + P E l 0 Z W 1 M b 2 N h d G l v b j 4 8 S X R l b V R 5 c G U + R m 9 y b X V s Y T w v S X R l b V R 5 c G U + P E l 0 Z W 1 Q Y X R o P l N l Y 3 R p b 2 4 x L 3 R l c 3 Q l M j A o M i k v T 3 J p Z 2 V u P C 9 J d G V t U G F 0 a D 4 8 L 0 l 0 Z W 1 M b 2 N h d G l v b j 4 8 U 3 R h Y m x l R W 5 0 c m l l c y A v P j w v S X R l b T 4 8 S X R l b T 4 8 S X R l b U x v Y 2 F 0 a W 9 u P j x J d G V t V H l w Z T 5 G b 3 J t d W x h P C 9 J d G V t V H l w Z T 4 8 S X R l b V B h d G g + U 2 V j d G l v b j E v d G V z d C U y M C g y K S 9 U a X B v J T I w Y 2 F t Y m l h Z G 8 8 L 0 l 0 Z W 1 Q Y X R o P j w v S X R l b U x v Y 2 F 0 a W 9 u P j x T d G F i b G V F b n R y a W V z I C 8 + P C 9 J d G V t P j x J d G V t P j x J d G V t T G 9 j Y X R p b 2 4 + P E l 0 Z W 1 U e X B l P k Z v c m 1 1 b G E 8 L 0 l 0 Z W 1 U e X B l P j x J d G V t U G F 0 a D 5 T Z W N 0 a W 9 u M S 9 0 Z X N 0 J T I w Y 2 9 u J T I w Y 2 9 y c m V j 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R U M j E 6 N D c 6 M z U u O D A 1 O T c y 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0 Z X N 0 I G N v b i B j b 3 J y Z W N p b 2 4 v Q X V 0 b 1 J l b W 9 2 Z W R D b 2 x 1 b W 5 z M S 5 7 Q 2 9 s d W 1 u M S w w f S Z x d W 9 0 O y w m c X V v d D t T Z W N 0 a W 9 u M S 9 0 Z X N 0 I G N v b i B j b 3 J y Z W N p b 2 4 v Q X V 0 b 1 J l b W 9 2 Z W R D b 2 x 1 b W 5 z M S 5 7 Q 2 9 s d W 1 u M i w x f S Z x d W 9 0 O y w m c X V v d D t T Z W N 0 a W 9 u M S 9 0 Z X N 0 I G N v b i B j b 3 J y Z W N p b 2 4 v Q X V 0 b 1 J l b W 9 2 Z W R D b 2 x 1 b W 5 z M S 5 7 Q 2 9 s d W 1 u M y w y f S Z x d W 9 0 O y w m c X V v d D t T Z W N 0 a W 9 u M S 9 0 Z X N 0 I G N v b i B j b 3 J y Z W N p b 2 4 v Q X V 0 b 1 J l b W 9 2 Z W R D b 2 x 1 b W 5 z M S 5 7 Q 2 9 s d W 1 u N C w z f S Z x d W 9 0 O y w m c X V v d D t T Z W N 0 a W 9 u M S 9 0 Z X N 0 I G N v b i B j b 3 J y Z W N p b 2 4 v Q X V 0 b 1 J l b W 9 2 Z W R D b 2 x 1 b W 5 z M S 5 7 Q 2 9 s d W 1 u N S w 0 f S Z x d W 9 0 O 1 0 s J n F 1 b 3 Q 7 Q 2 9 s d W 1 u Q 2 9 1 b n Q m c X V v d D s 6 N S w m c X V v d D t L Z X l D b 2 x 1 b W 5 O Y W 1 l c y Z x d W 9 0 O z p b X S w m c X V v d D t D b 2 x 1 b W 5 J Z G V u d G l 0 a W V z J n F 1 b 3 Q 7 O l s m c X V v d D t T Z W N 0 a W 9 u M S 9 0 Z X N 0 I G N v b i B j b 3 J y Z W N p b 2 4 v Q X V 0 b 1 J l b W 9 2 Z W R D b 2 x 1 b W 5 z M S 5 7 Q 2 9 s d W 1 u M S w w f S Z x d W 9 0 O y w m c X V v d D t T Z W N 0 a W 9 u M S 9 0 Z X N 0 I G N v b i B j b 3 J y Z W N p b 2 4 v Q X V 0 b 1 J l b W 9 2 Z W R D b 2 x 1 b W 5 z M S 5 7 Q 2 9 s d W 1 u M i w x f S Z x d W 9 0 O y w m c X V v d D t T Z W N 0 a W 9 u M S 9 0 Z X N 0 I G N v b i B j b 3 J y Z W N p b 2 4 v Q X V 0 b 1 J l b W 9 2 Z W R D b 2 x 1 b W 5 z M S 5 7 Q 2 9 s d W 1 u M y w y f S Z x d W 9 0 O y w m c X V v d D t T Z W N 0 a W 9 u M S 9 0 Z X N 0 I G N v b i B j b 3 J y Z W N p b 2 4 v Q X V 0 b 1 J l b W 9 2 Z W R D b 2 x 1 b W 5 z M S 5 7 Q 2 9 s d W 1 u N C w z f S Z x d W 9 0 O y w m c X V v d D t T Z W N 0 a W 9 u M S 9 0 Z X N 0 I G N v b i B j b 3 J y Z W N p b 2 4 v Q X V 0 b 1 J l b W 9 2 Z W R D b 2 x 1 b W 5 z M S 5 7 Q 2 9 s d W 1 u N S w 0 f S Z x d W 9 0 O 1 0 s J n F 1 b 3 Q 7 U m V s Y X R p b 2 5 z a G l w S W 5 m b y Z x d W 9 0 O z p b X X 0 i I C 8 + P C 9 T d G F i b G V F b n R y a W V z P j w v S X R l b T 4 8 S X R l b T 4 8 S X R l b U x v Y 2 F 0 a W 9 u P j x J d G V t V H l w Z T 5 G b 3 J t d W x h P C 9 J d G V t V H l w Z T 4 8 S X R l b V B h d G g + U 2 V j d G l v b j E v d G V z d C U y M G N v b i U y M G N v c n J l Y 2 l v b i 9 P c m l n Z W 4 8 L 0 l 0 Z W 1 Q Y X R o P j w v S X R l b U x v Y 2 F 0 a W 9 u P j x T d G F i b G V F b n R y a W V z I C 8 + P C 9 J d G V t P j x J d G V t P j x J d G V t T G 9 j Y X R p b 2 4 + P E l 0 Z W 1 U e X B l P k Z v c m 1 1 b G E 8 L 0 l 0 Z W 1 U e X B l P j x J d G V t U G F 0 a D 5 T Z W N 0 a W 9 u M S 9 0 Z X N 0 J T I w Y 2 9 u J T I w Y 2 9 y c m V j a W 9 u L 1 R p c G 8 l M j B j Y W 1 i a W F k b z w v S X R l b V B h d G g + P C 9 J d G V t T G 9 j Y X R p b 2 4 + P F N 0 Y W J s Z U V u d H J p Z X M g L z 4 8 L 0 l 0 Z W 0 + P E l 0 Z W 0 + P E l 0 Z W 1 M b 2 N h d G l v b j 4 8 S X R l b V R 5 c G U + R m 9 y b X V s Y T w v S X R l b V R 5 c G U + P E l 0 Z W 1 Q Y X R o P l N l Y 3 R p b 2 4 x L 2 V 0 a G E w J T I w b j A l M j A 1 J T I w a X R l c m F 0 a W 9 u c z U w J T I w c 2 V l Z 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R m l s b E V y c m 9 y Q 2 9 1 b n Q i I F Z h b H V l P S J s M C 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l d G h h M C U y M G 4 w J T I w N S U y M G l 0 Z X J h d G l v b n M 1 M C U y M H N l Z W Q x J T I w K D M p L 0 9 y a W d l b j w v S X R l b V B h d G g + P C 9 J d G V t T G 9 j Y X R p b 2 4 + P F N 0 Y W J s Z U V u d H J p Z X M g L z 4 8 L 0 l 0 Z W 0 + P E l 0 Z W 0 + P E l 0 Z W 1 M b 2 N h d G l v b j 4 8 S X R l b V R 5 c G U + R m 9 y b X V s Y T w v S X R l b V R 5 c G U + P E l 0 Z W 1 Q Y X R o P l N l Y 3 R p b 2 4 x L 2 V 0 a G E w J T I w b j A l M j A 1 J T I w a X R l c m F 0 a W 9 u c z U w J T I w c 2 V l Z D E l M j A o M y k v V G l w b y U y M G N h b W J p Y W R v P C 9 J d G V t U G F 0 a D 4 8 L 0 l 0 Z W 1 M b 2 N h d G l v b j 4 8 U 3 R h Y m x l R W 5 0 c m l l c y A v P j w v S X R l b T 4 8 S X R l b T 4 8 S X R l b U x v Y 2 F 0 a W 9 u P j x J d G V t V H l w Z T 5 G b 3 J t d W x h P C 9 J d G V t V H l w Z T 4 8 S X R l b V B h d G g + U 2 V j d G l v b j E v d G V z d C U y M G N v b i U y M G N v c n J l Y 2 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I y O j E 1 O j Q z L j g 4 N j c y N D Z 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V z d C B j b 2 4 g Y 2 9 y c m V j a W 9 u I C g y K S 9 B d X R v U m V t b 3 Z l Z E N v b H V t b n M x L n t D b 2 x 1 b W 4 x L D B 9 J n F 1 b 3 Q 7 L C Z x d W 9 0 O 1 N l Y 3 R p b 2 4 x L 3 R l c 3 Q g Y 2 9 u I G N v c n J l Y 2 l v b i A o M i k v Q X V 0 b 1 J l b W 9 2 Z W R D b 2 x 1 b W 5 z M S 5 7 Q 2 9 s d W 1 u M i w x f S Z x d W 9 0 O y w m c X V v d D t T Z W N 0 a W 9 u M S 9 0 Z X N 0 I G N v b i B j b 3 J y Z W N p b 2 4 g K D I p L 0 F 1 d G 9 S Z W 1 v d m V k Q 2 9 s d W 1 u c z E u e 0 N v b H V t b j M s M n 0 m c X V v d D s s J n F 1 b 3 Q 7 U 2 V j d G l v b j E v d G V z d C B j b 2 4 g Y 2 9 y c m V j a W 9 u I C g y K S 9 B d X R v U m V t b 3 Z l Z E N v b H V t b n M x L n t D b 2 x 1 b W 4 0 L D N 9 J n F 1 b 3 Q 7 L C Z x d W 9 0 O 1 N l Y 3 R p b 2 4 x L 3 R l c 3 Q g Y 2 9 u I G N v c n J l Y 2 l v b i A o M i k v Q X V 0 b 1 J l b W 9 2 Z W R D b 2 x 1 b W 5 z M S 5 7 Q 2 9 s d W 1 u N S w 0 f S Z x d W 9 0 O 1 0 s J n F 1 b 3 Q 7 Q 2 9 s d W 1 u Q 2 9 1 b n Q m c X V v d D s 6 N S w m c X V v d D t L Z X l D b 2 x 1 b W 5 O Y W 1 l c y Z x d W 9 0 O z p b X S w m c X V v d D t D b 2 x 1 b W 5 J Z G V u d G l 0 a W V z J n F 1 b 3 Q 7 O l s m c X V v d D t T Z W N 0 a W 9 u M S 9 0 Z X N 0 I G N v b i B j b 3 J y Z W N p b 2 4 g K D I p L 0 F 1 d G 9 S Z W 1 v d m V k Q 2 9 s d W 1 u c z E u e 0 N v b H V t b j E s M H 0 m c X V v d D s s J n F 1 b 3 Q 7 U 2 V j d G l v b j E v d G V z d C B j b 2 4 g Y 2 9 y c m V j a W 9 u I C g y K S 9 B d X R v U m V t b 3 Z l Z E N v b H V t b n M x L n t D b 2 x 1 b W 4 y L D F 9 J n F 1 b 3 Q 7 L C Z x d W 9 0 O 1 N l Y 3 R p b 2 4 x L 3 R l c 3 Q g Y 2 9 u I G N v c n J l Y 2 l v b i A o M i k v Q X V 0 b 1 J l b W 9 2 Z W R D b 2 x 1 b W 5 z M S 5 7 Q 2 9 s d W 1 u M y w y f S Z x d W 9 0 O y w m c X V v d D t T Z W N 0 a W 9 u M S 9 0 Z X N 0 I G N v b i B j b 3 J y Z W N p b 2 4 g K D I p L 0 F 1 d G 9 S Z W 1 v d m V k Q 2 9 s d W 1 u c z E u e 0 N v b H V t b j Q s M 3 0 m c X V v d D s s J n F 1 b 3 Q 7 U 2 V j d G l v b j E v d G V z d C B j b 2 4 g Y 2 9 y c m V j a W 9 u I C g y K S 9 B d X R v U m V t b 3 Z l Z E N v b H V t b n M x L n t D b 2 x 1 b W 4 1 L D R 9 J n F 1 b 3 Q 7 X S w m c X V v d D t S Z W x h d G l v b n N o a X B J b m Z v J n F 1 b 3 Q 7 O l t d f S I g L z 4 8 L 1 N 0 Y W J s Z U V u d H J p Z X M + P C 9 J d G V t P j x J d G V t P j x J d G V t T G 9 j Y X R p b 2 4 + P E l 0 Z W 1 U e X B l P k Z v c m 1 1 b G E 8 L 0 l 0 Z W 1 U e X B l P j x J d G V t U G F 0 a D 5 T Z W N 0 a W 9 u M S 9 0 Z X N 0 J T I w Y 2 9 u J T I w Y 2 9 y c m V j a W 9 u J T I w K D I p L 0 9 y a W d l b j w v S X R l b V B h d G g + P C 9 J d G V t T G 9 j Y X R p b 2 4 + P F N 0 Y W J s Z U V u d H J p Z X M g L z 4 8 L 0 l 0 Z W 0 + P E l 0 Z W 0 + P E l 0 Z W 1 M b 2 N h d G l v b j 4 8 S X R l b V R 5 c G U + R m 9 y b X V s Y T w v S X R l b V R 5 c G U + P E l 0 Z W 1 Q Y X R o P l N l Y 3 R p b 2 4 x L 3 R l c 3 Q l M j B j b 2 4 l M j B j b 3 J y Z W N p b 2 4 l M j A o M i k v V G l w b y U y M G N h b W J p Y W R v P C 9 J d G V t U G F 0 a D 4 8 L 0 l 0 Z W 1 M b 2 N h d G l v b j 4 8 U 3 R h Y m x l R W 5 0 c m l l c y A v P j w v S X R l b T 4 8 S X R l b T 4 8 S X R l b U x v Y 2 F 0 a W 9 u P j x J d G V t V H l w Z T 5 G b 3 J t d W x h P C 9 J d G V t V H l w Z T 4 8 S X R l b V B h d G g + U 2 V j d G l v b j E v d G V z d C U y M G N v b i U y M G N v c n J l Y 2 l v b 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0 V D I z O j E y O j Q w L j I 0 M T c w M T d 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d G V z d C B j b 2 4 g Y 2 9 y c m V j a W 9 u I C g z K S 9 B d X R v U m V t b 3 Z l Z E N v b H V t b n M x L n t D b 2 x 1 b W 4 x L D B 9 J n F 1 b 3 Q 7 L C Z x d W 9 0 O 1 N l Y 3 R p b 2 4 x L 3 R l c 3 Q g Y 2 9 u I G N v c n J l Y 2 l v b i A o M y k v Q X V 0 b 1 J l b W 9 2 Z W R D b 2 x 1 b W 5 z M S 5 7 Q 2 9 s d W 1 u M i w x f S Z x d W 9 0 O y w m c X V v d D t T Z W N 0 a W 9 u M S 9 0 Z X N 0 I G N v b i B j b 3 J y Z W N p b 2 4 g K D M p L 0 F 1 d G 9 S Z W 1 v d m V k Q 2 9 s d W 1 u c z E u e 0 N v b H V t b j M s M n 0 m c X V v d D s s J n F 1 b 3 Q 7 U 2 V j d G l v b j E v d G V z d C B j b 2 4 g Y 2 9 y c m V j a W 9 u I C g z K S 9 B d X R v U m V t b 3 Z l Z E N v b H V t b n M x L n t D b 2 x 1 b W 4 0 L D N 9 J n F 1 b 3 Q 7 L C Z x d W 9 0 O 1 N l Y 3 R p b 2 4 x L 3 R l c 3 Q g Y 2 9 u I G N v c n J l Y 2 l v b i A o M y k v Q X V 0 b 1 J l b W 9 2 Z W R D b 2 x 1 b W 5 z M S 5 7 Q 2 9 s d W 1 u N S w 0 f S Z x d W 9 0 O 1 0 s J n F 1 b 3 Q 7 Q 2 9 s d W 1 u Q 2 9 1 b n Q m c X V v d D s 6 N S w m c X V v d D t L Z X l D b 2 x 1 b W 5 O Y W 1 l c y Z x d W 9 0 O z p b X S w m c X V v d D t D b 2 x 1 b W 5 J Z G V u d G l 0 a W V z J n F 1 b 3 Q 7 O l s m c X V v d D t T Z W N 0 a W 9 u M S 9 0 Z X N 0 I G N v b i B j b 3 J y Z W N p b 2 4 g K D M p L 0 F 1 d G 9 S Z W 1 v d m V k Q 2 9 s d W 1 u c z E u e 0 N v b H V t b j E s M H 0 m c X V v d D s s J n F 1 b 3 Q 7 U 2 V j d G l v b j E v d G V z d C B j b 2 4 g Y 2 9 y c m V j a W 9 u I C g z K S 9 B d X R v U m V t b 3 Z l Z E N v b H V t b n M x L n t D b 2 x 1 b W 4 y L D F 9 J n F 1 b 3 Q 7 L C Z x d W 9 0 O 1 N l Y 3 R p b 2 4 x L 3 R l c 3 Q g Y 2 9 u I G N v c n J l Y 2 l v b i A o M y k v Q X V 0 b 1 J l b W 9 2 Z W R D b 2 x 1 b W 5 z M S 5 7 Q 2 9 s d W 1 u M y w y f S Z x d W 9 0 O y w m c X V v d D t T Z W N 0 a W 9 u M S 9 0 Z X N 0 I G N v b i B j b 3 J y Z W N p b 2 4 g K D M p L 0 F 1 d G 9 S Z W 1 v d m V k Q 2 9 s d W 1 u c z E u e 0 N v b H V t b j Q s M 3 0 m c X V v d D s s J n F 1 b 3 Q 7 U 2 V j d G l v b j E v d G V z d C B j b 2 4 g Y 2 9 y c m V j a W 9 u I C g z K S 9 B d X R v U m V t b 3 Z l Z E N v b H V t b n M x L n t D b 2 x 1 b W 4 1 L D R 9 J n F 1 b 3 Q 7 X S w m c X V v d D t S Z W x h d G l v b n N o a X B J b m Z v J n F 1 b 3 Q 7 O l t d f S I g L z 4 8 L 1 N 0 Y W J s Z U V u d H J p Z X M + P C 9 J d G V t P j x J d G V t P j x J d G V t T G 9 j Y X R p b 2 4 + P E l 0 Z W 1 U e X B l P k Z v c m 1 1 b G E 8 L 0 l 0 Z W 1 U e X B l P j x J d G V t U G F 0 a D 5 T Z W N 0 a W 9 u M S 9 0 Z X N 0 J T I w Y 2 9 u J T I w Y 2 9 y c m V j a W 9 u J T I w K D M p L 0 9 y a W d l b j w v S X R l b V B h d G g + P C 9 J d G V t T G 9 j Y X R p b 2 4 + P F N 0 Y W J s Z U V u d H J p Z X M g L z 4 8 L 0 l 0 Z W 0 + P E l 0 Z W 0 + P E l 0 Z W 1 M b 2 N h d G l v b j 4 8 S X R l b V R 5 c G U + R m 9 y b X V s Y T w v S X R l b V R 5 c G U + P E l 0 Z W 1 Q Y X R o P l N l Y 3 R p b 2 4 x L 3 R l c 3 Q l M j B j b 2 4 l M j B j b 3 J y Z W N p b 2 4 l M j A o M y k v V G l w b y U y M G N h b W J p Y W R v P C 9 J d G V t U G F 0 a D 4 8 L 0 l 0 Z W 1 M b 2 N h d G l v b j 4 8 U 3 R h Y m x l R W 5 0 c m l l c y A v P j w v S X R l b T 4 8 S X R l b T 4 8 S X R l b U x v Y 2 F 0 a W 9 u P j x J d G V t V H l w Z T 5 G b 3 J t d W x h P C 9 J d G V t V H l w Z T 4 8 S X R l b V B h d G g + U 2 V j d G l v b j E v Z X R o Y T E l M j B u M C U y M D U l M j B p d G V y Y X R p b 2 5 z N T 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E 0 O j A 3 L j U 1 M T Q 0 O D 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v Q X V 0 b 1 J l b W 9 2 Z W R D b 2 x 1 b W 5 z M S 5 7 Q 2 9 s d W 1 u M S w w f S Z x d W 9 0 O y w m c X V v d D t T Z W N 0 a W 9 u M S 9 l d G h h M S B u M C A 1 I G l 0 Z X J h d G l v b n M 1 M C B z Z W V k M S 9 B d X R v U m V t b 3 Z l Z E N v b H V t b n M x L n t D b 2 x 1 b W 4 y L D F 9 J n F 1 b 3 Q 7 L C Z x d W 9 0 O 1 N l Y 3 R p b 2 4 x L 2 V 0 a G E x I G 4 w I D U g a X R l c m F 0 a W 9 u c z U w I H N l Z W Q x L 0 F 1 d G 9 S Z W 1 v d m V k Q 2 9 s d W 1 u c z E u e 0 N v b H V t b j M s M n 0 m c X V v d D s s J n F 1 b 3 Q 7 U 2 V j d G l v b j E v Z X R o Y T E g b j A g N S B p d G V y Y X R p b 2 5 z N T A g c 2 V l Z D E v Q X V 0 b 1 J l b W 9 2 Z W R D b 2 x 1 b W 5 z M S 5 7 Q 2 9 s d W 1 u N C w z f S Z x d W 9 0 O y w m c X V v d D t T Z W N 0 a W 9 u M S 9 l d G h h M S B u M C A 1 I G l 0 Z X J h d G l v b n M 1 M C B z Z W V k M S 9 B d X R v U m V t b 3 Z l Z E N v b H V t b n M x L n t D b 2 x 1 b W 4 1 L D R 9 J n F 1 b 3 Q 7 X S w m c X V v d D t D b 2 x 1 b W 5 D b 3 V u d C Z x d W 9 0 O z o 1 L C Z x d W 9 0 O 0 t l e U N v b H V t b k 5 h b W V z J n F 1 b 3 Q 7 O l t d L C Z x d W 9 0 O 0 N v b H V t b k l k Z W 5 0 a X R p Z X M m c X V v d D s 6 W y Z x d W 9 0 O 1 N l Y 3 R p b 2 4 x L 2 V 0 a G E x I G 4 w I D U g a X R l c m F 0 a W 9 u c z U w I H N l Z W Q x L 0 F 1 d G 9 S Z W 1 v d m V k Q 2 9 s d W 1 u c z E u e 0 N v b H V t b j E s M H 0 m c X V v d D s s J n F 1 b 3 Q 7 U 2 V j d G l v b j E v Z X R o Y T E g b j A g N S B p d G V y Y X R p b 2 5 z N T A g c 2 V l Z D E v Q X V 0 b 1 J l b W 9 2 Z W R D b 2 x 1 b W 5 z M S 5 7 Q 2 9 s d W 1 u M i w x f S Z x d W 9 0 O y w m c X V v d D t T Z W N 0 a W 9 u M S 9 l d G h h M S B u M C A 1 I G l 0 Z X J h d G l v b n M 1 M C B z Z W V k M S 9 B d X R v U m V t b 3 Z l Z E N v b H V t b n M x L n t D b 2 x 1 b W 4 z L D J 9 J n F 1 b 3 Q 7 L C Z x d W 9 0 O 1 N l Y 3 R p b 2 4 x L 2 V 0 a G E x I G 4 w I D U g a X R l c m F 0 a W 9 u c z U w I H N l Z W Q x L 0 F 1 d G 9 S Z W 1 v d m V k Q 2 9 s d W 1 u c z E u e 0 N v b H V t b j Q s M 3 0 m c X V v d D s s J n F 1 b 3 Q 7 U 2 V j d G l v b j E v Z X R o Y T E g b j A g N S B p d G V y Y X R p b 2 5 z N T A g c 2 V l Z D E v Q X V 0 b 1 J l b W 9 2 Z W R D b 2 x 1 b W 5 z M S 5 7 Q 2 9 s d W 1 u N S w 0 f S Z x d W 9 0 O 1 0 s J n F 1 b 3 Q 7 U m V s Y X R p b 2 5 z a G l w S W 5 m b y Z x d W 9 0 O z p b X X 0 i I C 8 + P C 9 T d G F i b G V F b n R y a W V z P j w v S X R l b T 4 8 S X R l b T 4 8 S X R l b U x v Y 2 F 0 a W 9 u P j x J d G V t V H l w Z T 5 G b 3 J t d W x h P C 9 J d G V t V H l w Z T 4 8 S X R l b V B h d G g + U 2 V j d G l v b j E v Z X R o Y T E l M j B u M C U y M D U l M j B p d G V y Y X R p b 2 5 z N T A l M j B z Z W V k M S 9 P c m l n Z W 4 8 L 0 l 0 Z W 1 Q Y X R o P j w v S X R l b U x v Y 2 F 0 a W 9 u P j x T d G F i b G V F b n R y a W V z I C 8 + P C 9 J d G V t P j x J d G V t P j x J d G V t T G 9 j Y X R p b 2 4 + P E l 0 Z W 1 U e X B l P k Z v c m 1 1 b G E 8 L 0 l 0 Z W 1 U e X B l P j x J d G V t U G F 0 a D 5 T Z W N 0 a W 9 u M S 9 l d G h h M S U y M G 4 w J T I w N S U y M G l 0 Z X J h d G l v b n M 1 M C U y M H N l Z W Q x L 1 R p c G 8 l M j B j Y W 1 i a W F k b z w v S X R l b V B h d G g + P C 9 J d G V t T G 9 j Y X R p b 2 4 + P F N 0 Y W J s Z U V u d H J p Z X M g L z 4 8 L 0 l 0 Z W 0 + P E l 0 Z W 0 + P E l 0 Z W 1 M b 2 N h d G l v b j 4 8 S X R l b V R 5 c G U + R m 9 y b X V s Y T w v S X R l b V R 5 c G U + P E l 0 Z W 1 Q Y X R o P l N l Y 3 R p b 2 4 x L 2 V 0 a G E w J T I w b j A l M j A 1 J T I w a X R l c m F 0 a W 9 u c z U w J T I w c 2 V l Z 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R m l s b E V y c m 9 y Q 2 9 1 b n Q i I F Z h b H V l P S J s M C 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l d G h h M C U y M G 4 w J T I w N S U y M G l 0 Z X J h d G l v b n M 1 M C U y M H N l Z W Q x J T I w K D Q p L 0 9 y a W d l b j w v S X R l b V B h d G g + P C 9 J d G V t T G 9 j Y X R p b 2 4 + P F N 0 Y W J s Z U V u d H J p Z X M g L z 4 8 L 0 l 0 Z W 0 + P E l 0 Z W 0 + P E l 0 Z W 1 M b 2 N h d G l v b j 4 8 S X R l b V R 5 c G U + R m 9 y b X V s Y T w v S X R l b V R 5 c G U + P E l 0 Z W 1 Q Y X R o P l N l Y 3 R p b 2 4 x L 2 V 0 a G E w J T I w b j A l M j A 1 J T I w a X R l c m F 0 a W 9 u c z U w J T I w c 2 V l Z D E l M j A o N C k v V G l w b y U y M G N h b W J p Y W R v P C 9 J d G V t U G F 0 a D 4 8 L 0 l 0 Z W 1 M b 2 N h d G l v b j 4 8 U 3 R h Y m x l R W 5 0 c m l l c y A v P j w v S X R l b T 4 8 S X R l b T 4 8 S X R l b U x v Y 2 F 0 a W 9 u P j x J d G V t V H l w Z T 5 G b 3 J t d W x h P C 9 J d G V t V H l w Z T 4 8 S X R l b V B h d G g + U 2 V j d G l v b j E v Z X R o Y T E l M j B u M C U y M D U l M j B p d G V y Y X R p b 2 5 z M T A w M C U y M H N l Z W 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M T c 6 N D Y u M z A 4 N D M 1 N 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x M D A w I H N l Z W Q x L 0 F 1 d G 9 S Z W 1 v d m V k Q 2 9 s d W 1 u c z E u e 0 N v b H V t b j E s M H 0 m c X V v d D s s J n F 1 b 3 Q 7 U 2 V j d G l v b j E v Z X R o Y T E g b j A g N S B p d G V y Y X R p b 2 5 z M T A w M C B z Z W V k M S 9 B d X R v U m V t b 3 Z l Z E N v b H V t b n M x L n t D b 2 x 1 b W 4 y L D F 9 J n F 1 b 3 Q 7 L C Z x d W 9 0 O 1 N l Y 3 R p b 2 4 x L 2 V 0 a G E x I G 4 w I D U g a X R l c m F 0 a W 9 u c z E w M D A g c 2 V l Z D E v Q X V 0 b 1 J l b W 9 2 Z W R D b 2 x 1 b W 5 z M S 5 7 Q 2 9 s d W 1 u M y w y f S Z x d W 9 0 O y w m c X V v d D t T Z W N 0 a W 9 u M S 9 l d G h h M S B u M C A 1 I G l 0 Z X J h d G l v b n M x M D A w I H N l Z W Q x L 0 F 1 d G 9 S Z W 1 v d m V k Q 2 9 s d W 1 u c z E u e 0 N v b H V t b j Q s M 3 0 m c X V v d D s s J n F 1 b 3 Q 7 U 2 V j d G l v b j E v Z X R o Y T E g b j A g N S B p d G V y Y X R p b 2 5 z M T A w M C B z Z W V k M S 9 B d X R v U m V t b 3 Z l Z E N v b H V t b n M x L n t D b 2 x 1 b W 4 1 L D R 9 J n F 1 b 3 Q 7 X S w m c X V v d D t D b 2 x 1 b W 5 D b 3 V u d C Z x d W 9 0 O z o 1 L C Z x d W 9 0 O 0 t l e U N v b H V t b k 5 h b W V z J n F 1 b 3 Q 7 O l t d L C Z x d W 9 0 O 0 N v b H V t b k l k Z W 5 0 a X R p Z X M m c X V v d D s 6 W y Z x d W 9 0 O 1 N l Y 3 R p b 2 4 x L 2 V 0 a G E x I G 4 w I D U g a X R l c m F 0 a W 9 u c z E w M D A g c 2 V l Z D E v Q X V 0 b 1 J l b W 9 2 Z W R D b 2 x 1 b W 5 z M S 5 7 Q 2 9 s d W 1 u M S w w f S Z x d W 9 0 O y w m c X V v d D t T Z W N 0 a W 9 u M S 9 l d G h h M S B u M C A 1 I G l 0 Z X J h d G l v b n M x M D A w I H N l Z W Q x L 0 F 1 d G 9 S Z W 1 v d m V k Q 2 9 s d W 1 u c z E u e 0 N v b H V t b j I s M X 0 m c X V v d D s s J n F 1 b 3 Q 7 U 2 V j d G l v b j E v Z X R o Y T E g b j A g N S B p d G V y Y X R p b 2 5 z M T A w M C B z Z W V k M S 9 B d X R v U m V t b 3 Z l Z E N v b H V t b n M x L n t D b 2 x 1 b W 4 z L D J 9 J n F 1 b 3 Q 7 L C Z x d W 9 0 O 1 N l Y 3 R p b 2 4 x L 2 V 0 a G E x I G 4 w I D U g a X R l c m F 0 a W 9 u c z E w M D A g c 2 V l Z D E v Q X V 0 b 1 J l b W 9 2 Z W R D b 2 x 1 b W 5 z M S 5 7 Q 2 9 s d W 1 u N C w z f S Z x d W 9 0 O y w m c X V v d D t T Z W N 0 a W 9 u M S 9 l d G h h M S B u M C A 1 I G l 0 Z X J h d G l v b n M x M D A w I H N l Z W Q x L 0 F 1 d G 9 S Z W 1 v d m V k Q 2 9 s d W 1 u c z E u e 0 N v b H V t b j U s N H 0 m c X V v d D t d L C Z x d W 9 0 O 1 J l b G F 0 a W 9 u c 2 h p c E l u Z m 8 m c X V v d D s 6 W 1 1 9 I i A v P j w v U 3 R h Y m x l R W 5 0 c m l l c z 4 8 L 0 l 0 Z W 0 + P E l 0 Z W 0 + P E l 0 Z W 1 M b 2 N h d G l v b j 4 8 S X R l b V R 5 c G U + R m 9 y b X V s Y T w v S X R l b V R 5 c G U + P E l 0 Z W 1 Q Y X R o P l N l Y 3 R p b 2 4 x L 2 V 0 a G E x J T I w b j A l M j A 1 J T I w a X R l c m F 0 a W 9 u c z E w M D A l M j B z Z W V k M S 9 P c m l n Z W 4 8 L 0 l 0 Z W 1 Q Y X R o P j w v S X R l b U x v Y 2 F 0 a W 9 u P j x T d G F i b G V F b n R y a W V z I C 8 + P C 9 J d G V t P j x J d G V t P j x J d G V t T G 9 j Y X R p b 2 4 + P E l 0 Z W 1 U e X B l P k Z v c m 1 1 b G E 8 L 0 l 0 Z W 1 U e X B l P j x J d G V t U G F 0 a D 5 T Z W N 0 a W 9 u M S 9 l d G h h M S U y M G 4 w J T I w N S U y M G l 0 Z X J h d G l v b n M x M D A w J T I w c 2 V l Z D E v V G l w b y U y M G N h b W J p Y W R v P C 9 J d G V t U G F 0 a D 4 8 L 0 l 0 Z W 1 M b 2 N h d G l v b j 4 8 U 3 R h Y m x l R W 5 0 c m l l c y A v P j w v S X R l b T 4 8 S X R l b T 4 8 S X R l b U x v Y 2 F 0 a W 9 u P j x J d G V t V H l w Z T 5 G b 3 J t d W x h P C 9 J d G V t V H l w Z T 4 8 S X R l b V B h d G g + U 2 V j d G l v b j E v Z X R o Y T E l M j B u M C U y M D U l M j B p d G V y Y X R p b 2 5 z M T A w M D A l M j B z Z W V 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M 0 O j I w L j E w M T c 5 O T h 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M T A w M D A g c 2 V l Z D E v Q X V 0 b 1 J l b W 9 2 Z W R D b 2 x 1 b W 5 z M S 5 7 Q 2 9 s d W 1 u M S w w f S Z x d W 9 0 O y w m c X V v d D t T Z W N 0 a W 9 u M S 9 l d G h h M S B u M C A 1 I G l 0 Z X J h d G l v b n M x M D A w M C B z Z W V k M S 9 B d X R v U m V t b 3 Z l Z E N v b H V t b n M x L n t D b 2 x 1 b W 4 y L D F 9 J n F 1 b 3 Q 7 L C Z x d W 9 0 O 1 N l Y 3 R p b 2 4 x L 2 V 0 a G E x I G 4 w I D U g a X R l c m F 0 a W 9 u c z E w M D A w I H N l Z W Q x L 0 F 1 d G 9 S Z W 1 v d m V k Q 2 9 s d W 1 u c z E u e 0 N v b H V t b j M s M n 0 m c X V v d D s s J n F 1 b 3 Q 7 U 2 V j d G l v b j E v Z X R o Y T E g b j A g N S B p d G V y Y X R p b 2 5 z M T A w M D A g c 2 V l Z D E v Q X V 0 b 1 J l b W 9 2 Z W R D b 2 x 1 b W 5 z M S 5 7 Q 2 9 s d W 1 u N C w z f S Z x d W 9 0 O y w m c X V v d D t T Z W N 0 a W 9 u M S 9 l d G h h M S B u M C A 1 I G l 0 Z X J h d G l v b n M x M D A w M C B z Z W V k M S 9 B d X R v U m V t b 3 Z l Z E N v b H V t b n M x L n t D b 2 x 1 b W 4 1 L D R 9 J n F 1 b 3 Q 7 X S w m c X V v d D t D b 2 x 1 b W 5 D b 3 V u d C Z x d W 9 0 O z o 1 L C Z x d W 9 0 O 0 t l e U N v b H V t b k 5 h b W V z J n F 1 b 3 Q 7 O l t d L C Z x d W 9 0 O 0 N v b H V t b k l k Z W 5 0 a X R p Z X M m c X V v d D s 6 W y Z x d W 9 0 O 1 N l Y 3 R p b 2 4 x L 2 V 0 a G E x I G 4 w I D U g a X R l c m F 0 a W 9 u c z E w M D A w I H N l Z W Q x L 0 F 1 d G 9 S Z W 1 v d m V k Q 2 9 s d W 1 u c z E u e 0 N v b H V t b j E s M H 0 m c X V v d D s s J n F 1 b 3 Q 7 U 2 V j d G l v b j E v Z X R o Y T E g b j A g N S B p d G V y Y X R p b 2 5 z M T A w M D A g c 2 V l Z D E v Q X V 0 b 1 J l b W 9 2 Z W R D b 2 x 1 b W 5 z M S 5 7 Q 2 9 s d W 1 u M i w x f S Z x d W 9 0 O y w m c X V v d D t T Z W N 0 a W 9 u M S 9 l d G h h M S B u M C A 1 I G l 0 Z X J h d G l v b n M x M D A w M C B z Z W V k M S 9 B d X R v U m V t b 3 Z l Z E N v b H V t b n M x L n t D b 2 x 1 b W 4 z L D J 9 J n F 1 b 3 Q 7 L C Z x d W 9 0 O 1 N l Y 3 R p b 2 4 x L 2 V 0 a G E x I G 4 w I D U g a X R l c m F 0 a W 9 u c z E w M D A w I H N l Z W Q x L 0 F 1 d G 9 S Z W 1 v d m V k Q 2 9 s d W 1 u c z E u e 0 N v b H V t b j Q s M 3 0 m c X V v d D s s J n F 1 b 3 Q 7 U 2 V j d G l v b j E v Z X R o Y T E g b j A g N S B p d G V y Y X R p b 2 5 z M T A w M D A g c 2 V l Z D E v Q X V 0 b 1 J l b W 9 2 Z W R D b 2 x 1 b W 5 z M S 5 7 Q 2 9 s d W 1 u N S w 0 f S Z x d W 9 0 O 1 0 s J n F 1 b 3 Q 7 U m V s Y X R p b 2 5 z a G l w S W 5 m b y Z x d W 9 0 O z p b X X 0 i I C 8 + P C 9 T d G F i b G V F b n R y a W V z P j w v S X R l b T 4 8 S X R l b T 4 8 S X R l b U x v Y 2 F 0 a W 9 u P j x J d G V t V H l w Z T 5 G b 3 J t d W x h P C 9 J d G V t V H l w Z T 4 8 S X R l b V B h d G g + U 2 V j d G l v b j E v Z X R o Y T E l M j B u M C U y M D U l M j B p d G V y Y X R p b 2 5 z M T A w M D A l M j B z Z W V k M S 9 P c m l n Z W 4 8 L 0 l 0 Z W 1 Q Y X R o P j w v S X R l b U x v Y 2 F 0 a W 9 u P j x T d G F i b G V F b n R y a W V z I C 8 + P C 9 J d G V t P j x J d G V t P j x J d G V t T G 9 j Y X R p b 2 4 + P E l 0 Z W 1 U e X B l P k Z v c m 1 1 b G E 8 L 0 l 0 Z W 1 U e X B l P j x J d G V t U G F 0 a D 5 T Z W N 0 a W 9 u M S 9 l d G h h M S U y M G 4 w J T I w N S U y M G l 0 Z X J h d G l v b n M x M D A w M C U y M H N l Z W Q x L 1 R p c G 8 l M j B j Y W 1 i a W F k b z w v S X R l b V B h d G g + P C 9 J d G V t T G 9 j Y X R p b 2 4 + P F N 0 Y W J s Z U V u d H J p Z X M g L z 4 8 L 0 l 0 Z W 0 + P E l 0 Z W 0 + P E l 0 Z W 1 M b 2 N h d G l v b j 4 8 S X R l b V R 5 c G U + R m 9 y b X V s Y T w v S X R l b V R 5 c G U + P E l 0 Z W 1 Q Y X R o P l N l Y 3 R p b 2 4 x L 2 V 0 a G E x J T I w b j A l M j A 1 J T I w a X R l c m F 0 a W 9 u c z U w J T I w c 2 V l Z D 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Y t M T V U M D E 6 M T Q 6 M D c u N T U x N D Q 4 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x I G 4 w I D U g a X R l c m F 0 a W 9 u c z U w I H N l Z W Q x L 0 F 1 d G 9 S Z W 1 v d m V k Q 2 9 s d W 1 u c z E u e 0 N v b H V t b j E s M H 0 m c X V v d D s s J n F 1 b 3 Q 7 U 2 V j d G l v b j E v Z X R o Y T E g b j A g N S B p d G V y Y X R p b 2 5 z N T A g c 2 V l Z D E v Q X V 0 b 1 J l b W 9 2 Z W R D b 2 x 1 b W 5 z M S 5 7 Q 2 9 s d W 1 u M i w x f S Z x d W 9 0 O y w m c X V v d D t T Z W N 0 a W 9 u M S 9 l d G h h M S B u M C A 1 I G l 0 Z X J h d G l v b n M 1 M C B z Z W V k M S 9 B d X R v U m V t b 3 Z l Z E N v b H V t b n M x L n t D b 2 x 1 b W 4 z L D J 9 J n F 1 b 3 Q 7 L C Z x d W 9 0 O 1 N l Y 3 R p b 2 4 x L 2 V 0 a G E x I G 4 w I D U g a X R l c m F 0 a W 9 u c z U w I H N l Z W Q x L 0 F 1 d G 9 S Z W 1 v d m V k Q 2 9 s d W 1 u c z E u e 0 N v b H V t b j Q s M 3 0 m c X V v d D s s J n F 1 b 3 Q 7 U 2 V j d G l v b j E v Z X R o Y T E g b j A g N S B p d G V y Y X R p b 2 5 z N T A g c 2 V l Z D E v Q X V 0 b 1 J l b W 9 2 Z W R D b 2 x 1 b W 5 z M S 5 7 Q 2 9 s d W 1 u N S w 0 f S Z x d W 9 0 O 1 0 s J n F 1 b 3 Q 7 Q 2 9 s d W 1 u Q 2 9 1 b n Q m c X V v d D s 6 N S w m c X V v d D t L Z X l D b 2 x 1 b W 5 O Y W 1 l c y Z x d W 9 0 O z p b X S w m c X V v d D t D b 2 x 1 b W 5 J Z G V u d G l 0 a W V z J n F 1 b 3 Q 7 O l s m c X V v d D t T Z W N 0 a W 9 u M S 9 l d G h h M S B u M C A 1 I G l 0 Z X J h d G l v b n M 1 M C B z Z W V k M S 9 B d X R v U m V t b 3 Z l Z E N v b H V t b n M x L n t D b 2 x 1 b W 4 x L D B 9 J n F 1 b 3 Q 7 L C Z x d W 9 0 O 1 N l Y 3 R p b 2 4 x L 2 V 0 a G E x I G 4 w I D U g a X R l c m F 0 a W 9 u c z U w I H N l Z W Q x L 0 F 1 d G 9 S Z W 1 v d m V k Q 2 9 s d W 1 u c z E u e 0 N v b H V t b j I s M X 0 m c X V v d D s s J n F 1 b 3 Q 7 U 2 V j d G l v b j E v Z X R o Y T E g b j A g N S B p d G V y Y X R p b 2 5 z N T A g c 2 V l Z D E v Q X V 0 b 1 J l b W 9 2 Z W R D b 2 x 1 b W 5 z M S 5 7 Q 2 9 s d W 1 u M y w y f S Z x d W 9 0 O y w m c X V v d D t T Z W N 0 a W 9 u M S 9 l d G h h M S B u M C A 1 I G l 0 Z X J h d G l v b n M 1 M C B z Z W V k M S 9 B d X R v U m V t b 3 Z l Z E N v b H V t b n M x L n t D b 2 x 1 b W 4 0 L D N 9 J n F 1 b 3 Q 7 L C Z x d W 9 0 O 1 N l Y 3 R p b 2 4 x L 2 V 0 a G E x I G 4 w I D U g a X R l c m F 0 a W 9 u c z U w I H N l Z W Q x L 0 F 1 d G 9 S Z W 1 v d m V k Q 2 9 s d W 1 u c z E u e 0 N v b H V t b j U s N H 0 m c X V v d D t d L C Z x d W 9 0 O 1 J l b G F 0 a W 9 u c 2 h p c E l u Z m 8 m c X V v d D s 6 W 1 1 9 I i A v P j x F b n R y e S B U e X B l P S J M b 2 F k Z W R U b 0 F u Y W x 5 c 2 l z U 2 V y d m l j Z X M i I F Z h b H V l P S J s M C I g L z 4 8 L 1 N 0 Y W J s Z U V u d H J p Z X M + P C 9 J d G V t P j x J d G V t P j x J d G V t T G 9 j Y X R p b 2 4 + P E l 0 Z W 1 U e X B l P k Z v c m 1 1 b G E 8 L 0 l 0 Z W 1 U e X B l P j x J d G V t U G F 0 a D 5 T Z W N 0 a W 9 u M S 9 l d G h h M S U y M G 4 w J T I w N S U y M G l 0 Z X J h d G l v b n M 1 M C U y M H N l Z W Q x J T I w K D I p L 0 9 y a W d l b j w v S X R l b V B h d G g + P C 9 J d G V t T G 9 j Y X R p b 2 4 + P F N 0 Y W J s Z U V u d H J p Z X M g L z 4 8 L 0 l 0 Z W 0 + P E l 0 Z W 0 + P E l 0 Z W 1 M b 2 N h d G l v b j 4 8 S X R l b V R 5 c G U + R m 9 y b X V s Y T w v S X R l b V R 5 c G U + P E l 0 Z W 1 Q Y X R o P l N l Y 3 R p b 2 4 x L 2 V 0 a G E x J T I w b j A l M j A 1 J T I w a X R l c m F 0 a W 9 u c z U w J T I w c 2 V l Z D E l M j A o M i k v V G l w b y U y M G N h b W J p Y W R v P C 9 J d G V t U G F 0 a D 4 8 L 0 l 0 Z W 1 M b 2 N h d G l v b j 4 8 U 3 R h Y m x l R W 5 0 c m l l c y A v P j w v S X R l b T 4 8 S X R l b T 4 8 S X R l b U x v Y 2 F 0 a W 9 u P j x J d G V t V H l w Z T 5 G b 3 J t d W x h P C 9 J d G V t V H l w Z T 4 8 S X R l b V B h d G g + U 2 V j d G l v b j E v Z X R o Y T E l M j B u M C U y M D U l M j B p d G V y Y X R p b 2 5 z N T A l M j B z Z W V k M S 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x X 2 4 w X z V f a X R l c m F 0 a W 9 u c z U w X 3 N l Z W Q x X 1 8 z 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Q 0 O j I 5 L j g 2 N z M z M z R 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0 N v b H V t b k N v d W 5 0 J n F 1 b 3 Q 7 O j U s J n F 1 b 3 Q 7 S 2 V 5 Q 2 9 s d W 1 u T m F t Z X M m c X V v d D s 6 W 1 0 s J n F 1 b 3 Q 7 Q 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1 J l b G F 0 a W 9 u c 2 h p c E l u Z m 8 m c X V v d D s 6 W 1 1 9 I i A v P j w v U 3 R h Y m x l R W 5 0 c m l l c z 4 8 L 0 l 0 Z W 0 + P E l 0 Z W 0 + P E l 0 Z W 1 M b 2 N h d G l v b j 4 8 S X R l b V R 5 c G U + R m 9 y b X V s Y T w v S X R l b V R 5 c G U + P E l 0 Z W 1 Q Y X R o P l N l Y 3 R p b 2 4 x L 2 V 0 a G E x J T I w b j A l M j A 1 J T I w a X R l c m F 0 a W 9 u c z U w J T I w c 2 V l Z D E l M j A o M y k v T 3 J p Z 2 V u P C 9 J d G V t U G F 0 a D 4 8 L 0 l 0 Z W 1 M b 2 N h d G l v b j 4 8 U 3 R h Y m x l R W 5 0 c m l l c y A v P j w v S X R l b T 4 8 S X R l b T 4 8 S X R l b U x v Y 2 F 0 a W 9 u P j x J d G V t V H l w Z T 5 G b 3 J t d W x h P C 9 J d G V t V H l w Z T 4 8 S X R l b V B h d G g + U 2 V j d G l v b j E v Z X R o Y T E l M j B u M C U y M D U l M j B p d G V y Y X R p b 2 5 z N T A l M j B z Z W V k M S U y M C g z K S 9 U a X B v J T I w Y 2 F t Y m l h Z G 8 8 L 0 l 0 Z W 1 Q Y X R o P j w v S X R l b U x v Y 2 F 0 a W 9 u P j x T d G F i b G V F b n R y a W V z I C 8 + P C 9 J d G V t P j x J d G V t P j x J d G V t T G 9 j Y X R p b 2 4 + P E l 0 Z W 1 U e X B l P k Z v c m 1 1 b G E 8 L 0 l 0 Z W 1 U e X B l P j x J d G V t U G F 0 a D 5 T Z W N 0 a W 9 u M S 9 l d G h h M S U y M G 4 w J T I w N S U y M G l 0 Z X J h d G l v b n M x M D A 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V 9 u M F 8 1 X 2 l 0 Z X J h d G l v b n M x M D A w X 3 N l Z W Q x X 1 8 y 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Q 0 O j U y L j c 5 M D M w O D B 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M T A w M C B z Z W V k M S A o M i k v Q X V 0 b 1 J l b W 9 2 Z W R D b 2 x 1 b W 5 z M S 5 7 Q 2 9 s d W 1 u M S w w f S Z x d W 9 0 O y w m c X V v d D t T Z W N 0 a W 9 u M S 9 l d G h h M S B u M C A 1 I G l 0 Z X J h d G l v b n M x M D A w I H N l Z W Q x I C g y K S 9 B d X R v U m V t b 3 Z l Z E N v b H V t b n M x L n t D b 2 x 1 b W 4 y L D F 9 J n F 1 b 3 Q 7 L C Z x d W 9 0 O 1 N l Y 3 R p b 2 4 x L 2 V 0 a G E x I G 4 w I D U g a X R l c m F 0 a W 9 u c z E w M D A g c 2 V l Z D E g K D I p L 0 F 1 d G 9 S Z W 1 v d m V k Q 2 9 s d W 1 u c z E u e 0 N v b H V t b j M s M n 0 m c X V v d D s s J n F 1 b 3 Q 7 U 2 V j d G l v b j E v Z X R o Y T E g b j A g N S B p d G V y Y X R p b 2 5 z M T A w M C B z Z W V k M S A o M i k v Q X V 0 b 1 J l b W 9 2 Z W R D b 2 x 1 b W 5 z M S 5 7 Q 2 9 s d W 1 u N C w z f S Z x d W 9 0 O y w m c X V v d D t T Z W N 0 a W 9 u M S 9 l d G h h M S B u M C A 1 I G l 0 Z X J h d G l v b n M x M D A w I H N l Z W Q x I C g y K S 9 B d X R v U m V t b 3 Z l Z E N v b H V t b n M x L n t D b 2 x 1 b W 4 1 L D R 9 J n F 1 b 3 Q 7 X S w m c X V v d D t D b 2 x 1 b W 5 D b 3 V u d C Z x d W 9 0 O z o 1 L C Z x d W 9 0 O 0 t l e U N v b H V t b k 5 h b W V z J n F 1 b 3 Q 7 O l t d L C Z x d W 9 0 O 0 N v b H V t b k l k Z W 5 0 a X R p Z X M m c X V v d D s 6 W y Z x d W 9 0 O 1 N l Y 3 R p b 2 4 x L 2 V 0 a G E x I G 4 w I D U g a X R l c m F 0 a W 9 u c z E w M D A g c 2 V l Z D E g K D I p L 0 F 1 d G 9 S Z W 1 v d m V k Q 2 9 s d W 1 u c z E u e 0 N v b H V t b j E s M H 0 m c X V v d D s s J n F 1 b 3 Q 7 U 2 V j d G l v b j E v Z X R o Y T E g b j A g N S B p d G V y Y X R p b 2 5 z M T A w M C B z Z W V k M S A o M i k v Q X V 0 b 1 J l b W 9 2 Z W R D b 2 x 1 b W 5 z M S 5 7 Q 2 9 s d W 1 u M i w x f S Z x d W 9 0 O y w m c X V v d D t T Z W N 0 a W 9 u M S 9 l d G h h M S B u M C A 1 I G l 0 Z X J h d G l v b n M x M D A w I H N l Z W Q x I C g y K S 9 B d X R v U m V t b 3 Z l Z E N v b H V t b n M x L n t D b 2 x 1 b W 4 z L D J 9 J n F 1 b 3 Q 7 L C Z x d W 9 0 O 1 N l Y 3 R p b 2 4 x L 2 V 0 a G E x I G 4 w I D U g a X R l c m F 0 a W 9 u c z E w M D A g c 2 V l Z D E g K D I p L 0 F 1 d G 9 S Z W 1 v d m V k Q 2 9 s d W 1 u c z E u e 0 N v b H V t b j Q s M 3 0 m c X V v d D s s J n F 1 b 3 Q 7 U 2 V j d G l v b j E v Z X R o Y T E g b j A g N S B p d G V y Y X R p b 2 5 z M T A w M C B z Z W V k M S A o M i k v Q X V 0 b 1 J l b W 9 2 Z W R D b 2 x 1 b W 5 z M S 5 7 Q 2 9 s d W 1 u N S w 0 f S Z x d W 9 0 O 1 0 s J n F 1 b 3 Q 7 U m V s Y X R p b 2 5 z a G l w S W 5 m b y Z x d W 9 0 O z p b X X 0 i I C 8 + P C 9 T d G F i b G V F b n R y a W V z P j w v S X R l b T 4 8 S X R l b T 4 8 S X R l b U x v Y 2 F 0 a W 9 u P j x J d G V t V H l w Z T 5 G b 3 J t d W x h P C 9 J d G V t V H l w Z T 4 8 S X R l b V B h d G g + U 2 V j d G l v b j E v Z X R o Y T E l M j B u M C U y M D U l M j B p d G V y Y X R p b 2 5 z M T A w M C U y M H N l Z W Q x J T I w K D I p L 0 9 y a W d l b j w v S X R l b V B h d G g + P C 9 J d G V t T G 9 j Y X R p b 2 4 + P F N 0 Y W J s Z U V u d H J p Z X M g L z 4 8 L 0 l 0 Z W 0 + P E l 0 Z W 0 + P E l 0 Z W 1 M b 2 N h d G l v b j 4 8 S X R l b V R 5 c G U + R m 9 y b X V s Y T w v S X R l b V R 5 c G U + P E l 0 Z W 1 Q Y X R o P l N l Y 3 R p b 2 4 x L 2 V 0 a G E x J T I w b j A l M j A 1 J T I w a X R l c m F 0 a W 9 u c z E w M D A l M j B z Z W V k M S U y M C g y K S 9 U a X B v J T I w Y 2 F t Y m l h Z G 8 8 L 0 l 0 Z W 1 Q Y X R o P j w v S X R l b U x v Y 2 F 0 a W 9 u P j x T d G F i b G V F b n R y a W V z I C 8 + P C 9 J d G V t P j x J d G V t P j x J d G V t T G 9 j Y X R p b 2 4 + P E l 0 Z W 1 U e X B l P k Z v c m 1 1 b G E 8 L 0 l 0 Z W 1 U e X B l P j x J d G V t U G F 0 a D 5 T Z W N 0 a W 9 u M S 9 l d G h h M S U y M G 4 w J T I w N S U y M G l 0 Z X J h d G l v b n M x M D A w M C U y M H N l Z W Q 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F f b j B f N V 9 p d G V y Y X R p b 2 5 z M T A w M D B f c 2 V l Z D F f X z I 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N D U 6 M T E u M T U z O D U 3 O 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x M D A w M C B z Z W V k M S A o M i k v Q X V 0 b 1 J l b W 9 2 Z W R D b 2 x 1 b W 5 z M S 5 7 Q 2 9 s d W 1 u M S w w f S Z x d W 9 0 O y w m c X V v d D t T Z W N 0 a W 9 u M S 9 l d G h h M S B u M C A 1 I G l 0 Z X J h d G l v b n M x M D A w M C B z Z W V k M S A o M i k v Q X V 0 b 1 J l b W 9 2 Z W R D b 2 x 1 b W 5 z M S 5 7 Q 2 9 s d W 1 u M i w x f S Z x d W 9 0 O y w m c X V v d D t T Z W N 0 a W 9 u M S 9 l d G h h M S B u M C A 1 I G l 0 Z X J h d G l v b n M x M D A w M C B z Z W V k M S A o M i k v Q X V 0 b 1 J l b W 9 2 Z W R D b 2 x 1 b W 5 z M S 5 7 Q 2 9 s d W 1 u M y w y f S Z x d W 9 0 O y w m c X V v d D t T Z W N 0 a W 9 u M S 9 l d G h h M S B u M C A 1 I G l 0 Z X J h d G l v b n M x M D A w M C B z Z W V k M S A o M i k v Q X V 0 b 1 J l b W 9 2 Z W R D b 2 x 1 b W 5 z M S 5 7 Q 2 9 s d W 1 u N C w z f S Z x d W 9 0 O y w m c X V v d D t T Z W N 0 a W 9 u M S 9 l d G h h M S B u M C A 1 I G l 0 Z X J h d G l v b n M x M D A w M C B z Z W V k M S A o M i k v Q X V 0 b 1 J l b W 9 2 Z W R D b 2 x 1 b W 5 z M S 5 7 Q 2 9 s d W 1 u N S w 0 f S Z x d W 9 0 O 1 0 s J n F 1 b 3 Q 7 Q 2 9 s d W 1 u Q 2 9 1 b n Q m c X V v d D s 6 N S w m c X V v d D t L Z X l D b 2 x 1 b W 5 O Y W 1 l c y Z x d W 9 0 O z p b X S w m c X V v d D t D b 2 x 1 b W 5 J Z G V u d G l 0 a W V z J n F 1 b 3 Q 7 O l s m c X V v d D t T Z W N 0 a W 9 u M S 9 l d G h h M S B u M C A 1 I G l 0 Z X J h d G l v b n M x M D A w M C B z Z W V k M S A o M i k v Q X V 0 b 1 J l b W 9 2 Z W R D b 2 x 1 b W 5 z M S 5 7 Q 2 9 s d W 1 u M S w w f S Z x d W 9 0 O y w m c X V v d D t T Z W N 0 a W 9 u M S 9 l d G h h M S B u M C A 1 I G l 0 Z X J h d G l v b n M x M D A w M C B z Z W V k M S A o M i k v Q X V 0 b 1 J l b W 9 2 Z W R D b 2 x 1 b W 5 z M S 5 7 Q 2 9 s d W 1 u M i w x f S Z x d W 9 0 O y w m c X V v d D t T Z W N 0 a W 9 u M S 9 l d G h h M S B u M C A 1 I G l 0 Z X J h d G l v b n M x M D A w M C B z Z W V k M S A o M i k v Q X V 0 b 1 J l b W 9 2 Z W R D b 2 x 1 b W 5 z M S 5 7 Q 2 9 s d W 1 u M y w y f S Z x d W 9 0 O y w m c X V v d D t T Z W N 0 a W 9 u M S 9 l d G h h M S B u M C A 1 I G l 0 Z X J h d G l v b n M x M D A w M C B z Z W V k M S A o M i k v Q X V 0 b 1 J l b W 9 2 Z W R D b 2 x 1 b W 5 z M S 5 7 Q 2 9 s d W 1 u N C w z f S Z x d W 9 0 O y w m c X V v d D t T Z W N 0 a W 9 u M S 9 l d G h h M S B u M C A 1 I G l 0 Z X J h d G l v b n M x M D A w M C B z Z W V k M S A o M i k v Q X V 0 b 1 J l b W 9 2 Z W R D b 2 x 1 b W 5 z M S 5 7 Q 2 9 s d W 1 u N S w 0 f S Z x d W 9 0 O 1 0 s J n F 1 b 3 Q 7 U m V s Y X R p b 2 5 z a G l w S W 5 m b y Z x d W 9 0 O z p b X X 0 i I C 8 + P C 9 T d G F i b G V F b n R y a W V z P j w v S X R l b T 4 8 S X R l b T 4 8 S X R l b U x v Y 2 F 0 a W 9 u P j x J d G V t V H l w Z T 5 G b 3 J t d W x h P C 9 J d G V t V H l w Z T 4 8 S X R l b V B h d G g + U 2 V j d G l v b j E v Z X R o Y T E l M j B u M C U y M D U l M j B p d G V y Y X R p b 2 5 z M T A w M D A l M j B z Z W V k M S U y M C g y K S 9 P c m l n Z W 4 8 L 0 l 0 Z W 1 Q Y X R o P j w v S X R l b U x v Y 2 F 0 a W 9 u P j x T d G F i b G V F b n R y a W V z I C 8 + P C 9 J d G V t P j x J d G V t P j x J d G V t T G 9 j Y X R p b 2 4 + P E l 0 Z W 1 U e X B l P k Z v c m 1 1 b G E 8 L 0 l 0 Z W 1 U e X B l P j x J d G V t U G F 0 a D 5 T Z W N 0 a W 9 u M S 9 l d G h h M S U y M G 4 w J T I w N S U y M G l 0 Z X J h d G l v b n M x M D A w M C U y M H N l Z W Q x J T I w K D I p L 1 R p c G 8 l M j B j Y W 1 i a W F k b z w v S X R l b V B h d G g + P C 9 J d G V t T G 9 j Y X R p b 2 4 + P F N 0 Y W J s Z U V u d H J p Z X M g L z 4 8 L 0 l 0 Z W 0 + P E l 0 Z W 0 + P E l 0 Z W 1 M b 2 N h d G l v b j 4 8 S X R l b V R 5 c G U + R m 9 y b X V s Y T w v S X R l b V R 5 c G U + P E l 0 Z W 1 Q Y X R o P l N l Y 3 R p b 2 4 x L 2 V 0 a G E x J T I w b j A l M j A 1 J T I w a X R l c m F 0 a W 9 u c z U w J T I w c 2 V l Z D 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l d G h h M V 9 u M F 8 1 X 2 l 0 Z X J h d G l v b n M 1 M F 9 z Z W V k M V 9 f M z I 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N i 0 x N V Q w M T o 0 N D o y O S 4 4 N j c z M z M 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0 N v b H V t b k N v d W 5 0 J n F 1 b 3 Q 7 O j U s J n F 1 b 3 Q 7 S 2 V 5 Q 2 9 s d W 1 u T m F t Z X M m c X V v d D s 6 W 1 0 s J n F 1 b 3 Q 7 Q 2 9 s d W 1 u S W R l b n R p d G l l c y Z x d W 9 0 O z p b J n F 1 b 3 Q 7 U 2 V j d G l v b j E v Z X R o Y T E g b j A g N S B p d G V y Y X R p b 2 5 z N T A g c 2 V l Z D E g K D M p L 0 F 1 d G 9 S Z W 1 v d m V k Q 2 9 s d W 1 u c z E u e 0 N v b H V t b j E s M H 0 m c X V v d D s s J n F 1 b 3 Q 7 U 2 V j d G l v b j E v Z X R o Y T E g b j A g N S B p d G V y Y X R p b 2 5 z N T A g c 2 V l Z D E g K D M p L 0 F 1 d G 9 S Z W 1 v d m V k Q 2 9 s d W 1 u c z E u e 0 N v b H V t b j I s M X 0 m c X V v d D s s J n F 1 b 3 Q 7 U 2 V j d G l v b j E v Z X R o Y T E g b j A g N S B p d G V y Y X R p b 2 5 z N T A g c 2 V l Z D E g K D M p L 0 F 1 d G 9 S Z W 1 v d m V k Q 2 9 s d W 1 u c z E u e 0 N v b H V t b j M s M n 0 m c X V v d D s s J n F 1 b 3 Q 7 U 2 V j d G l v b j E v Z X R o Y T E g b j A g N S B p d G V y Y X R p b 2 5 z N T A g c 2 V l Z D E g K D M p L 0 F 1 d G 9 S Z W 1 v d m V k Q 2 9 s d W 1 u c z E u e 0 N v b H V t b j Q s M 3 0 m c X V v d D s s J n F 1 b 3 Q 7 U 2 V j d G l v b j E v Z X R o Y T E g b j A g N S B p d G V y Y X R p b 2 5 z N T A g c 2 V l Z D E g K D M p L 0 F 1 d G 9 S Z W 1 v d m V k Q 2 9 s d W 1 u c z E u e 0 N v b H V t b j U s N H 0 m c X V v d D t d L C Z x d W 9 0 O 1 J l b G F 0 a W 9 u c 2 h p c E l u Z m 8 m c X V v d D s 6 W 1 1 9 I i A v P j x F b n R y e S B U e X B l P S J M b 2 F k Z W R U b 0 F u Y W x 5 c 2 l z U 2 V y d m l j Z X M i I F Z h b H V l P S J s M C I g L z 4 8 L 1 N 0 Y W J s Z U V u d H J p Z X M + P C 9 J d G V t P j x J d G V t P j x J d G V t T G 9 j Y X R p b 2 4 + P E l 0 Z W 1 U e X B l P k Z v c m 1 1 b G E 8 L 0 l 0 Z W 1 U e X B l P j x J d G V t U G F 0 a D 5 T Z W N 0 a W 9 u M S 9 l d G h h M S U y M G 4 w J T I w N S U y M G l 0 Z X J h d G l v b n M 1 M C U y M H N l Z W Q x J T I w K D Q p L 0 9 y a W d l b j w v S X R l b V B h d G g + P C 9 J d G V t T G 9 j Y X R p b 2 4 + P F N 0 Y W J s Z U V u d H J p Z X M g L z 4 8 L 0 l 0 Z W 0 + P E l 0 Z W 0 + P E l 0 Z W 1 M b 2 N h d G l v b j 4 8 S X R l b V R 5 c G U + R m 9 y b X V s Y T w v S X R l b V R 5 c G U + P E l 0 Z W 1 Q Y X R o P l N l Y 3 R p b 2 4 x L 2 V 0 a G E x J T I w b j A l M j A 1 J T I w a X R l c m F 0 a W 9 u c z U w J T I w c 2 V l Z D E l M j A o N C k v V G l w b y U y M G N h b W J p Y W R v P C 9 J d G V t U G F 0 a D 4 8 L 0 l 0 Z W 1 M b 2 N h d G l v b j 4 8 U 3 R h Y m x l R W 5 0 c m l l c y A v P j w v S X R l b T 4 8 S X R l b T 4 8 S X R l b U x v Y 2 F 0 a W 9 u P j x J d G V t V H l w Z T 5 G b 3 J t d W x h P C 9 J d G V t V H l w Z T 4 8 S X R l b V B h d G g + U 2 V j d G l v b j E v Z X R o Y T E l M j B u M C U y M D U l M j B p d G V y Y X R p b 2 5 z N T A l M j B z Z W V k 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0 a G E x X 2 4 w X z V f a X R l c m F 0 a W 9 u c z U w X 3 N l Z W Q y 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y L T A 2 L T E 1 V D A x O j U w O j A 4 L j c x M j I w M z h 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X R o Y T E g b j A g N S B p d G V y Y X R p b 2 5 z N T A g c 2 V l Z D I v Q X V 0 b 1 J l b W 9 2 Z W R D b 2 x 1 b W 5 z M S 5 7 Q 2 9 s d W 1 u M S w w f S Z x d W 9 0 O y w m c X V v d D t T Z W N 0 a W 9 u M S 9 l d G h h M S B u M C A 1 I G l 0 Z X J h d G l v b n M 1 M C B z Z W V k M i 9 B d X R v U m V t b 3 Z l Z E N v b H V t b n M x L n t D b 2 x 1 b W 4 y L D F 9 J n F 1 b 3 Q 7 L C Z x d W 9 0 O 1 N l Y 3 R p b 2 4 x L 2 V 0 a G E x I G 4 w I D U g a X R l c m F 0 a W 9 u c z U w I H N l Z W Q y L 0 F 1 d G 9 S Z W 1 v d m V k Q 2 9 s d W 1 u c z E u e 0 N v b H V t b j M s M n 0 m c X V v d D s s J n F 1 b 3 Q 7 U 2 V j d G l v b j E v Z X R o Y T E g b j A g N S B p d G V y Y X R p b 2 5 z N T A g c 2 V l Z D I v Q X V 0 b 1 J l b W 9 2 Z W R D b 2 x 1 b W 5 z M S 5 7 Q 2 9 s d W 1 u N C w z f S Z x d W 9 0 O y w m c X V v d D t T Z W N 0 a W 9 u M S 9 l d G h h M S B u M C A 1 I G l 0 Z X J h d G l v b n M 1 M C B z Z W V k M i 9 B d X R v U m V t b 3 Z l Z E N v b H V t b n M x L n t D b 2 x 1 b W 4 1 L D R 9 J n F 1 b 3 Q 7 X S w m c X V v d D t D b 2 x 1 b W 5 D b 3 V u d C Z x d W 9 0 O z o 1 L C Z x d W 9 0 O 0 t l e U N v b H V t b k 5 h b W V z J n F 1 b 3 Q 7 O l t d L C Z x d W 9 0 O 0 N v b H V t b k l k Z W 5 0 a X R p Z X M m c X V v d D s 6 W y Z x d W 9 0 O 1 N l Y 3 R p b 2 4 x L 2 V 0 a G E x I G 4 w I D U g a X R l c m F 0 a W 9 u c z U w I H N l Z W Q y L 0 F 1 d G 9 S Z W 1 v d m V k Q 2 9 s d W 1 u c z E u e 0 N v b H V t b j E s M H 0 m c X V v d D s s J n F 1 b 3 Q 7 U 2 V j d G l v b j E v Z X R o Y T E g b j A g N S B p d G V y Y X R p b 2 5 z N T A g c 2 V l Z D I v Q X V 0 b 1 J l b W 9 2 Z W R D b 2 x 1 b W 5 z M S 5 7 Q 2 9 s d W 1 u M i w x f S Z x d W 9 0 O y w m c X V v d D t T Z W N 0 a W 9 u M S 9 l d G h h M S B u M C A 1 I G l 0 Z X J h d G l v b n M 1 M C B z Z W V k M i 9 B d X R v U m V t b 3 Z l Z E N v b H V t b n M x L n t D b 2 x 1 b W 4 z L D J 9 J n F 1 b 3 Q 7 L C Z x d W 9 0 O 1 N l Y 3 R p b 2 4 x L 2 V 0 a G E x I G 4 w I D U g a X R l c m F 0 a W 9 u c z U w I H N l Z W Q y L 0 F 1 d G 9 S Z W 1 v d m V k Q 2 9 s d W 1 u c z E u e 0 N v b H V t b j Q s M 3 0 m c X V v d D s s J n F 1 b 3 Q 7 U 2 V j d G l v b j E v Z X R o Y T E g b j A g N S B p d G V y Y X R p b 2 5 z N T A g c 2 V l Z D I v Q X V 0 b 1 J l b W 9 2 Z W R D b 2 x 1 b W 5 z M S 5 7 Q 2 9 s d W 1 u N S w 0 f S Z x d W 9 0 O 1 0 s J n F 1 b 3 Q 7 U m V s Y X R p b 2 5 z a G l w S W 5 m b y Z x d W 9 0 O z p b X X 0 i I C 8 + P C 9 T d G F i b G V F b n R y a W V z P j w v S X R l b T 4 8 S X R l b T 4 8 S X R l b U x v Y 2 F 0 a W 9 u P j x J d G V t V H l w Z T 5 G b 3 J t d W x h P C 9 J d G V t V H l w Z T 4 8 S X R l b V B h d G g + U 2 V j d G l v b j E v Z X R o Y T E l M j B u M C U y M D U l M j B p d G V y Y X R p b 2 5 z N T A l M j B z Z W V k M i 9 P c m l n Z W 4 8 L 0 l 0 Z W 1 Q Y X R o P j w v S X R l b U x v Y 2 F 0 a W 9 u P j x T d G F i b G V F b n R y a W V z I C 8 + P C 9 J d G V t P j x J d G V t P j x J d G V t T G 9 j Y X R p b 2 4 + P E l 0 Z W 1 U e X B l P k Z v c m 1 1 b G E 8 L 0 l 0 Z W 1 U e X B l P j x J d G V t U G F 0 a D 5 T Z W N 0 a W 9 u M S 9 l d G h h M S U y M G 4 w J T I w N S U y M G l 0 Z X J h d G l v b n M 1 M C U y M H N l Z W Q y L 1 R p c G 8 l M j B j Y W 1 i a W F k b z w v S X R l b V B h d G g + P C 9 J d G V t T G 9 j Y X R p b 2 4 + P F N 0 Y W J s Z U V u d H J p Z X M g L z 4 8 L 0 l 0 Z W 0 + P E l 0 Z W 0 + P E l 0 Z W 1 M b 2 N h d G l v b j 4 8 S X R l b V R 5 c G U + R m 9 y b X V s Y T w v S X R l b V R 5 c G U + P E l 0 Z W 1 Q Y X R o P l N l Y 3 R p b 2 4 x L 2 V 0 a G E x J T I w b j A l M j A 1 J T I w a X R l c m F 0 a W 9 u c z U w J T I w c 2 V l Z 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d G h h M V 9 u M F 8 1 X 2 l 0 Z X J h d G l v b n M 1 M F 9 z Z W V k M y 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T o 1 M D o z M y 4 5 M j U w M D E 2 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0 a G E x I G 4 w I D U g a X R l c m F 0 a W 9 u c z U w I H N l Z W Q z L 0 F 1 d G 9 S Z W 1 v d m V k Q 2 9 s d W 1 u c z E u e 0 N v b H V t b j E s M H 0 m c X V v d D s s J n F 1 b 3 Q 7 U 2 V j d G l v b j E v Z X R o Y T E g b j A g N S B p d G V y Y X R p b 2 5 z N T A g c 2 V l Z D M v Q X V 0 b 1 J l b W 9 2 Z W R D b 2 x 1 b W 5 z M S 5 7 Q 2 9 s d W 1 u M i w x f S Z x d W 9 0 O y w m c X V v d D t T Z W N 0 a W 9 u M S 9 l d G h h M S B u M C A 1 I G l 0 Z X J h d G l v b n M 1 M C B z Z W V k M y 9 B d X R v U m V t b 3 Z l Z E N v b H V t b n M x L n t D b 2 x 1 b W 4 z L D J 9 J n F 1 b 3 Q 7 L C Z x d W 9 0 O 1 N l Y 3 R p b 2 4 x L 2 V 0 a G E x I G 4 w I D U g a X R l c m F 0 a W 9 u c z U w I H N l Z W Q z L 0 F 1 d G 9 S Z W 1 v d m V k Q 2 9 s d W 1 u c z E u e 0 N v b H V t b j Q s M 3 0 m c X V v d D s s J n F 1 b 3 Q 7 U 2 V j d G l v b j E v Z X R o Y T E g b j A g N S B p d G V y Y X R p b 2 5 z N T A g c 2 V l Z D M v Q X V 0 b 1 J l b W 9 2 Z W R D b 2 x 1 b W 5 z M S 5 7 Q 2 9 s d W 1 u N S w 0 f S Z x d W 9 0 O 1 0 s J n F 1 b 3 Q 7 Q 2 9 s d W 1 u Q 2 9 1 b n Q m c X V v d D s 6 N S w m c X V v d D t L Z X l D b 2 x 1 b W 5 O Y W 1 l c y Z x d W 9 0 O z p b X S w m c X V v d D t D b 2 x 1 b W 5 J Z G V u d G l 0 a W V z J n F 1 b 3 Q 7 O l s m c X V v d D t T Z W N 0 a W 9 u M S 9 l d G h h M S B u M C A 1 I G l 0 Z X J h d G l v b n M 1 M C B z Z W V k M y 9 B d X R v U m V t b 3 Z l Z E N v b H V t b n M x L n t D b 2 x 1 b W 4 x L D B 9 J n F 1 b 3 Q 7 L C Z x d W 9 0 O 1 N l Y 3 R p b 2 4 x L 2 V 0 a G E x I G 4 w I D U g a X R l c m F 0 a W 9 u c z U w I H N l Z W Q z L 0 F 1 d G 9 S Z W 1 v d m V k Q 2 9 s d W 1 u c z E u e 0 N v b H V t b j I s M X 0 m c X V v d D s s J n F 1 b 3 Q 7 U 2 V j d G l v b j E v Z X R o Y T E g b j A g N S B p d G V y Y X R p b 2 5 z N T A g c 2 V l Z D M v Q X V 0 b 1 J l b W 9 2 Z W R D b 2 x 1 b W 5 z M S 5 7 Q 2 9 s d W 1 u M y w y f S Z x d W 9 0 O y w m c X V v d D t T Z W N 0 a W 9 u M S 9 l d G h h M S B u M C A 1 I G l 0 Z X J h d G l v b n M 1 M C B z Z W V k M y 9 B d X R v U m V t b 3 Z l Z E N v b H V t b n M x L n t D b 2 x 1 b W 4 0 L D N 9 J n F 1 b 3 Q 7 L C Z x d W 9 0 O 1 N l Y 3 R p b 2 4 x L 2 V 0 a G E x I G 4 w I D U g a X R l c m F 0 a W 9 u c z U w I H N l Z W Q z L 0 F 1 d G 9 S Z W 1 v d m V k Q 2 9 s d W 1 u c z E u e 0 N v b H V t b j U s N H 0 m c X V v d D t d L C Z x d W 9 0 O 1 J l b G F 0 a W 9 u c 2 h p c E l u Z m 8 m c X V v d D s 6 W 1 1 9 I i A v P j w v U 3 R h Y m x l R W 5 0 c m l l c z 4 8 L 0 l 0 Z W 0 + P E l 0 Z W 0 + P E l 0 Z W 1 M b 2 N h d G l v b j 4 8 S X R l b V R 5 c G U + R m 9 y b X V s Y T w v S X R l b V R 5 c G U + P E l 0 Z W 1 Q Y X R o P l N l Y 3 R p b 2 4 x L 2 V 0 a G E x J T I w b j A l M j A 1 J T I w a X R l c m F 0 a W 9 u c z U w J T I w c 2 V l Z D M v T 3 J p Z 2 V u P C 9 J d G V t U G F 0 a D 4 8 L 0 l 0 Z W 1 M b 2 N h d G l v b j 4 8 U 3 R h Y m x l R W 5 0 c m l l c y A v P j w v S X R l b T 4 8 S X R l b T 4 8 S X R l b U x v Y 2 F 0 a W 9 u P j x J d G V t V H l w Z T 5 G b 3 J t d W x h P C 9 J d G V t V H l w Z T 4 8 S X R l b V B h d G g + U 2 V j d G l v b j E v Z X R o Y T E l M j B u M C U y M D U l M j B p d G V y Y X R p b 2 5 z N T A l M j B z Z W V k M y 9 U a X B v J T I w Y 2 F t Y m l h Z G 8 8 L 0 l 0 Z W 1 Q Y X R o P j w v S X R l b U x v Y 2 F 0 a W 9 u P j x T d G F i b G V F b n R y a W V z I C 8 + P C 9 J d G V t P j x J d G V t P j x J d G V t T G 9 j Y X R p b 2 4 + P E l 0 Z W 1 U e X B l P k Z v c m 1 1 b G E 8 L 0 l 0 Z W 1 U e X B l P j x J d G V t U G F 0 a D 5 T Z W N 0 a W 9 u M S 9 l d G h h M S U y M G 4 w J T I w N S U y M G l 0 Z X J h d G l v b n M 1 M C U y M H N l Z W Q 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X R o Y T F f b j B f N V 9 p d G V y Y X R p b 2 5 z N T B f c 2 V l Z D Q 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E 6 N T A 6 N T c u N z E y M z k 2 M V 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d G h h M S B u M C A 1 I G l 0 Z X J h d G l v b n M 1 M C B z Z W V k N C 9 B d X R v U m V t b 3 Z l Z E N v b H V t b n M x L n t D b 2 x 1 b W 4 x L D B 9 J n F 1 b 3 Q 7 L C Z x d W 9 0 O 1 N l Y 3 R p b 2 4 x L 2 V 0 a G E x I G 4 w I D U g a X R l c m F 0 a W 9 u c z U w I H N l Z W Q 0 L 0 F 1 d G 9 S Z W 1 v d m V k Q 2 9 s d W 1 u c z E u e 0 N v b H V t b j I s M X 0 m c X V v d D s s J n F 1 b 3 Q 7 U 2 V j d G l v b j E v Z X R o Y T E g b j A g N S B p d G V y Y X R p b 2 5 z N T A g c 2 V l Z D Q v Q X V 0 b 1 J l b W 9 2 Z W R D b 2 x 1 b W 5 z M S 5 7 Q 2 9 s d W 1 u M y w y f S Z x d W 9 0 O y w m c X V v d D t T Z W N 0 a W 9 u M S 9 l d G h h M S B u M C A 1 I G l 0 Z X J h d G l v b n M 1 M C B z Z W V k N C 9 B d X R v U m V t b 3 Z l Z E N v b H V t b n M x L n t D b 2 x 1 b W 4 0 L D N 9 J n F 1 b 3 Q 7 L C Z x d W 9 0 O 1 N l Y 3 R p b 2 4 x L 2 V 0 a G E x I G 4 w I D U g a X R l c m F 0 a W 9 u c z U w I H N l Z W Q 0 L 0 F 1 d G 9 S Z W 1 v d m V k Q 2 9 s d W 1 u c z E u e 0 N v b H V t b j U s N H 0 m c X V v d D t d L C Z x d W 9 0 O 0 N v b H V t b k N v d W 5 0 J n F 1 b 3 Q 7 O j U s J n F 1 b 3 Q 7 S 2 V 5 Q 2 9 s d W 1 u T m F t Z X M m c X V v d D s 6 W 1 0 s J n F 1 b 3 Q 7 Q 2 9 s d W 1 u S W R l b n R p d G l l c y Z x d W 9 0 O z p b J n F 1 b 3 Q 7 U 2 V j d G l v b j E v Z X R o Y T E g b j A g N S B p d G V y Y X R p b 2 5 z N T A g c 2 V l Z D Q v Q X V 0 b 1 J l b W 9 2 Z W R D b 2 x 1 b W 5 z M S 5 7 Q 2 9 s d W 1 u M S w w f S Z x d W 9 0 O y w m c X V v d D t T Z W N 0 a W 9 u M S 9 l d G h h M S B u M C A 1 I G l 0 Z X J h d G l v b n M 1 M C B z Z W V k N C 9 B d X R v U m V t b 3 Z l Z E N v b H V t b n M x L n t D b 2 x 1 b W 4 y L D F 9 J n F 1 b 3 Q 7 L C Z x d W 9 0 O 1 N l Y 3 R p b 2 4 x L 2 V 0 a G E x I G 4 w I D U g a X R l c m F 0 a W 9 u c z U w I H N l Z W Q 0 L 0 F 1 d G 9 S Z W 1 v d m V k Q 2 9 s d W 1 u c z E u e 0 N v b H V t b j M s M n 0 m c X V v d D s s J n F 1 b 3 Q 7 U 2 V j d G l v b j E v Z X R o Y T E g b j A g N S B p d G V y Y X R p b 2 5 z N T A g c 2 V l Z D Q v Q X V 0 b 1 J l b W 9 2 Z W R D b 2 x 1 b W 5 z M S 5 7 Q 2 9 s d W 1 u N C w z f S Z x d W 9 0 O y w m c X V v d D t T Z W N 0 a W 9 u M S 9 l d G h h M S B u M C A 1 I G l 0 Z X J h d G l v b n M 1 M C B z Z W V k N C 9 B d X R v U m V t b 3 Z l Z E N v b H V t b n M x L n t D b 2 x 1 b W 4 1 L D R 9 J n F 1 b 3 Q 7 X S w m c X V v d D t S Z W x h d G l v b n N o a X B J b m Z v J n F 1 b 3 Q 7 O l t d f S I g L z 4 8 L 1 N 0 Y W J s Z U V u d H J p Z X M + P C 9 J d G V t P j x J d G V t P j x J d G V t T G 9 j Y X R p b 2 4 + P E l 0 Z W 1 U e X B l P k Z v c m 1 1 b G E 8 L 0 l 0 Z W 1 U e X B l P j x J d G V t U G F 0 a D 5 T Z W N 0 a W 9 u M S 9 l d G h h M S U y M G 4 w J T I w N S U y M G l 0 Z X J h d G l v b n M 1 M C U y M H N l Z W Q 0 L 0 9 y a W d l b j w v S X R l b V B h d G g + P C 9 J d G V t T G 9 j Y X R p b 2 4 + P F N 0 Y W J s Z U V u d H J p Z X M g L z 4 8 L 0 l 0 Z W 0 + P E l 0 Z W 0 + P E l 0 Z W 1 M b 2 N h d G l v b j 4 8 S X R l b V R 5 c G U + R m 9 y b X V s Y T w v S X R l b V R 5 c G U + P E l 0 Z W 1 Q Y X R o P l N l Y 3 R p b 2 4 x L 2 V 0 a G E x J T I w b j A l M j A 1 J T I w a X R l c m F 0 a W 9 u c z U w J T I w c 2 V l Z D Q v V G l w b y U y M G N h b W J p Y W R v P C 9 J d G V t U G F 0 a D 4 8 L 0 l 0 Z W 1 M b 2 N h d G l v b j 4 8 U 3 R h Y m x l R W 5 0 c m l l c y A v P j w v S X R l b T 4 8 S X R l b T 4 8 S X R l b U x v Y 2 F 0 a W 9 u P j x J d G V t V H l w Z T 5 G b 3 J t d W x h P C 9 J d G V t V H l w Z T 4 8 S X R l b V B h d G g + U 2 V j d G l v b j E v Z X R o Y T A l M j B u M C U y M D U l M j B p d G V y Y X R p b 2 5 z M T A w M D A l M j B z Z W V k 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Z p b G x F c n J v c k N v Z G U i I F Z h b H V l P S J z V W 5 r b m 9 3 b i I g L z 4 8 R W 5 0 c n k g V H l w Z T 0 i R m l s b E V y c m 9 y Q 2 9 1 b n Q i I F Z h b H V l P S J s M C I g L z 4 8 R W 5 0 c n k g V H l w Z T 0 i R m l s b E x h c 3 R V c G R h d G V k I i B W Y W x 1 Z T 0 i Z D I w M j I t M D Y t M T R U M T U 6 M z A 6 M T U u M j A 1 N T I 2 N 1 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G a W x s Q 2 9 1 b n Q i I F Z h b H V l P S J s M z I i I C 8 + P E V u d H J 5 I F R 5 c G U 9 I l J l b G F 0 a W 9 u c 2 h p c E l u Z m 9 D b 2 5 0 Y W l u Z X I i I F Z h b H V l P S J z e y Z x d W 9 0 O 2 N v b H V t b k N v d W 5 0 J n F 1 b 3 Q 7 O j U s J n F 1 b 3 Q 7 a 2 V 5 Q 2 9 s d W 1 u T m F t Z X M m c X V v d D s 6 W 1 0 s J n F 1 b 3 Q 7 c X V l c n l S Z W x h d G l v b n N o a X B z J n F 1 b 3 Q 7 O l t d L C Z x d W 9 0 O 2 N v b H V t b k l k Z W 5 0 a X R p Z X M m c X V v d D s 6 W y Z x d W 9 0 O 1 N l Y 3 R p b 2 4 x L 2 V 0 a G E w I G 4 w I D U g a X R l c m F 0 a W 9 u c z E w M D A w I H N l Z W Q x L 0 F 1 d G 9 S Z W 1 v d m V k Q 2 9 s d W 1 u c z E u e 0 N v b H V t b j E s M H 0 m c X V v d D s s J n F 1 b 3 Q 7 U 2 V j d G l v b j E v Z X R o Y T A g b j A g N S B p d G V y Y X R p b 2 5 z M T A w M D A g c 2 V l Z D E v Q X V 0 b 1 J l b W 9 2 Z W R D b 2 x 1 b W 5 z M S 5 7 Q 2 9 s d W 1 u M i w x f S Z x d W 9 0 O y w m c X V v d D t T Z W N 0 a W 9 u M S 9 l d G h h M C B u M C A 1 I G l 0 Z X J h d G l v b n M x M D A w M C B z Z W V k M S 9 B d X R v U m V t b 3 Z l Z E N v b H V t b n M x L n t D b 2 x 1 b W 4 z L D J 9 J n F 1 b 3 Q 7 L C Z x d W 9 0 O 1 N l Y 3 R p b 2 4 x L 2 V 0 a G E w I G 4 w I D U g a X R l c m F 0 a W 9 u c z E w M D A w I H N l Z W Q x L 0 F 1 d G 9 S Z W 1 v d m V k Q 2 9 s d W 1 u c z E u e 0 N v b H V t b j Q s M 3 0 m c X V v d D s s J n F 1 b 3 Q 7 U 2 V j d G l v b j E v Z X R o Y T A g b j A g N S B p d G V y Y X R p b 2 5 z M T A w M D A g c 2 V l Z D E v Q X V 0 b 1 J l b W 9 2 Z W R D b 2 x 1 b W 5 z M S 5 7 Q 2 9 s d W 1 u N S w 0 f S Z x d W 9 0 O 1 0 s J n F 1 b 3 Q 7 Q 2 9 s d W 1 u Q 2 9 1 b n Q m c X V v d D s 6 N S w m c X V v d D t L Z X l D b 2 x 1 b W 5 O Y W 1 l c y Z x d W 9 0 O z p b X S w m c X V v d D t D b 2 x 1 b W 5 J Z G V u d G l 0 a W V z J n F 1 b 3 Q 7 O l s m c X V v d D t T Z W N 0 a W 9 u M S 9 l d G h h M C B u M C A 1 I G l 0 Z X J h d G l v b n M x M D A w M C B z Z W V k M S 9 B d X R v U m V t b 3 Z l Z E N v b H V t b n M x L n t D b 2 x 1 b W 4 x L D B 9 J n F 1 b 3 Q 7 L C Z x d W 9 0 O 1 N l Y 3 R p b 2 4 x L 2 V 0 a G E w I G 4 w I D U g a X R l c m F 0 a W 9 u c z E w M D A w I H N l Z W Q x L 0 F 1 d G 9 S Z W 1 v d m V k Q 2 9 s d W 1 u c z E u e 0 N v b H V t b j I s M X 0 m c X V v d D s s J n F 1 b 3 Q 7 U 2 V j d G l v b j E v Z X R o Y T A g b j A g N S B p d G V y Y X R p b 2 5 z M T A w M D A g c 2 V l Z D E v Q X V 0 b 1 J l b W 9 2 Z W R D b 2 x 1 b W 5 z M S 5 7 Q 2 9 s d W 1 u M y w y f S Z x d W 9 0 O y w m c X V v d D t T Z W N 0 a W 9 u M S 9 l d G h h M C B u M C A 1 I G l 0 Z X J h d G l v b n M x M D A w M C B z Z W V k M S 9 B d X R v U m V t b 3 Z l Z E N v b H V t b n M x L n t D b 2 x 1 b W 4 0 L D N 9 J n F 1 b 3 Q 7 L C Z x d W 9 0 O 1 N l Y 3 R p b 2 4 x L 2 V 0 a G E w I G 4 w I D U g a X R l c m F 0 a W 9 u c z E w M D A w I H N l Z W Q x L 0 F 1 d G 9 S Z W 1 v d m V k Q 2 9 s d W 1 u c z E u e 0 N v b H V t b j 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V 0 a G E w J T I w b j A l M j A 1 J T I w a X R l c m F 0 a W 9 u c z E w M D A w J T I w c 2 V l Z D E l M j A o M i k v T 3 J p Z 2 V u P C 9 J d G V t U G F 0 a D 4 8 L 0 l 0 Z W 1 M b 2 N h d G l v b j 4 8 U 3 R h Y m x l R W 5 0 c m l l c y A v P j w v S X R l b T 4 8 S X R l b T 4 8 S X R l b U x v Y 2 F 0 a W 9 u P j x J d G V t V H l w Z T 5 G b 3 J t d W x h P C 9 J d G V t V H l w Z T 4 8 S X R l b V B h d G g + U 2 V j d G l v b j E v Z X R o Y T A l M j B u M C U y M D U l M j B p d G V y Y X R p b 2 5 z M T A w M D A l M j B z Z W V k M S U y M C g y K S 9 U a X B v J T I w Y 2 F t Y m l h Z G 8 8 L 0 l 0 Z W 1 Q Y X R o P j w v S X R l b U x v Y 2 F 0 a W 9 u P j x T d G F i b G V F b n R y a W V z I C 8 + P C 9 J d G V t P j x J d G V t P j x J d G V t T G 9 j Y X R p b 2 4 + P E l 0 Z W 1 U e X B l P k Z v c m 1 1 b G E 8 L 0 l 0 Z W 1 U e X B l P j x J d G V t U G F 0 a D 5 T Z W N 0 a W 9 u M S 9 l d G h h M C U y M G 4 w J T I w N S U y M G l 0 Z X J h d G l v b n M x M D A w J T I w c 2 V l Z 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R X J y b 3 J D b 2 R l I i B W Y W x 1 Z T 0 i c 1 V u a 2 5 v d 2 4 i I C 8 + P E V u d H J 5 I F R 5 c G U 9 I k Z p b G x M Y X N 0 V X B k Y X R l Z C I g V m F s d W U 9 I m Q y M D I y L T A 2 L T E 0 V D E 1 O j I 2 O j Q 0 L j k 1 O D E 0 N j F a I i A v P j x F b n R y e S B U e X B l P S J G a W x s Q 2 9 s d W 1 u V H l w Z X M i I F Z h b H V l P S J z Q m d V R k J R V 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M y I i A v P j x F b n R y e S B U e X B l P S J G a W x s R X J y b 3 J D b 3 V u d C I g V m F s d W U 9 I m w w I i A v P j x F b n R y e S B U e X B l P S J S Z W x h d G l v b n N o a X B J b m Z v Q 2 9 u d G F p b m V y I i B W Y W x 1 Z T 0 i c 3 s m c X V v d D t j b 2 x 1 b W 5 D b 3 V u d C Z x d W 9 0 O z o 1 L C Z x d W 9 0 O 2 t l e U N v b H V t b k 5 h b W V z J n F 1 b 3 Q 7 O l t d L C Z x d W 9 0 O 3 F 1 Z X J 5 U m V s Y X R p b 2 5 z a G l w c y Z x d W 9 0 O z p b X S w m c X V v d D t j b 2 x 1 b W 5 J Z G V u d G l 0 a W V z J n F 1 b 3 Q 7 O l s m c X V v d D t T Z W N 0 a W 9 u M S 9 l d G h h M C B u M C A 1 I G l 0 Z X J h d G l v b n M x M D A w I H N l Z W Q x L 0 F 1 d G 9 S Z W 1 v d m V k Q 2 9 s d W 1 u c z E u e 0 N v b H V t b j E s M H 0 m c X V v d D s s J n F 1 b 3 Q 7 U 2 V j d G l v b j E v Z X R o Y T A g b j A g N S B p d G V y Y X R p b 2 5 z M T A w M C B z Z W V k M S 9 B d X R v U m V t b 3 Z l Z E N v b H V t b n M x L n t D b 2 x 1 b W 4 y L D F 9 J n F 1 b 3 Q 7 L C Z x d W 9 0 O 1 N l Y 3 R p b 2 4 x L 2 V 0 a G E w I G 4 w I D U g a X R l c m F 0 a W 9 u c z E w M D A g c 2 V l Z D E v Q X V 0 b 1 J l b W 9 2 Z W R D b 2 x 1 b W 5 z M S 5 7 Q 2 9 s d W 1 u M y w y f S Z x d W 9 0 O y w m c X V v d D t T Z W N 0 a W 9 u M S 9 l d G h h M C B u M C A 1 I G l 0 Z X J h d G l v b n M x M D A w I H N l Z W Q x L 0 F 1 d G 9 S Z W 1 v d m V k Q 2 9 s d W 1 u c z E u e 0 N v b H V t b j Q s M 3 0 m c X V v d D s s J n F 1 b 3 Q 7 U 2 V j d G l v b j E v Z X R o Y T A g b j A g N S B p d G V y Y X R p b 2 5 z M T A w M C B z Z W V k M S 9 B d X R v U m V t b 3 Z l Z E N v b H V t b n M x L n t D b 2 x 1 b W 4 1 L D R 9 J n F 1 b 3 Q 7 X S w m c X V v d D t D b 2 x 1 b W 5 D b 3 V u d C Z x d W 9 0 O z o 1 L C Z x d W 9 0 O 0 t l e U N v b H V t b k 5 h b W V z J n F 1 b 3 Q 7 O l t d L C Z x d W 9 0 O 0 N v b H V t b k l k Z W 5 0 a X R p Z X M m c X V v d D s 6 W y Z x d W 9 0 O 1 N l Y 3 R p b 2 4 x L 2 V 0 a G E w I G 4 w I D U g a X R l c m F 0 a W 9 u c z E w M D A g c 2 V l Z D E v Q X V 0 b 1 J l b W 9 2 Z W R D b 2 x 1 b W 5 z M S 5 7 Q 2 9 s d W 1 u M S w w f S Z x d W 9 0 O y w m c X V v d D t T Z W N 0 a W 9 u M S 9 l d G h h M C B u M C A 1 I G l 0 Z X J h d G l v b n M x M D A w I H N l Z W Q x L 0 F 1 d G 9 S Z W 1 v d m V k Q 2 9 s d W 1 u c z E u e 0 N v b H V t b j I s M X 0 m c X V v d D s s J n F 1 b 3 Q 7 U 2 V j d G l v b j E v Z X R o Y T A g b j A g N S B p d G V y Y X R p b 2 5 z M T A w M C B z Z W V k M S 9 B d X R v U m V t b 3 Z l Z E N v b H V t b n M x L n t D b 2 x 1 b W 4 z L D J 9 J n F 1 b 3 Q 7 L C Z x d W 9 0 O 1 N l Y 3 R p b 2 4 x L 2 V 0 a G E w I G 4 w I D U g a X R l c m F 0 a W 9 u c z E w M D A g c 2 V l Z D E v Q X V 0 b 1 J l b W 9 2 Z W R D b 2 x 1 b W 5 z M S 5 7 Q 2 9 s d W 1 u N C w z f S Z x d W 9 0 O y w m c X V v d D t T Z W N 0 a W 9 u M S 9 l d G h h M C B u M C A 1 I G l 0 Z X J h d G l v b n M x M D A w I H N l Z W Q x L 0 F 1 d G 9 S Z W 1 v d m V k Q 2 9 s d W 1 u c z E u e 0 N v b H V t b j U 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V 0 a G E w J T I w b j A l M j A 1 J T I w a X R l c m F 0 a W 9 u c z E w M D A l M j B z Z W V k M S U y M C g z K S 9 P c m l n Z W 4 8 L 0 l 0 Z W 1 Q Y X R o P j w v S X R l b U x v Y 2 F 0 a W 9 u P j x T d G F i b G V F b n R y a W V z I C 8 + P C 9 J d G V t P j x J d G V t P j x J d G V t T G 9 j Y X R p b 2 4 + P E l 0 Z W 1 U e X B l P k Z v c m 1 1 b G E 8 L 0 l 0 Z W 1 U e X B l P j x J d G V t U G F 0 a D 5 T Z W N 0 a W 9 u M S 9 l d G h h M C U y M G 4 w J T I w N S U y M G l 0 Z X J h d G l v b n M x M D A w J T I w c 2 V l Z D E l M j A o M y k v V G l w b y U y M G N h b W J p Y W R v P C 9 J d G V t U G F 0 a D 4 8 L 0 l 0 Z W 1 M b 2 N h d G l v b j 4 8 U 3 R h Y m x l R W 5 0 c m l l c y A v P j w v S X R l b T 4 8 S X R l b T 4 8 S X R l b U x v Y 2 F 0 a W 9 u P j x J d G V t V H l w Z T 5 G b 3 J t d W x h P C 9 J d G V t V H l w Z T 4 8 S X R l b V B h d G g + U 2 V j d G l v b j E v Z X R o Y T A l M j B u M C U y M D U l M j B p d G V y Y X R p b 2 5 z N T A l M j B z Z W V k M S U y M C g 1 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2 V 0 a G E w X 2 4 w X z V f a X R l c m F 0 a W 9 u c z U w X 3 N l Z W Q x M j c i I C 8 + P E V u d H J 5 I F R 5 c G U 9 I k Z p b G x l Z E N v b X B s Z X R l U m V z d W x 0 V G 9 X b 3 J r c 2 h l Z X Q i I F Z h b H V l P S J s M S I g L z 4 8 R W 5 0 c n k g V H l w Z T 0 i R m l s b E V y c m 9 y Q 2 9 k Z S I g V m F s d W U 9 I n N V b m t u b 3 d u I i A v P j x F b n R y e S B U e X B l P S J G a W x s R X J y b 3 J D b 3 V u d C I g V m F s d W U 9 I m w w I i A v P j x F b n R y e S B U e X B l P S J G a W x s T G F z d F V w Z G F 0 Z W Q i I F Z h b H V l P S J k M j A y M i 0 w N i 0 x N F Q x N T o y N T o 1 N S 4 5 M T Q 0 N T A 0 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k Z p b G x D b 3 V u d C I g V m F s d W U 9 I m w z M i I g L z 4 8 R W 5 0 c n k g V H l w Z T 0 i U m V s Y X R p b 2 5 z a G l w S W 5 m b 0 N v b n R h a W 5 l c i I g V m F s d W U 9 I n N 7 J n F 1 b 3 Q 7 Y 2 9 s d W 1 u Q 2 9 1 b n Q m c X V v d D s 6 N S w m c X V v d D t r Z X l D b 2 x 1 b W 5 O Y W 1 l c y Z x d W 9 0 O z p b X S w m c X V v d D t x d W V y e V J l b G F 0 a W 9 u c 2 h p c H M m c X V v d D s 6 W 1 0 s J n F 1 b 3 Q 7 Y 2 9 s d W 1 u S W R l b n R p d G l l c y Z x d W 9 0 O z p b J n F 1 b 3 Q 7 U 2 V j d G l v b j E v Z X R o Y T A g b j A g N S B p d G V y Y X R p b 2 5 z N T A g c 2 V l Z D E v Q X V 0 b 1 J l b W 9 2 Z W R D b 2 x 1 b W 5 z M S 5 7 Q 2 9 s d W 1 u M S w w f S Z x d W 9 0 O y w m c X V v d D t T Z W N 0 a W 9 u M S 9 l d G h h M C B u M C A 1 I G l 0 Z X J h d G l v b n M 1 M C B z Z W V k M S 9 B d X R v U m V t b 3 Z l Z E N v b H V t b n M x L n t D b 2 x 1 b W 4 y L D F 9 J n F 1 b 3 Q 7 L C Z x d W 9 0 O 1 N l Y 3 R p b 2 4 x L 2 V 0 a G E w I G 4 w I D U g a X R l c m F 0 a W 9 u c z U w I H N l Z W Q x L 0 F 1 d G 9 S Z W 1 v d m V k Q 2 9 s d W 1 u c z E u e 0 N v b H V t b j M s M n 0 m c X V v d D s s J n F 1 b 3 Q 7 U 2 V j d G l v b j E v Z X R o Y T A g b j A g N S B p d G V y Y X R p b 2 5 z N T A g c 2 V l Z D E v Q X V 0 b 1 J l b W 9 2 Z W R D b 2 x 1 b W 5 z M S 5 7 Q 2 9 s d W 1 u N C w z f S Z x d W 9 0 O y w m c X V v d D t T Z W N 0 a W 9 u M S 9 l d G h h M C B u M C A 1 I G l 0 Z X J h d G l v b n M 1 M C B z Z W V k M S 9 B d X R v U m V t b 3 Z l Z E N v b H V t b n M x L n t D b 2 x 1 b W 4 1 L D R 9 J n F 1 b 3 Q 7 X S w m c X V v d D t D b 2 x 1 b W 5 D b 3 V u d C Z x d W 9 0 O z o 1 L C Z x d W 9 0 O 0 t l e U N v b H V t b k 5 h b W V z J n F 1 b 3 Q 7 O l t d L C Z x d W 9 0 O 0 N v b H V t b k l k Z W 5 0 a X R p Z X M m c X V v d D s 6 W y Z x d W 9 0 O 1 N l Y 3 R p b 2 4 x L 2 V 0 a G E w I G 4 w I D U g a X R l c m F 0 a W 9 u c z U w I H N l Z W Q x L 0 F 1 d G 9 S Z W 1 v d m V k Q 2 9 s d W 1 u c z E u e 0 N v b H V t b j E s M H 0 m c X V v d D s s J n F 1 b 3 Q 7 U 2 V j d G l v b j E v Z X R o Y T A g b j A g N S B p d G V y Y X R p b 2 5 z N T A g c 2 V l Z D E v Q X V 0 b 1 J l b W 9 2 Z W R D b 2 x 1 b W 5 z M S 5 7 Q 2 9 s d W 1 u M i w x f S Z x d W 9 0 O y w m c X V v d D t T Z W N 0 a W 9 u M S 9 l d G h h M C B u M C A 1 I G l 0 Z X J h d G l v b n M 1 M C B z Z W V k M S 9 B d X R v U m V t b 3 Z l Z E N v b H V t b n M x L n t D b 2 x 1 b W 4 z L D J 9 J n F 1 b 3 Q 7 L C Z x d W 9 0 O 1 N l Y 3 R p b 2 4 x L 2 V 0 a G E w I G 4 w I D U g a X R l c m F 0 a W 9 u c z U w I H N l Z W Q x L 0 F 1 d G 9 S Z W 1 v d m V k Q 2 9 s d W 1 u c z E u e 0 N v b H V t b j Q s M 3 0 m c X V v d D s s J n F 1 b 3 Q 7 U 2 V j d G l v b j E v Z X R o Y T A g b j A g N S B p d G V y Y X R p b 2 5 z N T A g c 2 V l Z D E v Q X V 0 b 1 J l b W 9 2 Z W R D b 2 x 1 b W 5 z M S 5 7 Q 2 9 s d W 1 u N S w 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X R o Y T A l M j B u M C U y M D U l M j B p d G V y Y X R p b 2 5 z N T A l M j B z Z W V k M S U y M C g 1 K S 9 P c m l n Z W 4 8 L 0 l 0 Z W 1 Q Y X R o P j w v S X R l b U x v Y 2 F 0 a W 9 u P j x T d G F i b G V F b n R y a W V z I C 8 + P C 9 J d G V t P j x J d G V t P j x J d G V t T G 9 j Y X R p b 2 4 + P E l 0 Z W 1 U e X B l P k Z v c m 1 1 b G E 8 L 0 l 0 Z W 1 U e X B l P j x J d G V t U G F 0 a D 5 T Z W N 0 a W 9 u M S 9 l d G h h M C U y M G 4 w J T I w N S U y M G l 0 Z X J h d G l v b n M 1 M C U y M H N l Z W Q x J T I w K D U p L 1 R p c G 8 l M j B j Y W 1 i a W F k b z w v S X R l b V B h d G g + P C 9 J d G V t T G 9 j Y X R p b 2 4 + P F N 0 Y W J s Z U V u d H J p Z X M g L z 4 8 L 0 l 0 Z W 0 + P E l 0 Z W 0 + P E l 0 Z W 1 M b 2 N h d G l v b j 4 8 S X R l b V R 5 c G U + R m 9 y b X V s Y T w v S X R l b V R 5 c G U + P E l 0 Z W 1 Q Y X R o P l N l Y 3 R p b 2 4 x L 2 5 v a X N l V G V z d C U y M G V 0 a G E w J T I w b j A l M j B p d G U 1 M C U y M H N l Z W 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I 6 M z A 6 M j g u M j g 2 M D g w M 1 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2 l z Z V R l c 3 Q g Z X R o Y T A g b j A g a X R l N T A g c 2 V l Z D E v Q X V 0 b 1 J l b W 9 2 Z W R D b 2 x 1 b W 5 z M S 5 7 Q 2 9 s d W 1 u M S w w f S Z x d W 9 0 O y w m c X V v d D t T Z W N 0 a W 9 u M S 9 u b 2 l z Z V R l c 3 Q g Z X R o Y T A g b j A g a X R l N T A g c 2 V l Z D E v Q X V 0 b 1 J l b W 9 2 Z W R D b 2 x 1 b W 5 z M S 5 7 Q 2 9 s d W 1 u M i w x f S Z x d W 9 0 O y w m c X V v d D t T Z W N 0 a W 9 u M S 9 u b 2 l z Z V R l c 3 Q g Z X R o Y T A g b j A g a X R l N T A g c 2 V l Z D E v Q X V 0 b 1 J l b W 9 2 Z W R D b 2 x 1 b W 5 z M S 5 7 Q 2 9 s d W 1 u M y w y f S Z x d W 9 0 O y w m c X V v d D t T Z W N 0 a W 9 u M S 9 u b 2 l z Z V R l c 3 Q g Z X R o Y T A g b j A g a X R l N T A g c 2 V l Z D E v Q X V 0 b 1 J l b W 9 2 Z W R D b 2 x 1 b W 5 z M S 5 7 Q 2 9 s d W 1 u N C w z f S Z x d W 9 0 O y w m c X V v d D t T Z W N 0 a W 9 u M S 9 u b 2 l z Z V R l c 3 Q g Z X R o Y T A g b j A g a X R l N T A g c 2 V l Z D E v Q X V 0 b 1 J l b W 9 2 Z W R D b 2 x 1 b W 5 z M S 5 7 Q 2 9 s d W 1 u N S w 0 f S Z x d W 9 0 O 1 0 s J n F 1 b 3 Q 7 Q 2 9 s d W 1 u Q 2 9 1 b n Q m c X V v d D s 6 N S w m c X V v d D t L Z X l D b 2 x 1 b W 5 O Y W 1 l c y Z x d W 9 0 O z p b X S w m c X V v d D t D b 2 x 1 b W 5 J Z G V u d G l 0 a W V z J n F 1 b 3 Q 7 O l s m c X V v d D t T Z W N 0 a W 9 u M S 9 u b 2 l z Z V R l c 3 Q g Z X R o Y T A g b j A g a X R l N T A g c 2 V l Z D E v Q X V 0 b 1 J l b W 9 2 Z W R D b 2 x 1 b W 5 z M S 5 7 Q 2 9 s d W 1 u M S w w f S Z x d W 9 0 O y w m c X V v d D t T Z W N 0 a W 9 u M S 9 u b 2 l z Z V R l c 3 Q g Z X R o Y T A g b j A g a X R l N T A g c 2 V l Z D E v Q X V 0 b 1 J l b W 9 2 Z W R D b 2 x 1 b W 5 z M S 5 7 Q 2 9 s d W 1 u M i w x f S Z x d W 9 0 O y w m c X V v d D t T Z W N 0 a W 9 u M S 9 u b 2 l z Z V R l c 3 Q g Z X R o Y T A g b j A g a X R l N T A g c 2 V l Z D E v Q X V 0 b 1 J l b W 9 2 Z W R D b 2 x 1 b W 5 z M S 5 7 Q 2 9 s d W 1 u M y w y f S Z x d W 9 0 O y w m c X V v d D t T Z W N 0 a W 9 u M S 9 u b 2 l z Z V R l c 3 Q g Z X R o Y T A g b j A g a X R l N T A g c 2 V l Z D E v Q X V 0 b 1 J l b W 9 2 Z W R D b 2 x 1 b W 5 z M S 5 7 Q 2 9 s d W 1 u N C w z f S Z x d W 9 0 O y w m c X V v d D t T Z W N 0 a W 9 u M S 9 u b 2 l z Z V R l c 3 Q g Z X R o Y T A g b j A g a X R l N T A g c 2 V l Z D E v Q X V 0 b 1 J l b W 9 2 Z W R D b 2 x 1 b W 5 z M S 5 7 Q 2 9 s d W 1 u N S w 0 f S Z x d W 9 0 O 1 0 s J n F 1 b 3 Q 7 U m V s Y X R p b 2 5 z a G l w S W 5 m b y Z x d W 9 0 O z p b X X 0 i I C 8 + P C 9 T d G F i b G V F b n R y a W V z P j w v S X R l b T 4 8 S X R l b T 4 8 S X R l b U x v Y 2 F 0 a W 9 u P j x J d G V t V H l w Z T 5 G b 3 J t d W x h P C 9 J d G V t V H l w Z T 4 8 S X R l b V B h d G g + U 2 V j d G l v b j E v b m 9 p c 2 V U Z X N 0 J T I w Z X R o Y T A l M j B u M C U y M G l 0 Z T U w J T I w c 2 V l Z D E v T 3 J p Z 2 V u P C 9 J d G V t U G F 0 a D 4 8 L 0 l 0 Z W 1 M b 2 N h d G l v b j 4 8 U 3 R h Y m x l R W 5 0 c m l l c y A v P j w v S X R l b T 4 8 S X R l b T 4 8 S X R l b U x v Y 2 F 0 a W 9 u P j x J d G V t V H l w Z T 5 G b 3 J t d W x h P C 9 J d G V t V H l w Z T 4 8 S X R l b V B h d G g + U 2 V j d G l v b j E v b m 9 p c 2 V U Z X N 0 J T I w Z X R o Y T A l M j B u M C U y M G l 0 Z T U w J T I w c 2 V l Z D E v V G l w b y U y M G N h b W J p Y W R v P C 9 J d G V t U G F 0 a D 4 8 L 0 l 0 Z W 1 M b 2 N h d G l v b j 4 8 U 3 R h Y m x l R W 5 0 c m l l c y A v P j w v S X R l b T 4 8 S X R l b T 4 8 S X R l b U x v Y 2 F 0 a W 9 u P j x J d G V t V H l w Z T 5 G b 3 J t d W x h P C 9 J d G V t V H l w Z T 4 8 S X R l b V B h d G g + U 2 V j d G l v b j E v b m 9 p c 2 V U Z X N 0 J T I w Z X R o Y T A l M j B u M S U y M G l 0 Z T U w J T I w c 2 V l Z 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j o z M D o 1 N y 4 5 M z U 3 N j Y 2 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5 v a X N l V G V z d C B l d G h h M C B u M S B p d G U 1 M C B z Z W V k M S 9 B d X R v U m V t b 3 Z l Z E N v b H V t b n M x L n t D b 2 x 1 b W 4 x L D B 9 J n F 1 b 3 Q 7 L C Z x d W 9 0 O 1 N l Y 3 R p b 2 4 x L 2 5 v a X N l V G V z d C B l d G h h M C B u M S B p d G U 1 M C B z Z W V k M S 9 B d X R v U m V t b 3 Z l Z E N v b H V t b n M x L n t D b 2 x 1 b W 4 y L D F 9 J n F 1 b 3 Q 7 L C Z x d W 9 0 O 1 N l Y 3 R p b 2 4 x L 2 5 v a X N l V G V z d C B l d G h h M C B u M S B p d G U 1 M C B z Z W V k M S 9 B d X R v U m V t b 3 Z l Z E N v b H V t b n M x L n t D b 2 x 1 b W 4 z L D J 9 J n F 1 b 3 Q 7 L C Z x d W 9 0 O 1 N l Y 3 R p b 2 4 x L 2 5 v a X N l V G V z d C B l d G h h M C B u M S B p d G U 1 M C B z Z W V k M S 9 B d X R v U m V t b 3 Z l Z E N v b H V t b n M x L n t D b 2 x 1 b W 4 0 L D N 9 J n F 1 b 3 Q 7 L C Z x d W 9 0 O 1 N l Y 3 R p b 2 4 x L 2 5 v a X N l V G V z d C B l d G h h M C B u M S B p d G U 1 M C B z Z W V k M S 9 B d X R v U m V t b 3 Z l Z E N v b H V t b n M x L n t D b 2 x 1 b W 4 1 L D R 9 J n F 1 b 3 Q 7 X S w m c X V v d D t D b 2 x 1 b W 5 D b 3 V u d C Z x d W 9 0 O z o 1 L C Z x d W 9 0 O 0 t l e U N v b H V t b k 5 h b W V z J n F 1 b 3 Q 7 O l t d L C Z x d W 9 0 O 0 N v b H V t b k l k Z W 5 0 a X R p Z X M m c X V v d D s 6 W y Z x d W 9 0 O 1 N l Y 3 R p b 2 4 x L 2 5 v a X N l V G V z d C B l d G h h M C B u M S B p d G U 1 M C B z Z W V k M S 9 B d X R v U m V t b 3 Z l Z E N v b H V t b n M x L n t D b 2 x 1 b W 4 x L D B 9 J n F 1 b 3 Q 7 L C Z x d W 9 0 O 1 N l Y 3 R p b 2 4 x L 2 5 v a X N l V G V z d C B l d G h h M C B u M S B p d G U 1 M C B z Z W V k M S 9 B d X R v U m V t b 3 Z l Z E N v b H V t b n M x L n t D b 2 x 1 b W 4 y L D F 9 J n F 1 b 3 Q 7 L C Z x d W 9 0 O 1 N l Y 3 R p b 2 4 x L 2 5 v a X N l V G V z d C B l d G h h M C B u M S B p d G U 1 M C B z Z W V k M S 9 B d X R v U m V t b 3 Z l Z E N v b H V t b n M x L n t D b 2 x 1 b W 4 z L D J 9 J n F 1 b 3 Q 7 L C Z x d W 9 0 O 1 N l Y 3 R p b 2 4 x L 2 5 v a X N l V G V z d C B l d G h h M C B u M S B p d G U 1 M C B z Z W V k M S 9 B d X R v U m V t b 3 Z l Z E N v b H V t b n M x L n t D b 2 x 1 b W 4 0 L D N 9 J n F 1 b 3 Q 7 L C Z x d W 9 0 O 1 N l Y 3 R p b 2 4 x L 2 5 v a X N l V G V z d C B l d G h h M C B u M S B p d G U 1 M C B z Z W V k M S 9 B d X R v U m V t b 3 Z l Z E N v b H V t b n M x L n t D b 2 x 1 b W 4 1 L D R 9 J n F 1 b 3 Q 7 X S w m c X V v d D t S Z W x h d G l v b n N o a X B J b m Z v J n F 1 b 3 Q 7 O l t d f S I g L z 4 8 L 1 N 0 Y W J s Z U V u d H J p Z X M + P C 9 J d G V t P j x J d G V t P j x J d G V t T G 9 j Y X R p b 2 4 + P E l 0 Z W 1 U e X B l P k Z v c m 1 1 b G E 8 L 0 l 0 Z W 1 U e X B l P j x J d G V t U G F 0 a D 5 T Z W N 0 a W 9 u M S 9 u b 2 l z Z V R l c 3 Q l M j B l d G h h M C U y M G 4 x J T I w a X R l N T A l M j B z Z W V k M S 9 P c m l n Z W 4 8 L 0 l 0 Z W 1 Q Y X R o P j w v S X R l b U x v Y 2 F 0 a W 9 u P j x T d G F i b G V F b n R y a W V z I C 8 + P C 9 J d G V t P j x J d G V t P j x J d G V t T G 9 j Y X R p b 2 4 + P E l 0 Z W 1 U e X B l P k Z v c m 1 1 b G E 8 L 0 l 0 Z W 1 U e X B l P j x J d G V t U G F 0 a D 5 T Z W N 0 a W 9 u M S 9 u b 2 l z Z V R l c 3 Q l M j B l d G h h M C U y M G 4 x J T I w a X R l N T A l M j B z Z W V k M S 9 U a X B v J T I w Y 2 F t Y m l h Z G 8 8 L 0 l 0 Z W 1 Q Y X R o P j w v S X R l b U x v Y 2 F 0 a W 9 u P j x T d G F i b G V F b n R y a W V z I C 8 + P C 9 J d G V t P j x J d G V t P j x J d G V t T G 9 j Y X R p b 2 4 + P E l 0 Z W 1 U e X B l P k Z v c m 1 1 b G E 8 L 0 l 0 Z W 1 U e X B l P j x J d G V t U G F 0 a D 5 T Z W N 0 a W 9 u M S 9 u b 2 l z Z V R l c 3 Q l M j B l d G h h M C U y M G 4 w J T I w a X R l N T A l M j B z Z W V k 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5 v a X N l V G V z d F 9 l d G h h M F 9 u M F 9 p d G U 1 M F 9 z Z W V k M V 9 f M i I g L z 4 8 R W 5 0 c n k g V H l w Z T 0 i R m l s b G V k Q 2 9 t c G x l d G V S Z X N 1 b H R U b 1 d v c m t z a G V l d C I g V m F s d W U 9 I m w x I i A v P j x F b n R y e S B U e X B l P S J B Z G R l Z F R v R G F 0 Y U 1 v Z G V s I i B W Y W x 1 Z T 0 i b D A i I C 8 + P E V u d H J 5 I F R 5 c G U 9 I k Z p b G x D b 3 V u d C I g V m F s d W U 9 I m w z M i I g L z 4 8 R W 5 0 c n k g V H l w Z T 0 i R m l s b E V y c m 9 y Q 2 9 k Z S I g V m F s d W U 9 I n N V b m t u b 3 d u I i A v P j x F b n R y e S B U e X B l P S J G a W x s R X J y b 3 J D b 3 V u d C I g V m F s d W U 9 I m w w I i A v P j x F b n R y e S B U e X B l P S J G a W x s T G F z d F V w Z G F 0 Z W Q i I F Z h b H V l P S J k M j A y M i 0 w N i 0 x N V Q w M j o z N D o 1 O S 4 y M j k w M j E 5 W i I g L z 4 8 R W 5 0 c n k g V H l w Z T 0 i R m l s b E N v b H V t b l R 5 c G V z I i B W Y W x 1 Z T 0 i c 0 J n V U Z C U V U 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5 v a X N l V G V z d C B l d G h h M C B u M C B p d G U 1 M C B z Z W V k M S A o M i k v Q X V 0 b 1 J l b W 9 2 Z W R D b 2 x 1 b W 5 z M S 5 7 Q 2 9 s d W 1 u M S w w f S Z x d W 9 0 O y w m c X V v d D t T Z W N 0 a W 9 u M S 9 u b 2 l z Z V R l c 3 Q g Z X R o Y T A g b j A g a X R l N T A g c 2 V l Z D E g K D I p L 0 F 1 d G 9 S Z W 1 v d m V k Q 2 9 s d W 1 u c z E u e 0 N v b H V t b j I s M X 0 m c X V v d D s s J n F 1 b 3 Q 7 U 2 V j d G l v b j E v b m 9 p c 2 V U Z X N 0 I G V 0 a G E w I G 4 w I G l 0 Z T U w I H N l Z W Q x I C g y K S 9 B d X R v U m V t b 3 Z l Z E N v b H V t b n M x L n t D b 2 x 1 b W 4 z L D J 9 J n F 1 b 3 Q 7 L C Z x d W 9 0 O 1 N l Y 3 R p b 2 4 x L 2 5 v a X N l V G V z d C B l d G h h M C B u M C B p d G U 1 M C B z Z W V k M S A o M i k v Q X V 0 b 1 J l b W 9 2 Z W R D b 2 x 1 b W 5 z M S 5 7 Q 2 9 s d W 1 u N C w z f S Z x d W 9 0 O y w m c X V v d D t T Z W N 0 a W 9 u M S 9 u b 2 l z Z V R l c 3 Q g Z X R o Y T A g b j A g a X R l N T A g c 2 V l Z D E g K D I p L 0 F 1 d G 9 S Z W 1 v d m V k Q 2 9 s d W 1 u c z E u e 0 N v b H V t b j U s N H 0 m c X V v d D t d L C Z x d W 9 0 O 0 N v b H V t b k N v d W 5 0 J n F 1 b 3 Q 7 O j U s J n F 1 b 3 Q 7 S 2 V 5 Q 2 9 s d W 1 u T m F t Z X M m c X V v d D s 6 W 1 0 s J n F 1 b 3 Q 7 Q 2 9 s d W 1 u S W R l b n R p d G l l c y Z x d W 9 0 O z p b J n F 1 b 3 Q 7 U 2 V j d G l v b j E v b m 9 p c 2 V U Z X N 0 I G V 0 a G E w I G 4 w I G l 0 Z T U w I H N l Z W Q x I C g y K S 9 B d X R v U m V t b 3 Z l Z E N v b H V t b n M x L n t D b 2 x 1 b W 4 x L D B 9 J n F 1 b 3 Q 7 L C Z x d W 9 0 O 1 N l Y 3 R p b 2 4 x L 2 5 v a X N l V G V z d C B l d G h h M C B u M C B p d G U 1 M C B z Z W V k M S A o M i k v Q X V 0 b 1 J l b W 9 2 Z W R D b 2 x 1 b W 5 z M S 5 7 Q 2 9 s d W 1 u M i w x f S Z x d W 9 0 O y w m c X V v d D t T Z W N 0 a W 9 u M S 9 u b 2 l z Z V R l c 3 Q g Z X R o Y T A g b j A g a X R l N T A g c 2 V l Z D E g K D I p L 0 F 1 d G 9 S Z W 1 v d m V k Q 2 9 s d W 1 u c z E u e 0 N v b H V t b j M s M n 0 m c X V v d D s s J n F 1 b 3 Q 7 U 2 V j d G l v b j E v b m 9 p c 2 V U Z X N 0 I G V 0 a G E w I G 4 w I G l 0 Z T U w I H N l Z W Q x I C g y K S 9 B d X R v U m V t b 3 Z l Z E N v b H V t b n M x L n t D b 2 x 1 b W 4 0 L D N 9 J n F 1 b 3 Q 7 L C Z x d W 9 0 O 1 N l Y 3 R p b 2 4 x L 2 5 v a X N l V G V z d C B l d G h h M C B u M C B p d G U 1 M C B z Z W V k M S A o M i k v Q X V 0 b 1 J l b W 9 2 Z W R D b 2 x 1 b W 5 z M S 5 7 Q 2 9 s d W 1 u N S w 0 f S Z x d W 9 0 O 1 0 s J n F 1 b 3 Q 7 U m V s Y X R p b 2 5 z a G l w S W 5 m b y Z x d W 9 0 O z p b X X 0 i I C 8 + P C 9 T d G F i b G V F b n R y a W V z P j w v S X R l b T 4 8 S X R l b T 4 8 S X R l b U x v Y 2 F 0 a W 9 u P j x J d G V t V H l w Z T 5 G b 3 J t d W x h P C 9 J d G V t V H l w Z T 4 8 S X R l b V B h d G g + U 2 V j d G l v b j E v b m 9 p c 2 V U Z X N 0 J T I w Z X R o Y T A l M j B u M C U y M G l 0 Z T U w J T I w c 2 V l Z D E l M j A o M i k v T 3 J p Z 2 V u P C 9 J d G V t U G F 0 a D 4 8 L 0 l 0 Z W 1 M b 2 N h d G l v b j 4 8 U 3 R h Y m x l R W 5 0 c m l l c y A v P j w v S X R l b T 4 8 S X R l b T 4 8 S X R l b U x v Y 2 F 0 a W 9 u P j x J d G V t V H l w Z T 5 G b 3 J t d W x h P C 9 J d G V t V H l w Z T 4 8 S X R l b V B h d G g + U 2 V j d G l v b j E v b m 9 p c 2 V U Z X N 0 J T I w Z X R o Y T A l M j B u M C U y M G l 0 Z T U w J T I w c 2 V l Z D E l M j A o M i k v V G l w b y U y M G N h b W J p Y W R v P C 9 J d G V t U G F 0 a D 4 8 L 0 l 0 Z W 1 M b 2 N h d G l v b j 4 8 U 3 R h Y m x l R W 5 0 c m l l c y A v P j w v S X R l b T 4 8 S X R l b T 4 8 S X R l b U x v Y 2 F 0 a W 9 u P j x J d G V t V H l w Z T 5 G b 3 J t d W x h P C 9 J d G V t V H l w Z T 4 8 S X R l b V B h d G g + U 2 V j d G l v b j E v b m 9 p c 2 V U Z X N 0 J T I w Z X R o Y T A l M j B u M S U y M G l 0 Z T U w J T I w c 2 V l Z 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2 l z Z V R l c 3 R f Z X R o Y T B f b j F f a X R l N T B f c 2 V l Z D F f X z I 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I t M D Y t M T V U M D I 6 M z U 6 N T Q u M j I 5 N j E 5 O F o i I C 8 + P E V u d H J 5 I F R 5 c G U 9 I k Z p b G x D b 2 x 1 b W 5 U e X B l c y I g V m F s d W U 9 I n N C Z 1 V G Q l F V 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2 l z Z V R l c 3 Q g Z X R o Y T A g b j E g a X R l N T A g c 2 V l Z D E g K D I p L 0 F 1 d G 9 S Z W 1 v d m V k Q 2 9 s d W 1 u c z E u e 0 N v b H V t b j E s M H 0 m c X V v d D s s J n F 1 b 3 Q 7 U 2 V j d G l v b j E v b m 9 p c 2 V U Z X N 0 I G V 0 a G E w I G 4 x I G l 0 Z T U w I H N l Z W Q x I C g y K S 9 B d X R v U m V t b 3 Z l Z E N v b H V t b n M x L n t D b 2 x 1 b W 4 y L D F 9 J n F 1 b 3 Q 7 L C Z x d W 9 0 O 1 N l Y 3 R p b 2 4 x L 2 5 v a X N l V G V z d C B l d G h h M C B u M S B p d G U 1 M C B z Z W V k M S A o M i k v Q X V 0 b 1 J l b W 9 2 Z W R D b 2 x 1 b W 5 z M S 5 7 Q 2 9 s d W 1 u M y w y f S Z x d W 9 0 O y w m c X V v d D t T Z W N 0 a W 9 u M S 9 u b 2 l z Z V R l c 3 Q g Z X R o Y T A g b j E g a X R l N T A g c 2 V l Z D E g K D I p L 0 F 1 d G 9 S Z W 1 v d m V k Q 2 9 s d W 1 u c z E u e 0 N v b H V t b j Q s M 3 0 m c X V v d D s s J n F 1 b 3 Q 7 U 2 V j d G l v b j E v b m 9 p c 2 V U Z X N 0 I G V 0 a G E w I G 4 x I G l 0 Z T U w I H N l Z W Q x I C g y K S 9 B d X R v U m V t b 3 Z l Z E N v b H V t b n M x L n t D b 2 x 1 b W 4 1 L D R 9 J n F 1 b 3 Q 7 X S w m c X V v d D t D b 2 x 1 b W 5 D b 3 V u d C Z x d W 9 0 O z o 1 L C Z x d W 9 0 O 0 t l e U N v b H V t b k 5 h b W V z J n F 1 b 3 Q 7 O l t d L C Z x d W 9 0 O 0 N v b H V t b k l k Z W 5 0 a X R p Z X M m c X V v d D s 6 W y Z x d W 9 0 O 1 N l Y 3 R p b 2 4 x L 2 5 v a X N l V G V z d C B l d G h h M C B u M S B p d G U 1 M C B z Z W V k M S A o M i k v Q X V 0 b 1 J l b W 9 2 Z W R D b 2 x 1 b W 5 z M S 5 7 Q 2 9 s d W 1 u M S w w f S Z x d W 9 0 O y w m c X V v d D t T Z W N 0 a W 9 u M S 9 u b 2 l z Z V R l c 3 Q g Z X R o Y T A g b j E g a X R l N T A g c 2 V l Z D E g K D I p L 0 F 1 d G 9 S Z W 1 v d m V k Q 2 9 s d W 1 u c z E u e 0 N v b H V t b j I s M X 0 m c X V v d D s s J n F 1 b 3 Q 7 U 2 V j d G l v b j E v b m 9 p c 2 V U Z X N 0 I G V 0 a G E w I G 4 x I G l 0 Z T U w I H N l Z W Q x I C g y K S 9 B d X R v U m V t b 3 Z l Z E N v b H V t b n M x L n t D b 2 x 1 b W 4 z L D J 9 J n F 1 b 3 Q 7 L C Z x d W 9 0 O 1 N l Y 3 R p b 2 4 x L 2 5 v a X N l V G V z d C B l d G h h M C B u M S B p d G U 1 M C B z Z W V k M S A o M i k v Q X V 0 b 1 J l b W 9 2 Z W R D b 2 x 1 b W 5 z M S 5 7 Q 2 9 s d W 1 u N C w z f S Z x d W 9 0 O y w m c X V v d D t T Z W N 0 a W 9 u M S 9 u b 2 l z Z V R l c 3 Q g Z X R o Y T A g b j E g a X R l N T A g c 2 V l Z D E g K D I p L 0 F 1 d G 9 S Z W 1 v d m V k Q 2 9 s d W 1 u c z E u e 0 N v b H V t b j U s N H 0 m c X V v d D t d L C Z x d W 9 0 O 1 J l b G F 0 a W 9 u c 2 h p c E l u Z m 8 m c X V v d D s 6 W 1 1 9 I i A v P j w v U 3 R h Y m x l R W 5 0 c m l l c z 4 8 L 0 l 0 Z W 0 + P E l 0 Z W 0 + P E l 0 Z W 1 M b 2 N h d G l v b j 4 8 S X R l b V R 5 c G U + R m 9 y b X V s Y T w v S X R l b V R 5 c G U + P E l 0 Z W 1 Q Y X R o P l N l Y 3 R p b 2 4 x L 2 5 v a X N l V G V z d C U y M G V 0 a G E w J T I w b j E l M j B p d G U 1 M C U y M H N l Z W Q x J T I w K D I p L 0 9 y a W d l b j w v S X R l b V B h d G g + P C 9 J d G V t T G 9 j Y X R p b 2 4 + P F N 0 Y W J s Z U V u d H J p Z X M g L z 4 8 L 0 l 0 Z W 0 + P E l 0 Z W 0 + P E l 0 Z W 1 M b 2 N h d G l v b j 4 8 S X R l b V R 5 c G U + R m 9 y b X V s Y T w v S X R l b V R 5 c G U + P E l 0 Z W 1 Q Y X R o P l N l Y 3 R p b 2 4 x L 2 5 v a X N l V G V z d C U y M G V 0 a G E w J T I w b j E l M j B p d G U 1 M C U y M H N l Z W Q x J T I w K D I p L 1 R p c G 8 l M j B j Y W 1 i a W F k b z w v S X R l b V B h d G g + P C 9 J d G V t T G 9 j Y X R p b 2 4 + P F N 0 Y W J s Z U V u d H J p Z X M g L z 4 8 L 0 l 0 Z W 0 + P C 9 J d G V t c z 4 8 L 0 x v Y 2 F s U G F j a 2 F n Z U 1 l d G F k Y X R h R m l s Z T 4 W A A A A U E s F B g A A A A A A A A A A A A A A A A A A A A A A A C Y B A A A B A A A A 0 I y d 3 w E V 0 R G M e g D A T 8 K X 6 w E A A A B L p v h 7 5 e 2 u T 4 + 9 g j P + s E i Q A A A A A A I A A A A A A B B m A A A A A Q A A I A A A A E n / G Q p L j Z W O H D x Q e T a b c 2 5 4 H R N q r C O M Z + R 1 w 7 1 d h v t G A A A A A A 6 A A A A A A g A A I A A A A M J K x h + 9 S U g q 8 8 g y U G B R l j w i L E R D B H / S Y l a 0 B f Z U 2 I X 2 U A A A A P 7 m A w 1 b J O U a X u N P Z Q j i p L 2 3 f l y j r n y U m Y t p i M N 3 x 2 N e u m G B D 3 l O G r p I n q u m i f 2 1 o I L + 1 Q E 5 G c o d u B k + 6 G F 8 S z t 6 7 g U C C M u P u + 4 S i Q D A U z e D Q A A A A L J C h z u Z f J I K L T c A O j x s L D Z N X O C C l E e 9 4 y W 1 y L X N z E h 2 k y o u 3 M N z X u 7 W Q F O R 1 Z b l J c X 6 A P Q g 6 s Q V f H d O W Z Y J 7 i 4 = < / D a t a M a s h u p > 
</file>

<file path=customXml/itemProps1.xml><?xml version="1.0" encoding="utf-8"?>
<ds:datastoreItem xmlns:ds="http://schemas.openxmlformats.org/officeDocument/2006/customXml" ds:itemID="{C51C9878-48B3-4939-B4E3-977E59AD66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Resultados Totales</vt:lpstr>
      <vt:lpstr>etha0 n0.5 iteTest</vt:lpstr>
      <vt:lpstr>etha0 n0.5 seedTest</vt:lpstr>
      <vt:lpstr>etha1 n0.5 iteTest</vt:lpstr>
      <vt:lpstr>etha1 n0.5 seedTest</vt:lpstr>
      <vt:lpstr>noise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 pineda</dc:creator>
  <cp:lastModifiedBy>sebas pineda</cp:lastModifiedBy>
  <dcterms:created xsi:type="dcterms:W3CDTF">2015-06-05T18:19:34Z</dcterms:created>
  <dcterms:modified xsi:type="dcterms:W3CDTF">2022-06-15T03:04:12Z</dcterms:modified>
</cp:coreProperties>
</file>