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1) Documentos\1) Universidad\Cátedra Lucha Colombiana contra la Corrupción\Codigo\Resultados\"/>
    </mc:Choice>
  </mc:AlternateContent>
  <xr:revisionPtr revIDLastSave="0" documentId="13_ncr:1_{DAB16C89-798F-4F78-A629-798D5D36B0F3}" xr6:coauthVersionLast="47" xr6:coauthVersionMax="47" xr10:uidLastSave="{00000000-0000-0000-0000-000000000000}"/>
  <bookViews>
    <workbookView xWindow="28680" yWindow="-3375" windowWidth="29040" windowHeight="15720" xr2:uid="{00000000-000D-0000-FFFF-FFFF00000000}"/>
  </bookViews>
  <sheets>
    <sheet name="etha0 n0.5 ite50 seed1" sheetId="1" r:id="rId1"/>
    <sheet name="etha0 n0.5 ite50 seed2" sheetId="19" r:id="rId2"/>
    <sheet name="etha0 n0.5 ite50 seed3" sheetId="22" r:id="rId3"/>
    <sheet name="etha0 n0.5 ite50 seed4" sheetId="25" r:id="rId4"/>
    <sheet name="etha0 n0.5 ite200 seed1" sheetId="5" r:id="rId5"/>
    <sheet name="etha0 n0.5 ite1000 seed1" sheetId="17" r:id="rId6"/>
  </sheets>
  <definedNames>
    <definedName name="DatosExternos_1" localSheetId="5" hidden="1">'etha0 n0.5 ite1000 seed1'!$B$8:$F$40</definedName>
    <definedName name="DatosExternos_1" localSheetId="4" hidden="1">'etha0 n0.5 ite200 seed1'!$B$8:$F$40</definedName>
    <definedName name="DatosExternos_1" localSheetId="0" hidden="1">'etha0 n0.5 ite50 seed1'!$B$8:$F$40</definedName>
    <definedName name="DatosExternos_1" localSheetId="1" hidden="1">'etha0 n0.5 ite50 seed2'!$B$8:$F$40</definedName>
    <definedName name="DatosExternos_1" localSheetId="3" hidden="1">'etha0 n0.5 ite50 seed4'!$B$8:$F$40</definedName>
    <definedName name="DatosExternos_2" localSheetId="5" hidden="1">'etha0 n0.5 ite1000 seed1'!$H$8:$L$40</definedName>
    <definedName name="DatosExternos_2" localSheetId="4" hidden="1">'etha0 n0.5 ite200 seed1'!$H$8:$L$40</definedName>
    <definedName name="DatosExternos_2" localSheetId="0" hidden="1">'etha0 n0.5 ite50 seed1'!$H$8:$L$40</definedName>
    <definedName name="DatosExternos_2" localSheetId="1" hidden="1">'etha0 n0.5 ite50 seed2'!$H$8:$L$40</definedName>
    <definedName name="DatosExternos_2" localSheetId="3" hidden="1">'etha0 n0.5 ite50 seed4'!$H$8:$L$40</definedName>
    <definedName name="DatosExternos_3" localSheetId="5" hidden="1">'etha0 n0.5 ite1000 seed1'!$N$8:$R$40</definedName>
    <definedName name="DatosExternos_3" localSheetId="4" hidden="1">'etha0 n0.5 ite200 seed1'!$N$8:$R$40</definedName>
    <definedName name="DatosExternos_3" localSheetId="0" hidden="1">'etha0 n0.5 ite50 seed1'!$N$8:$R$40</definedName>
    <definedName name="DatosExternos_3" localSheetId="1" hidden="1">'etha0 n0.5 ite50 seed2'!$N$8:$R$40</definedName>
    <definedName name="DatosExternos_3" localSheetId="3" hidden="1">'etha0 n0.5 ite50 seed4'!$N$8:$R$40</definedName>
    <definedName name="DatosExternos_4" localSheetId="2" hidden="1">'etha0 n0.5 ite50 seed3'!$B$8:$F$40</definedName>
    <definedName name="DatosExternos_5" localSheetId="2" hidden="1">'etha0 n0.5 ite50 seed3'!$H$8:$L$40</definedName>
    <definedName name="DatosExternos_6" localSheetId="2" hidden="1">'etha0 n0.5 ite50 seed3'!$N$8:$R$40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4" i="25"/>
  <c r="C3" i="25"/>
  <c r="C4" i="22"/>
  <c r="C5" i="22" s="1"/>
  <c r="C3" i="22"/>
  <c r="C5" i="17"/>
  <c r="C5" i="5"/>
  <c r="C4" i="19"/>
  <c r="C3" i="19"/>
  <c r="C5" i="19" s="1"/>
  <c r="C5" i="25" l="1"/>
  <c r="C4" i="17"/>
  <c r="C3" i="17"/>
  <c r="C4" i="5"/>
  <c r="C3" i="5"/>
  <c r="F18" i="1"/>
  <c r="F22" i="1"/>
  <c r="F31" i="1"/>
  <c r="F10" i="1"/>
  <c r="F35" i="1"/>
  <c r="F19" i="1"/>
  <c r="F29" i="1"/>
  <c r="F13" i="1"/>
  <c r="F40" i="1"/>
  <c r="F25" i="1"/>
  <c r="F17" i="1"/>
  <c r="F28" i="1"/>
  <c r="F15" i="1"/>
  <c r="F11" i="1"/>
  <c r="F9" i="1"/>
  <c r="C4" i="1" s="1"/>
  <c r="F21" i="1"/>
  <c r="F23" i="1"/>
  <c r="F27" i="1"/>
  <c r="F14" i="1"/>
  <c r="F33" i="1"/>
  <c r="F12" i="1"/>
  <c r="F37" i="1"/>
  <c r="F24" i="1"/>
  <c r="F26" i="1"/>
  <c r="F34" i="1"/>
  <c r="F20" i="1"/>
  <c r="F36" i="1"/>
  <c r="F16" i="1"/>
  <c r="F38" i="1"/>
  <c r="F30" i="1"/>
  <c r="F32" i="1"/>
  <c r="F39" i="1"/>
  <c r="C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D6DC5-B736-4292-8A12-2BD4002E578B}" keepAlive="1" name="Consulta - etha0 n0 5 e1" description="Conexión a la consulta 'etha0 n0 5 e1' en el libro." type="5" refreshedVersion="8" background="1" saveData="1">
    <dbPr connection="Provider=Microsoft.Mashup.OleDb.1;Data Source=$Workbook$;Location=&quot;etha0 n0 5 e1&quot;;Extended Properties=&quot;&quot;" command="SELECT * FROM [etha0 n0 5 e1]"/>
  </connection>
  <connection id="2" xr16:uid="{A72FAC1A-176E-48EA-ADAD-0EC21E9481F6}" keepAlive="1" name="Consulta - etha0 n0 5 e2" description="Conexión a la consulta 'etha0 n0 5 e2' en el libro." type="5" refreshedVersion="8" background="1" saveData="1">
    <dbPr connection="Provider=Microsoft.Mashup.OleDb.1;Data Source=$Workbook$;Location=&quot;etha0 n0 5 e2&quot;;Extended Properties=&quot;&quot;" command="SELECT * FROM [etha0 n0 5 e2]"/>
  </connection>
  <connection id="3" xr16:uid="{006BF3A7-62C1-48E8-A7DE-6438BF436E64}" keepAlive="1" name="Consulta - etha0 n0 5 e3" description="Conexión a la consulta 'etha0 n0 5 e3' en el libro." type="5" refreshedVersion="8" background="1" saveData="1">
    <dbPr connection="Provider=Microsoft.Mashup.OleDb.1;Data Source=$Workbook$;Location=&quot;etha0 n0 5 e3&quot;;Extended Properties=&quot;&quot;" command="SELECT * FROM [etha0 n0 5 e3]"/>
  </connection>
  <connection id="4" xr16:uid="{9E5D57B8-5F5D-4B6E-8D89-7B68B4A09DD7}" keepAlive="1" name="Consulta - etha0 n0 5 iterations1000 e1" description="Conexión a la consulta 'etha0 n0 5 iterations1000 e1' en el libro." type="5" refreshedVersion="8" background="1" saveData="1">
    <dbPr connection="Provider=Microsoft.Mashup.OleDb.1;Data Source=$Workbook$;Location=&quot;etha0 n0 5 iterations1000 e1&quot;;Extended Properties=&quot;&quot;" command="SELECT * FROM [etha0 n0 5 iterations1000 e1]"/>
  </connection>
  <connection id="5" xr16:uid="{9D10DF93-46E2-4272-A005-5C34A94800A2}" keepAlive="1" name="Consulta - etha0 n0 5 iterations1000 e2" description="Conexión a la consulta 'etha0 n0 5 iterations1000 e2' en el libro." type="5" refreshedVersion="8" background="1" saveData="1">
    <dbPr connection="Provider=Microsoft.Mashup.OleDb.1;Data Source=$Workbook$;Location=&quot;etha0 n0 5 iterations1000 e2&quot;;Extended Properties=&quot;&quot;" command="SELECT * FROM [etha0 n0 5 iterations1000 e2]"/>
  </connection>
  <connection id="6" xr16:uid="{B696C9F2-8BB3-4E3B-ABD4-CA1F8AF847CB}" keepAlive="1" name="Consulta - etha0 n0 5 iterations1000 e3" description="Conexión a la consulta 'etha0 n0 5 iterations1000 e3' en el libro." type="5" refreshedVersion="8" background="1" saveData="1">
    <dbPr connection="Provider=Microsoft.Mashup.OleDb.1;Data Source=$Workbook$;Location=&quot;etha0 n0 5 iterations1000 e3&quot;;Extended Properties=&quot;&quot;" command="SELECT * FROM [etha0 n0 5 iterations1000 e3]"/>
  </connection>
  <connection id="7" xr16:uid="{C74A20CA-722D-4D31-AADF-DD42C86B22FD}" keepAlive="1" name="Consulta - etha0 n0 5 iterations200 e1" description="Conexión a la consulta 'etha0 n0 5 iterations200 e1' en el libro." type="5" refreshedVersion="8" background="1" saveData="1">
    <dbPr connection="Provider=Microsoft.Mashup.OleDb.1;Data Source=$Workbook$;Location=&quot;etha0 n0 5 iterations200 e1&quot;;Extended Properties=&quot;&quot;" command="SELECT * FROM [etha0 n0 5 iterations200 e1]"/>
  </connection>
  <connection id="8" xr16:uid="{0684CDF0-E1FF-4D7F-8652-4B60CA28CF1A}" keepAlive="1" name="Consulta - etha0 n0 5 iterations200 e1 (2)" description="Conexión a la consulta 'etha0 n0 5 iterations200 e1 (2)' en el libro." type="5" refreshedVersion="8" background="1" saveData="1">
    <dbPr connection="Provider=Microsoft.Mashup.OleDb.1;Data Source=$Workbook$;Location=&quot;etha0 n0 5 iterations200 e1 (2)&quot;;Extended Properties=&quot;&quot;" command="SELECT * FROM [etha0 n0 5 iterations200 e1 (2)]"/>
  </connection>
  <connection id="9" xr16:uid="{F7BAA411-182B-46B3-87DA-6B2C465B4E05}" keepAlive="1" name="Consulta - etha0 n0 5 iterations200 e2" description="Conexión a la consulta 'etha0 n0 5 iterations200 e2' en el libro." type="5" refreshedVersion="8" background="1" saveData="1">
    <dbPr connection="Provider=Microsoft.Mashup.OleDb.1;Data Source=$Workbook$;Location=&quot;etha0 n0 5 iterations200 e2&quot;;Extended Properties=&quot;&quot;" command="SELECT * FROM [etha0 n0 5 iterations200 e2]"/>
  </connection>
  <connection id="10" xr16:uid="{36804BFC-339D-48AB-9EC2-7983176F6B88}" keepAlive="1" name="Consulta - etha0 n0 5 iterations200 e2 (2)" description="Conexión a la consulta 'etha0 n0 5 iterations200 e2 (2)' en el libro." type="5" refreshedVersion="8" background="1" saveData="1">
    <dbPr connection="Provider=Microsoft.Mashup.OleDb.1;Data Source=$Workbook$;Location=&quot;etha0 n0 5 iterations200 e2 (2)&quot;;Extended Properties=&quot;&quot;" command="SELECT * FROM [etha0 n0 5 iterations200 e2 (2)]"/>
  </connection>
  <connection id="11" xr16:uid="{529455E6-DB0F-46B1-A65E-FE57564C5CEB}" keepAlive="1" name="Consulta - etha0 n0 5 iterations200 e3" description="Conexión a la consulta 'etha0 n0 5 iterations200 e3' en el libro." type="5" refreshedVersion="8" background="1" saveData="1">
    <dbPr connection="Provider=Microsoft.Mashup.OleDb.1;Data Source=$Workbook$;Location=&quot;etha0 n0 5 iterations200 e3&quot;;Extended Properties=&quot;&quot;" command="SELECT * FROM [etha0 n0 5 iterations200 e3]"/>
  </connection>
  <connection id="12" xr16:uid="{5DA969DC-44C1-446D-9E42-296C5695AE04}" keepAlive="1" name="Consulta - etha0 n0 5 iterations200 e3 (2)" description="Conexión a la consulta 'etha0 n0 5 iterations200 e3 (2)' en el libro." type="5" refreshedVersion="8" background="1" saveData="1">
    <dbPr connection="Provider=Microsoft.Mashup.OleDb.1;Data Source=$Workbook$;Location=&quot;etha0 n0 5 iterations200 e3 (2)&quot;;Extended Properties=&quot;&quot;" command="SELECT * FROM [etha0 n0 5 iterations200 e3 (2)]"/>
  </connection>
  <connection id="13" xr16:uid="{295CB93B-2F99-4B46-B35C-D74F242730BB}" keepAlive="1" name="Consulta - etha0 n0 5 iterations50 e1" description="Conexión a la consulta 'etha0 n0 5 iterations50 e1' en el libro." type="5" refreshedVersion="8" background="1" saveData="1">
    <dbPr connection="Provider=Microsoft.Mashup.OleDb.1;Data Source=$Workbook$;Location=&quot;etha0 n0 5 iterations50 e1&quot;;Extended Properties=&quot;&quot;" command="SELECT * FROM [etha0 n0 5 iterations50 e1]"/>
  </connection>
  <connection id="14" xr16:uid="{5524C227-AA86-4E25-B1C4-F6BC9846AC27}" keepAlive="1" name="Consulta - etha0 n0 5 iterations50 e1 (2)" description="Conexión a la consulta 'etha0 n0 5 iterations50 e1 (2)' en el libro." type="5" refreshedVersion="8" background="1" saveData="1">
    <dbPr connection="Provider=Microsoft.Mashup.OleDb.1;Data Source=$Workbook$;Location=&quot;etha0 n0 5 iterations50 e1 (2)&quot;;Extended Properties=&quot;&quot;" command="SELECT * FROM [etha0 n0 5 iterations50 e1 (2)]"/>
  </connection>
  <connection id="15" xr16:uid="{BD059702-8B29-4D8A-85F7-1182C40797DC}" keepAlive="1" name="Consulta - etha0 n0 5 iterations50 e1 (3)" description="Conexión a la consulta 'etha0 n0 5 iterations50 e1 (3)' en el libro." type="5" refreshedVersion="8" background="1" saveData="1">
    <dbPr connection="Provider=Microsoft.Mashup.OleDb.1;Data Source=$Workbook$;Location=&quot;etha0 n0 5 iterations50 e1 (3)&quot;;Extended Properties=&quot;&quot;" command="SELECT * FROM [etha0 n0 5 iterations50 e1 (3)]"/>
  </connection>
  <connection id="16" xr16:uid="{C2C41E54-7FAE-4F9C-9489-F2BF874A8FA8}" keepAlive="1" name="Consulta - etha0 n0 5 iterations50 e1-Seed 2" description="Conexión a la consulta 'etha0 n0 5 iterations50 e1-Seed 2' en el libro." type="5" refreshedVersion="8" background="1" saveData="1">
    <dbPr connection="Provider=Microsoft.Mashup.OleDb.1;Data Source=$Workbook$;Location=&quot;etha0 n0 5 iterations50 e1-Seed 2&quot;;Extended Properties=&quot;&quot;" command="SELECT * FROM [etha0 n0 5 iterations50 e1-Seed 2]"/>
  </connection>
  <connection id="17" xr16:uid="{53BA1F45-F7A9-4CB4-B40B-3A4F0EFC0B15}" keepAlive="1" name="Consulta - etha0 n0 5 iterations50 e1-Seed 3" description="Conexión a la consulta 'etha0 n0 5 iterations50 e1-Seed 3' en el libro." type="5" refreshedVersion="8" background="1" saveData="1">
    <dbPr connection="Provider=Microsoft.Mashup.OleDb.1;Data Source=$Workbook$;Location=&quot;etha0 n0 5 iterations50 e1-Seed 3&quot;;Extended Properties=&quot;&quot;" command="SELECT * FROM [etha0 n0 5 iterations50 e1-Seed 3]"/>
  </connection>
  <connection id="18" xr16:uid="{E57E20EC-F7EF-4E18-9252-230CA7EE1720}" keepAlive="1" name="Consulta - etha0 n0 5 iterations50 e1-Seed 4" description="Conexión a la consulta 'etha0 n0 5 iterations50 e1-Seed 4' en el libro." type="5" refreshedVersion="8" background="1" saveData="1">
    <dbPr connection="Provider=Microsoft.Mashup.OleDb.1;Data Source=$Workbook$;Location=&quot;etha0 n0 5 iterations50 e1-Seed 4&quot;;Extended Properties=&quot;&quot;" command="SELECT * FROM [etha0 n0 5 iterations50 e1-Seed 4]"/>
  </connection>
  <connection id="19" xr16:uid="{8A1D4B4E-515E-4019-8F3B-FC5D1655F3D7}" keepAlive="1" name="Consulta - etha0 n0 5 iterations50 e2" description="Conexión a la consulta 'etha0 n0 5 iterations50 e2' en el libro." type="5" refreshedVersion="8" background="1" saveData="1">
    <dbPr connection="Provider=Microsoft.Mashup.OleDb.1;Data Source=$Workbook$;Location=&quot;etha0 n0 5 iterations50 e2&quot;;Extended Properties=&quot;&quot;" command="SELECT * FROM [etha0 n0 5 iterations50 e2]"/>
  </connection>
  <connection id="20" xr16:uid="{F5A50150-A864-4964-8B2B-7AA8B2B3F936}" keepAlive="1" name="Consulta - etha0 n0 5 iterations50 e2-Seed 2" description="Conexión a la consulta 'etha0 n0 5 iterations50 e2-Seed 2' en el libro." type="5" refreshedVersion="8" background="1" saveData="1">
    <dbPr connection="Provider=Microsoft.Mashup.OleDb.1;Data Source=$Workbook$;Location=&quot;etha0 n0 5 iterations50 e2-Seed 2&quot;;Extended Properties=&quot;&quot;" command="SELECT * FROM [etha0 n0 5 iterations50 e2-Seed 2]"/>
  </connection>
  <connection id="21" xr16:uid="{E4B1DE32-C05E-43A0-B51C-1E6ADA67A354}" keepAlive="1" name="Consulta - etha0 n0 5 iterations50 e2-Seed 3" description="Conexión a la consulta 'etha0 n0 5 iterations50 e2-Seed 3' en el libro." type="5" refreshedVersion="8" background="1" saveData="1">
    <dbPr connection="Provider=Microsoft.Mashup.OleDb.1;Data Source=$Workbook$;Location=&quot;etha0 n0 5 iterations50 e2-Seed 3&quot;;Extended Properties=&quot;&quot;" command="SELECT * FROM [etha0 n0 5 iterations50 e2-Seed 3]"/>
  </connection>
  <connection id="22" xr16:uid="{33708C46-7A21-42F2-BFC2-A5774ED70764}" keepAlive="1" name="Consulta - etha0 n0 5 iterations50 e2-Seed 4" description="Conexión a la consulta 'etha0 n0 5 iterations50 e2-Seed 4' en el libro." type="5" refreshedVersion="8" background="1" saveData="1">
    <dbPr connection="Provider=Microsoft.Mashup.OleDb.1;Data Source=$Workbook$;Location=&quot;etha0 n0 5 iterations50 e2-Seed 4&quot;;Extended Properties=&quot;&quot;" command="SELECT * FROM [etha0 n0 5 iterations50 e2-Seed 4]"/>
  </connection>
  <connection id="23" xr16:uid="{43D36B82-6AA2-4728-95A0-42F8B2A902A6}" keepAlive="1" name="Consulta - etha0 n0 5 iterations50 e3" description="Conexión a la consulta 'etha0 n0 5 iterations50 e3' en el libro." type="5" refreshedVersion="8" background="1" saveData="1">
    <dbPr connection="Provider=Microsoft.Mashup.OleDb.1;Data Source=$Workbook$;Location=&quot;etha0 n0 5 iterations50 e3&quot;;Extended Properties=&quot;&quot;" command="SELECT * FROM [etha0 n0 5 iterations50 e3]"/>
  </connection>
  <connection id="24" xr16:uid="{46C0D570-6B01-4FB6-B0A2-752FB86583F3}" keepAlive="1" name="Consulta - etha0 n0 5 iterations50 e3-Seed 2" description="Conexión a la consulta 'etha0 n0 5 iterations50 e3-Seed 2' en el libro." type="5" refreshedVersion="8" background="1" saveData="1">
    <dbPr connection="Provider=Microsoft.Mashup.OleDb.1;Data Source=$Workbook$;Location=&quot;etha0 n0 5 iterations50 e3-Seed 2&quot;;Extended Properties=&quot;&quot;" command="SELECT * FROM [etha0 n0 5 iterations50 e3-Seed 2]"/>
  </connection>
  <connection id="25" xr16:uid="{5D081243-2FE9-49D5-B184-C9BA95778C78}" keepAlive="1" name="Consulta - etha0 n0 5 iterations50 e3-Seed 3" description="Conexión a la consulta 'etha0 n0 5 iterations50 e3-Seed 3' en el libro." type="5" refreshedVersion="8" background="1" saveData="1">
    <dbPr connection="Provider=Microsoft.Mashup.OleDb.1;Data Source=$Workbook$;Location=&quot;etha0 n0 5 iterations50 e3-Seed 3&quot;;Extended Properties=&quot;&quot;" command="SELECT * FROM [etha0 n0 5 iterations50 e3-Seed 3]"/>
  </connection>
  <connection id="26" xr16:uid="{E4DA9CC7-1AEA-4A0A-A3AB-7D5238A251F8}" keepAlive="1" name="Consulta - etha0 n0 5 iterations50 e3-Seed 4" description="Conexión a la consulta 'etha0 n0 5 iterations50 e3-Seed 4' en el libro." type="5" refreshedVersion="8" background="1" saveData="1">
    <dbPr connection="Provider=Microsoft.Mashup.OleDb.1;Data Source=$Workbook$;Location=&quot;etha0 n0 5 iterations50 e3-Seed 4&quot;;Extended Properties=&quot;&quot;" command="SELECT * FROM [etha0 n0 5 iterations50 e3-Seed 4]"/>
  </connection>
</connections>
</file>

<file path=xl/sharedStrings.xml><?xml version="1.0" encoding="utf-8"?>
<sst xmlns="http://schemas.openxmlformats.org/spreadsheetml/2006/main" count="714" uniqueCount="45">
  <si>
    <t>Prueba 1</t>
  </si>
  <si>
    <t xml:space="preserve">Amazonas </t>
  </si>
  <si>
    <t xml:space="preserve">Antioquia </t>
  </si>
  <si>
    <t xml:space="preserve">Arauca </t>
  </si>
  <si>
    <t xml:space="preserve">Atlantico </t>
  </si>
  <si>
    <t xml:space="preserve">Bolivar </t>
  </si>
  <si>
    <t xml:space="preserve">Boyaca </t>
  </si>
  <si>
    <t xml:space="preserve">Caldas </t>
  </si>
  <si>
    <t xml:space="preserve">Caqueta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</si>
  <si>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</si>
  <si>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</si>
  <si>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</si>
  <si>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</si>
  <si>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</si>
  <si>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</si>
  <si>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Guainia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</si>
  <si>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</si>
  <si>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</si>
  <si>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</si>
  <si>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</si>
  <si>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</si>
  <si>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</si>
  <si>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</si>
  <si>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</si>
  <si>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Quindio </t>
  </si>
  <si>
    <t xml:space="preserve">Risaralda </t>
  </si>
  <si>
    <t xml:space="preserve">San Andres y Providencia </t>
  </si>
  <si>
    <t xml:space="preserve">Santander </t>
  </si>
  <si>
    <t xml:space="preserve">Sucre </t>
  </si>
  <si>
    <t xml:space="preserve">Tolima </t>
  </si>
  <si>
    <t xml:space="preserve">Valle del Cauca </t>
  </si>
  <si>
    <t xml:space="preserve">Vaupes </t>
  </si>
  <si>
    <t xml:space="preserve">Vichada </t>
  </si>
  <si>
    <t>INAC 2020 Real</t>
  </si>
  <si>
    <t>INAC 2020 Calculado</t>
  </si>
  <si>
    <t>Prueba 2</t>
  </si>
  <si>
    <t>Prueba 3</t>
  </si>
  <si>
    <t>Resultados</t>
  </si>
  <si>
    <t>Máximo Error</t>
  </si>
  <si>
    <t>Mínimo Error</t>
  </si>
  <si>
    <t>Departamento</t>
  </si>
  <si>
    <t>2020 Real vs 2020 Calculado</t>
  </si>
  <si>
    <t>INAC 2019 Real</t>
  </si>
  <si>
    <t>Error</t>
  </si>
  <si>
    <t>Delta 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</si>
</sst>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2" fillId="0" borderId="0" xfId="0" applyFont="1"/>
    <xf numFmtId="0" fontId="1" fillId="3" borderId="2" xfId="0" applyFont="1" applyFill="1" applyBorder="1"/>
    <xf numFmtId="0" fontId="1" fillId="3" borderId="3" xfId="0" applyFont="1" applyFill="1" applyBorder="1"/>
    <xf numFmtId="0" fontId="1" fillId="4" borderId="4" xfId="0" applyFont="1" applyFill="1" applyBorder="1"/>
    <xf numFmtId="0" fontId="1" fillId="4" borderId="3" xfId="0" applyFont="1" applyFill="1" applyBorder="1"/>
    <xf numFmtId="2" fontId="0" fillId="0" borderId="0" xfId="0" applyNumberFormat="1"/>
    <xf numFmtId="0" fontId="0" fillId="5" borderId="0" xfId="0" applyNumberFormat="1" applyFill="1"/>
    <xf numFmtId="0" fontId="0" fillId="5" borderId="0" xfId="0" applyFill="1"/>
    <xf numFmtId="2" fontId="0" fillId="5" borderId="0" xfId="0" applyNumberFormat="1" applyFill="1"/>
    <xf numFmtId="0" fontId="1" fillId="3" borderId="1" xfId="0" applyFont="1" applyFill="1" applyBorder="1"/>
    <xf numFmtId="2" fontId="1" fillId="4" borderId="3" xfId="0" applyNumberFormat="1" applyFont="1" applyFill="1" applyBorder="1"/>
    <xf numFmtId="2" fontId="1" fillId="4" borderId="4" xfId="0" applyNumberFormat="1" applyFont="1" applyFill="1" applyBorder="1"/>
    <xf numFmtId="2" fontId="1" fillId="3" borderId="5" xfId="0" applyNumberFormat="1" applyFont="1" applyFill="1" applyBorder="1"/>
  </cellXfs>
  <cellStyles count="1">
    <cellStyle name="Normal" xfId="0" builtinId="0"/>
  </cellStyles>
  <dxfs count="5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5" xr16:uid="{00C05645-F7B6-43CF-B7BE-96ECAE9EBF2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8" xr16:uid="{E145E039-8BB4-490F-AB3C-34C32A28C8D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2" xr16:uid="{6C8319D2-6443-4CEF-8031-8475C5562CDC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6" xr16:uid="{F5FA7E59-D836-45E9-8060-F06709D1BBE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8BD0357E-A5FD-4A05-8CCF-CAF33B060E9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0" xr16:uid="{29A0CD68-E1B0-4681-BAA8-24518D2DDD4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2" xr16:uid="{123EE260-5711-420E-9A78-9EEF7F4026D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27A3CA2A-3CAC-4CB2-B8C4-3A934E010E7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C9880919-8A63-4D79-8D75-C17CC309A8D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6" xr16:uid="{D508D9B7-A7E0-452B-ABDE-3A58131AA21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9" xr16:uid="{F1055B9D-C395-4674-8E12-1C0CF6D2616F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3" xr16:uid="{2E66FA75-1D29-4555-9C96-09C239CD581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6" xr16:uid="{9D8C74FA-E2E8-457E-94B1-214554430B7F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0" xr16:uid="{18614E41-858F-46E3-87FD-C58D94D78CE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24" xr16:uid="{E8DACCD8-4823-488F-B3AB-781794D23DF5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17" xr16:uid="{99356104-FD38-4A41-A1F2-BD2F38DF2D6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1" xr16:uid="{ED0BCAFB-7423-4821-8340-54750201DA5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25" xr16:uid="{868FA04F-A746-472D-8369-9D65A199579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86514B-81EF-4E5C-802B-3F6A076AEAAD}" name="etha0_n0_5_iterations50_e1__3" displayName="etha0_n0_5_iterations50_e1__3" ref="B8:F40" tableType="queryTable" totalsRowShown="0">
  <autoFilter ref="B8:F40" xr:uid="{B786514B-81EF-4E5C-802B-3F6A076AEAAD}"/>
  <sortState xmlns:xlrd2="http://schemas.microsoft.com/office/spreadsheetml/2017/richdata2" ref="B9:F40">
    <sortCondition descending="1" ref="F8:F40"/>
  </sortState>
  <tableColumns count="5">
    <tableColumn id="1" xr3:uid="{9C875F56-BDC1-4812-BD6E-8129C63737D1}" uniqueName="1" name="Departamento" queryTableFieldId="1" dataDxfId="53"/>
    <tableColumn id="2" xr3:uid="{61FF29B8-D947-4762-93FB-1BFDBB5EFBFD}" uniqueName="2" name="INAC 2019 Real" queryTableFieldId="2"/>
    <tableColumn id="3" xr3:uid="{609348D4-C1E7-4CA3-B743-792DA08897EA}" uniqueName="3" name="INAC 2020 Real" queryTableFieldId="3"/>
    <tableColumn id="4" xr3:uid="{068D6C37-5692-4F97-99BE-DCCDB095919A}" uniqueName="4" name="INAC 2020 Calculado" queryTableFieldId="4" dataDxfId="52"/>
    <tableColumn id="5" xr3:uid="{F7057F77-C48F-4190-8691-13BB39FAD373}" uniqueName="5" name="Error" queryTableFieldId="5" dataDxfId="5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164137-8AD2-4D6C-9984-D00D343CBFC3}" name="etha0_n0_5_iterations50_e1_Seed_4" displayName="etha0_n0_5_iterations50_e1_Seed_4" ref="B8:F40" tableType="queryTable" totalsRowShown="0">
  <autoFilter ref="B8:F40" xr:uid="{F3164137-8AD2-4D6C-9984-D00D343CBFC3}"/>
  <sortState xmlns:xlrd2="http://schemas.microsoft.com/office/spreadsheetml/2017/richdata2" ref="B9:F40">
    <sortCondition descending="1" ref="F8:F40"/>
  </sortState>
  <tableColumns count="5">
    <tableColumn id="1" xr3:uid="{A16BC7E2-9B45-4C34-8821-3EA565CB138E}" uniqueName="1" name="Departamento" queryTableFieldId="1" dataDxfId="8"/>
    <tableColumn id="2" xr3:uid="{E319D3B6-7858-4E46-96A7-8C964418FF79}" uniqueName="2" name="INAC 2019 Real" queryTableFieldId="2"/>
    <tableColumn id="3" xr3:uid="{FA245A9D-17BA-4AFE-945A-963944422D53}" uniqueName="3" name="INAC 2020 Real" queryTableFieldId="3"/>
    <tableColumn id="4" xr3:uid="{38AAA6AD-4BA3-498D-81BA-CB24BA66A2C5}" uniqueName="4" name="INAC 2020 Calculado" queryTableFieldId="4" dataDxfId="5"/>
    <tableColumn id="5" xr3:uid="{BE6AB031-860F-4F58-9732-FF280BCC2BE4}" uniqueName="5" name="Error" queryTableFieldId="5" dataDxf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6EBD493-D05E-4169-B136-418D2ACAD834}" name="etha0_n0_5_iterations50_e2_Seed_4" displayName="etha0_n0_5_iterations50_e2_Seed_4" ref="H8:L40" tableType="queryTable" totalsRowShown="0">
  <autoFilter ref="H8:L40" xr:uid="{F6EBD493-D05E-4169-B136-418D2ACAD834}"/>
  <sortState xmlns:xlrd2="http://schemas.microsoft.com/office/spreadsheetml/2017/richdata2" ref="H9:L40">
    <sortCondition descending="1" ref="L8:L40"/>
  </sortState>
  <tableColumns count="5">
    <tableColumn id="1" xr3:uid="{45064199-1713-4553-8E78-8C3F99C529AA}" uniqueName="1" name="Departamento" queryTableFieldId="1" dataDxfId="7"/>
    <tableColumn id="2" xr3:uid="{1970FFAB-8D04-499A-BE41-5E764D0899AD}" uniqueName="2" name="INAC 2019 Real" queryTableFieldId="2"/>
    <tableColumn id="3" xr3:uid="{D9DC2956-2FFB-4666-8478-0D7993AB95A8}" uniqueName="3" name="INAC 2020 Real" queryTableFieldId="3"/>
    <tableColumn id="4" xr3:uid="{FCE62E25-371C-4BB3-BC58-7F46CF11EAAB}" uniqueName="4" name="INAC 2020 Calculado" queryTableFieldId="4" dataDxfId="3"/>
    <tableColumn id="5" xr3:uid="{5B20CF47-A7F4-4040-A593-89DD48B709A1}" uniqueName="5" name="Error" queryTableFieldId="5" dataDxf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490CE54-E976-4DE5-A959-1E62BE1FC621}" name="etha0_n0_5_iterations50_e3_Seed_4" displayName="etha0_n0_5_iterations50_e3_Seed_4" ref="N8:R40" tableType="queryTable" totalsRowShown="0">
  <autoFilter ref="N8:R40" xr:uid="{5490CE54-E976-4DE5-A959-1E62BE1FC621}"/>
  <sortState xmlns:xlrd2="http://schemas.microsoft.com/office/spreadsheetml/2017/richdata2" ref="N9:R40">
    <sortCondition descending="1" ref="R8:R40"/>
  </sortState>
  <tableColumns count="5">
    <tableColumn id="1" xr3:uid="{84BBFD47-E972-4B74-93B3-89578089153B}" uniqueName="1" name="Departamento" queryTableFieldId="1" dataDxfId="6"/>
    <tableColumn id="2" xr3:uid="{AF98EDDE-7A0E-4246-B49D-3220B571CFFF}" uniqueName="2" name="INAC 2019 Real" queryTableFieldId="2"/>
    <tableColumn id="3" xr3:uid="{1E9F913E-48AA-4165-900F-DDE888F80DB9}" uniqueName="3" name="INAC 2020 Real" queryTableFieldId="3"/>
    <tableColumn id="4" xr3:uid="{7212064A-A08A-41FD-B2B7-D79EC5E0FC0B}" uniqueName="4" name="INAC 2020 Calculado" queryTableFieldId="4" dataDxfId="1"/>
    <tableColumn id="5" xr3:uid="{FDB1D42D-B9C5-429D-914D-C7A63843CB20}" uniqueName="5" name="Error" queryTableFieldId="5" dataDxfId="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32719D-B823-4355-AD94-E213DF1C8F7B}" name="etha0_n0_5_iterations200_e1__2" displayName="etha0_n0_5_iterations200_e1__2" ref="B8:F40" tableType="queryTable" totalsRowShown="0">
  <autoFilter ref="B8:F40" xr:uid="{E932719D-B823-4355-AD94-E213DF1C8F7B}"/>
  <sortState xmlns:xlrd2="http://schemas.microsoft.com/office/spreadsheetml/2017/richdata2" ref="B9:F40">
    <sortCondition descending="1" ref="F8:F40"/>
  </sortState>
  <tableColumns count="5">
    <tableColumn id="1" xr3:uid="{733F040D-0133-491A-9A0D-7A86DA0FEA48}" uniqueName="1" name="Departamento" queryTableFieldId="1" dataDxfId="44"/>
    <tableColumn id="2" xr3:uid="{8C0AE434-3208-4461-8023-90D2B8A0689E}" uniqueName="2" name="INAC 2019 Real" queryTableFieldId="2"/>
    <tableColumn id="3" xr3:uid="{3FC24747-3A3F-47BF-AC32-4C3573610DAD}" uniqueName="3" name="INAC 2020 Real" queryTableFieldId="3"/>
    <tableColumn id="4" xr3:uid="{CC0E9372-84D8-4068-B772-5AEB2E2A5CE1}" uniqueName="4" name="INAC 2020 Calculado" queryTableFieldId="4" dataDxfId="43"/>
    <tableColumn id="5" xr3:uid="{5FB0D853-A7EB-4CFD-8937-951F965F0BB6}" uniqueName="5" name="Error" queryTableFieldId="5" dataDxfId="4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EA1F62-04F9-4C99-9413-7A0CB754DA92}" name="etha0_n0_5_iterations200_e2__2" displayName="etha0_n0_5_iterations200_e2__2" ref="H8:L40" tableType="queryTable" totalsRowShown="0">
  <autoFilter ref="H8:L40" xr:uid="{3DEA1F62-04F9-4C99-9413-7A0CB754DA92}"/>
  <sortState xmlns:xlrd2="http://schemas.microsoft.com/office/spreadsheetml/2017/richdata2" ref="H9:L40">
    <sortCondition descending="1" ref="L8:L40"/>
  </sortState>
  <tableColumns count="5">
    <tableColumn id="1" xr3:uid="{4586A79D-F3D3-4CA3-B6E8-3DB9A50879EC}" uniqueName="1" name="Departamento" queryTableFieldId="1" dataDxfId="41"/>
    <tableColumn id="2" xr3:uid="{E4A669C8-35F9-4C9D-9CF7-DFC495DDD252}" uniqueName="2" name="INAC 2019 Real" queryTableFieldId="2"/>
    <tableColumn id="3" xr3:uid="{448DE415-80D6-40B9-A792-6563F0A57965}" uniqueName="3" name="INAC 2020 Real" queryTableFieldId="3"/>
    <tableColumn id="4" xr3:uid="{709EA560-8E0A-4F7C-92EF-523145BD50C8}" uniqueName="4" name="INAC 2020 Calculado" queryTableFieldId="4" dataDxfId="40"/>
    <tableColumn id="5" xr3:uid="{65535A3A-9B06-42C5-B286-53CB6DFEA046}" uniqueName="5" name="Error" queryTableFieldId="5" dataDxfId="3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C8107FF-3730-4E67-90B1-0496AC80E84D}" name="etha0_n0_5_iterations200_e3__2" displayName="etha0_n0_5_iterations200_e3__2" ref="N8:R40" tableType="queryTable" totalsRowShown="0">
  <autoFilter ref="N8:R40" xr:uid="{DC8107FF-3730-4E67-90B1-0496AC80E84D}"/>
  <sortState xmlns:xlrd2="http://schemas.microsoft.com/office/spreadsheetml/2017/richdata2" ref="N9:R40">
    <sortCondition descending="1" ref="R8:R40"/>
  </sortState>
  <tableColumns count="5">
    <tableColumn id="1" xr3:uid="{31981530-58A8-4E2D-A174-C07D23B8574E}" uniqueName="1" name="Departamento" queryTableFieldId="1" dataDxfId="38"/>
    <tableColumn id="2" xr3:uid="{98B9D99A-578B-4740-9290-1111E99FDE7A}" uniqueName="2" name="INAC 2019 Real" queryTableFieldId="2"/>
    <tableColumn id="3" xr3:uid="{0A47B12F-D27E-47EF-AC41-4718F06C1D12}" uniqueName="3" name="INAC 2020 Real" queryTableFieldId="3"/>
    <tableColumn id="4" xr3:uid="{786BD167-929F-48DD-84C5-4D6FDF735A9A}" uniqueName="4" name="INAC 2020 Calculado" queryTableFieldId="4" dataDxfId="37"/>
    <tableColumn id="5" xr3:uid="{B825504E-5675-4298-9124-B0A91B3A1F96}" uniqueName="5" name="Error" queryTableFieldId="5" dataDxfId="36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EDDCBD7-9015-44BB-9685-8AD3EA3EF4DA}" name="etha0_n0_5_iterations1000_e1" displayName="etha0_n0_5_iterations1000_e1" ref="B8:F40" tableType="queryTable" totalsRowShown="0">
  <autoFilter ref="B8:F40" xr:uid="{6EDDCBD7-9015-44BB-9685-8AD3EA3EF4DA}"/>
  <sortState xmlns:xlrd2="http://schemas.microsoft.com/office/spreadsheetml/2017/richdata2" ref="B9:F40">
    <sortCondition descending="1" ref="F8:F40"/>
  </sortState>
  <tableColumns count="5">
    <tableColumn id="1" xr3:uid="{FA35160E-5BCF-4EBC-B1CE-38500C327B2A}" uniqueName="1" name="Departamento" queryTableFieldId="1" dataDxfId="35"/>
    <tableColumn id="2" xr3:uid="{A70E85D8-CD72-40AF-8ED0-735893F01D73}" uniqueName="2" name="INAC 2019 Real" queryTableFieldId="2"/>
    <tableColumn id="3" xr3:uid="{134245A2-77E7-4F26-9D5F-6611651402AC}" uniqueName="3" name="INAC 2020 Real" queryTableFieldId="3"/>
    <tableColumn id="4" xr3:uid="{E73BB9B1-FF6D-4D3D-BAE1-1AB0BC039A6C}" uniqueName="4" name="INAC 2020 Calculado" queryTableFieldId="4" dataDxfId="23"/>
    <tableColumn id="5" xr3:uid="{396202D3-EE56-4FBA-ACCE-CC4FB5C772F3}" uniqueName="5" name="Error" queryTableFieldId="5" dataDxfId="2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EED6073-9C00-4B36-9BAF-990582CB98FB}" name="etha0_n0_5_iterations1000_e2" displayName="etha0_n0_5_iterations1000_e2" ref="H8:L40" tableType="queryTable" totalsRowShown="0">
  <autoFilter ref="H8:L40" xr:uid="{AEED6073-9C00-4B36-9BAF-990582CB98FB}"/>
  <sortState xmlns:xlrd2="http://schemas.microsoft.com/office/spreadsheetml/2017/richdata2" ref="H9:L40">
    <sortCondition descending="1" ref="L8:L40"/>
  </sortState>
  <tableColumns count="5">
    <tableColumn id="1" xr3:uid="{1DB32B5E-CE35-412F-A5DE-736CA03B8979}" uniqueName="1" name="Departamento" queryTableFieldId="1" dataDxfId="34"/>
    <tableColumn id="2" xr3:uid="{8FEC88F2-D576-4394-ACE4-34C1FEC91D38}" uniqueName="2" name="INAC 2019 Real" queryTableFieldId="2"/>
    <tableColumn id="3" xr3:uid="{DA082662-B5F7-4E17-BBF2-CCCE3AF90659}" uniqueName="3" name="INAC 2020 Real" queryTableFieldId="3"/>
    <tableColumn id="4" xr3:uid="{6EC814EA-7AEE-4BFA-955D-42798ECCA07F}" uniqueName="4" name="INAC 2020 Calculado" queryTableFieldId="4" dataDxfId="21"/>
    <tableColumn id="5" xr3:uid="{A8288544-1621-4FBA-86A2-10FD37243B62}" uniqueName="5" name="Error" queryTableFieldId="5" dataDxfId="20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2BFDD30-0F9A-492A-98AF-3F8A8376BBE4}" name="etha0_n0_5_iterations1000_e3" displayName="etha0_n0_5_iterations1000_e3" ref="N8:R40" tableType="queryTable" totalsRowShown="0">
  <autoFilter ref="N8:R40" xr:uid="{12BFDD30-0F9A-492A-98AF-3F8A8376BBE4}"/>
  <sortState xmlns:xlrd2="http://schemas.microsoft.com/office/spreadsheetml/2017/richdata2" ref="N9:R40">
    <sortCondition descending="1" ref="R8:R40"/>
  </sortState>
  <tableColumns count="5">
    <tableColumn id="1" xr3:uid="{EDF5B0A9-2A0E-460E-ADFA-D52EAB17064D}" uniqueName="1" name="Departamento" queryTableFieldId="1" dataDxfId="33"/>
    <tableColumn id="2" xr3:uid="{DFE939D3-589B-4C4C-A48D-B8B3A5804D09}" uniqueName="2" name="INAC 2019 Real" queryTableFieldId="2"/>
    <tableColumn id="3" xr3:uid="{E776FD13-0E39-4DAF-AD89-553FBFC508D0}" uniqueName="3" name="INAC 2020 Real" queryTableFieldId="3"/>
    <tableColumn id="4" xr3:uid="{67570B34-5FF9-4B36-88A4-A22436A5EA2F}" uniqueName="4" name="INAC 2020 Calculado" queryTableFieldId="4" dataDxfId="19"/>
    <tableColumn id="5" xr3:uid="{0DE25C6F-C759-4CC9-A57F-26776B541A32}" uniqueName="5" name="Error" queryTableFieldId="5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CF2AD53-7FCF-48F7-8A2A-A09218B40F1C}" name="etha0_n0_5_iterations50_e2" displayName="etha0_n0_5_iterations50_e2" ref="H8:L40" tableType="queryTable" totalsRowShown="0">
  <autoFilter ref="H8:L40" xr:uid="{8CF2AD53-7FCF-48F7-8A2A-A09218B40F1C}"/>
  <sortState xmlns:xlrd2="http://schemas.microsoft.com/office/spreadsheetml/2017/richdata2" ref="H9:L40">
    <sortCondition descending="1" ref="L8:L40"/>
  </sortState>
  <tableColumns count="5">
    <tableColumn id="1" xr3:uid="{DE6C026F-286D-4E25-A562-A16DC79E040B}" uniqueName="1" name="Departamento" queryTableFieldId="1" dataDxfId="50"/>
    <tableColumn id="2" xr3:uid="{FA8321F4-53DA-441E-8539-84AB1BBA5270}" uniqueName="2" name="INAC 2019 Real" queryTableFieldId="2"/>
    <tableColumn id="3" xr3:uid="{5CD4FA7B-756C-4764-BBA1-B10388635E78}" uniqueName="3" name="INAC 2020 Real" queryTableFieldId="3"/>
    <tableColumn id="4" xr3:uid="{3ED68CEC-4E19-46A1-983B-B3CDA4CA1053}" uniqueName="4" name="INAC 2020 Calculado" queryTableFieldId="4" dataDxfId="49"/>
    <tableColumn id="5" xr3:uid="{74DDB1D5-F0A9-45F0-BBF0-413A6C9D99A9}" uniqueName="5" name="Error" queryTableFieldId="5" dataDxfId="4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87B3D4-1515-4118-B6FB-BCDAAC38F514}" name="etha0_n0_5_iterations50_e3" displayName="etha0_n0_5_iterations50_e3" ref="N8:R40" tableType="queryTable" totalsRowShown="0">
  <autoFilter ref="N8:R40" xr:uid="{7687B3D4-1515-4118-B6FB-BCDAAC38F514}"/>
  <sortState xmlns:xlrd2="http://schemas.microsoft.com/office/spreadsheetml/2017/richdata2" ref="N9:R40">
    <sortCondition descending="1" ref="R8:R40"/>
  </sortState>
  <tableColumns count="5">
    <tableColumn id="1" xr3:uid="{CAFDC71A-6E9B-438F-A0EA-9689129C4F5C}" uniqueName="1" name="Departamento" queryTableFieldId="1" dataDxfId="47"/>
    <tableColumn id="2" xr3:uid="{F9A3AAB0-B6E7-4667-8B4B-4D3A03DE89AE}" uniqueName="2" name="INAC 2019 Real" queryTableFieldId="2"/>
    <tableColumn id="3" xr3:uid="{8B9E8F9F-FE03-4BC4-B5B3-05C68357D319}" uniqueName="3" name="INAC 2020 Real" queryTableFieldId="3"/>
    <tableColumn id="4" xr3:uid="{E8490E92-D86A-4D6B-9356-5BEBF333B5D9}" uniqueName="4" name="INAC 2020 Calculado" queryTableFieldId="4" dataDxfId="46"/>
    <tableColumn id="5" xr3:uid="{11EB0CD8-F2B9-4FC7-BDBB-772A3941BE46}" uniqueName="5" name="Error" queryTableFieldId="5" dataDxfId="4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6E2950-7C65-4408-A763-1558539AA9FD}" name="etha0_n0_5_iterations50_e1_Seed_2" displayName="etha0_n0_5_iterations50_e1_Seed_2" ref="B8:F40" tableType="queryTable" totalsRowShown="0">
  <autoFilter ref="B8:F40" xr:uid="{8F6E2950-7C65-4408-A763-1558539AA9FD}"/>
  <sortState xmlns:xlrd2="http://schemas.microsoft.com/office/spreadsheetml/2017/richdata2" ref="B9:F40">
    <sortCondition descending="1" ref="F8:F40"/>
  </sortState>
  <tableColumns count="5">
    <tableColumn id="1" xr3:uid="{FD883016-8B39-47B6-82F5-56E6142C2400}" uniqueName="1" name="Departamento" queryTableFieldId="1" dataDxfId="32"/>
    <tableColumn id="2" xr3:uid="{DAC8B123-8288-41D8-BBB8-C2393FD32F69}" uniqueName="2" name="INAC 2019 Real" queryTableFieldId="2"/>
    <tableColumn id="3" xr3:uid="{DDC9E54D-2AAB-4518-88E7-D0BCC27F4EBE}" uniqueName="3" name="INAC 2020 Real" queryTableFieldId="3"/>
    <tableColumn id="4" xr3:uid="{3CBDBAEF-688A-4297-BD25-551E08391DAD}" uniqueName="4" name="INAC 2020 Calculado" queryTableFieldId="4" dataDxfId="29"/>
    <tableColumn id="5" xr3:uid="{A68169F4-BAA4-484E-9926-87EC43A73876}" uniqueName="5" name="Error" queryTableFieldId="5" dataDxfId="2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D25859-2752-4305-9625-DB73D0C16ACD}" name="etha0_n0_5_iterations50_e2_Seed_2" displayName="etha0_n0_5_iterations50_e2_Seed_2" ref="H8:L40" tableType="queryTable" totalsRowShown="0">
  <autoFilter ref="H8:L40" xr:uid="{FAD25859-2752-4305-9625-DB73D0C16ACD}"/>
  <sortState xmlns:xlrd2="http://schemas.microsoft.com/office/spreadsheetml/2017/richdata2" ref="H9:L40">
    <sortCondition descending="1" ref="L8:L40"/>
  </sortState>
  <tableColumns count="5">
    <tableColumn id="1" xr3:uid="{692A241A-7283-4724-94F0-5251BBC0A5A3}" uniqueName="1" name="Departamento" queryTableFieldId="1" dataDxfId="31"/>
    <tableColumn id="2" xr3:uid="{B1028E35-1F3C-4FEA-8A78-DEBDB488CA1E}" uniqueName="2" name="INAC 2019 Real" queryTableFieldId="2"/>
    <tableColumn id="3" xr3:uid="{CDCFF163-E015-4701-934D-7D9FF3186477}" uniqueName="3" name="INAC 2020 Real" queryTableFieldId="3"/>
    <tableColumn id="4" xr3:uid="{C1C9D485-EBF6-46C0-95E1-D077CF8E546A}" uniqueName="4" name="INAC 2020 Calculado" queryTableFieldId="4" dataDxfId="27"/>
    <tableColumn id="5" xr3:uid="{E1E9A1F8-BD09-41B8-BFDA-5975E0A5274F}" uniqueName="5" name="Error" queryTableFieldId="5" dataDxfId="2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0E6A53-952C-4166-B820-CE02385AC955}" name="etha0_n0_5_iterations50_e3_Seed_2" displayName="etha0_n0_5_iterations50_e3_Seed_2" ref="N8:R40" tableType="queryTable" totalsRowShown="0">
  <autoFilter ref="N8:R40" xr:uid="{B20E6A53-952C-4166-B820-CE02385AC955}"/>
  <sortState xmlns:xlrd2="http://schemas.microsoft.com/office/spreadsheetml/2017/richdata2" ref="N9:R40">
    <sortCondition descending="1" ref="R8:R40"/>
  </sortState>
  <tableColumns count="5">
    <tableColumn id="1" xr3:uid="{A7D68FC0-CC7C-4360-BC61-434A81FEE6B3}" uniqueName="1" name="Departamento" queryTableFieldId="1" dataDxfId="30"/>
    <tableColumn id="2" xr3:uid="{C3E74D7A-E1F8-4907-A0F8-78FF54A45D99}" uniqueName="2" name="INAC 2019 Real" queryTableFieldId="2"/>
    <tableColumn id="3" xr3:uid="{EA9F7AFF-E937-46AD-82AF-361E968C1E59}" uniqueName="3" name="INAC 2020 Real" queryTableFieldId="3"/>
    <tableColumn id="4" xr3:uid="{BA39F364-B7F1-4248-976D-2E0AC859F184}" uniqueName="4" name="INAC 2020 Calculado" queryTableFieldId="4" dataDxfId="25"/>
    <tableColumn id="5" xr3:uid="{FD7F72DB-7AD3-4746-9FD5-DC497BB95815}" uniqueName="5" name="Error" queryTableFieldId="5" dataDxfId="2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1F7397-3403-492E-AC3E-2A812BC1ABCA}" name="etha0_n0_5_iterations50_e1_Seed_3" displayName="etha0_n0_5_iterations50_e1_Seed_3" ref="B8:F40" tableType="queryTable" totalsRowShown="0">
  <autoFilter ref="B8:F40" xr:uid="{5D1F7397-3403-492E-AC3E-2A812BC1ABCA}"/>
  <sortState xmlns:xlrd2="http://schemas.microsoft.com/office/spreadsheetml/2017/richdata2" ref="B9:F40">
    <sortCondition descending="1" ref="F8:F40"/>
  </sortState>
  <tableColumns count="5">
    <tableColumn id="1" xr3:uid="{EE744545-C8B2-484B-A0DE-9FE5D47C567D}" uniqueName="1" name="Departamento" queryTableFieldId="1" dataDxfId="17"/>
    <tableColumn id="2" xr3:uid="{BC79F35F-56E1-4EAC-9427-082A015E33B4}" uniqueName="2" name="INAC 2019 Real" queryTableFieldId="2"/>
    <tableColumn id="3" xr3:uid="{D5F76945-965E-4F02-84EA-1FA02B49872A}" uniqueName="3" name="INAC 2020 Real" queryTableFieldId="3"/>
    <tableColumn id="4" xr3:uid="{8A330A75-F051-43D1-A3C6-DAC5413E5B4D}" uniqueName="4" name="INAC 2020 Calculado" queryTableFieldId="4" dataDxfId="16"/>
    <tableColumn id="5" xr3:uid="{2C5AA08B-94E0-42E4-9454-6E18291FC511}" uniqueName="5" name="Error" queryTableFieldId="5" dataDxfId="1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52CCBE-AC5B-40C6-B042-60AF72B956F7}" name="etha0_n0_5_iterations50_e2_Seed_3" displayName="etha0_n0_5_iterations50_e2_Seed_3" ref="H8:L40" tableType="queryTable" totalsRowShown="0">
  <autoFilter ref="H8:L40" xr:uid="{6F52CCBE-AC5B-40C6-B042-60AF72B956F7}"/>
  <sortState xmlns:xlrd2="http://schemas.microsoft.com/office/spreadsheetml/2017/richdata2" ref="H9:L40">
    <sortCondition descending="1" ref="L8:L40"/>
  </sortState>
  <tableColumns count="5">
    <tableColumn id="1" xr3:uid="{407AA089-112F-434C-84B9-32CABB724AA4}" uniqueName="1" name="Departamento" queryTableFieldId="1" dataDxfId="14"/>
    <tableColumn id="2" xr3:uid="{07FA62EC-605E-4F8D-8A2D-2118FCED3422}" uniqueName="2" name="INAC 2019 Real" queryTableFieldId="2"/>
    <tableColumn id="3" xr3:uid="{74475081-A194-42CC-BC6D-E70E09C4493C}" uniqueName="3" name="INAC 2020 Real" queryTableFieldId="3"/>
    <tableColumn id="4" xr3:uid="{819FD655-77C3-4DCF-A633-A0DC18232C77}" uniqueName="4" name="INAC 2020 Calculado" queryTableFieldId="4" dataDxfId="12"/>
    <tableColumn id="5" xr3:uid="{3EFD79B8-5452-4823-86EB-5AE4FDF55199}" uniqueName="5" name="Error" queryTableFieldId="5" dataDxfId="1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5ED6BA-64DA-41B2-B56B-4971FE18C9B5}" name="etha0_n0_5_iterations50_e3_Seed_3" displayName="etha0_n0_5_iterations50_e3_Seed_3" ref="N8:R40" tableType="queryTable" totalsRowShown="0">
  <autoFilter ref="N8:R40" xr:uid="{625ED6BA-64DA-41B2-B56B-4971FE18C9B5}"/>
  <sortState xmlns:xlrd2="http://schemas.microsoft.com/office/spreadsheetml/2017/richdata2" ref="N9:R40">
    <sortCondition descending="1" ref="R8:R40"/>
  </sortState>
  <tableColumns count="5">
    <tableColumn id="1" xr3:uid="{9E03D5D4-A09D-4791-BAD9-E60ED18EE449}" uniqueName="1" name="Departamento" queryTableFieldId="1" dataDxfId="13"/>
    <tableColumn id="2" xr3:uid="{0843C471-951C-4D4C-B921-F93D57EC0978}" uniqueName="2" name="INAC 2019 Real" queryTableFieldId="2"/>
    <tableColumn id="3" xr3:uid="{F76141C1-FBB5-49E4-AD7F-EDDD9E4CF670}" uniqueName="3" name="INAC 2020 Real" queryTableFieldId="3"/>
    <tableColumn id="4" xr3:uid="{299F63B2-CEBF-4161-9964-7831E8952792}" uniqueName="4" name="INAC 2020 Calculado" queryTableFieldId="4" dataDxfId="10"/>
    <tableColumn id="5" xr3:uid="{ECE76397-08A1-4A03-9FED-BDF1DEFECF91}" uniqueName="5" name="Error" queryTableFieldId="5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5"/>
  <sheetViews>
    <sheetView tabSelected="1" zoomScale="85" zoomScaleNormal="85" workbookViewId="0">
      <selection activeCell="G15" sqref="G15"/>
    </sheetView>
  </sheetViews>
  <sheetFormatPr baseColWidth="10" defaultColWidth="8.88671875" defaultRowHeight="14.4" x14ac:dyDescent="0.3"/>
  <cols>
    <col min="2" max="2" width="24" bestFit="1" customWidth="1"/>
    <col min="3" max="3" width="24.5546875" customWidth="1"/>
    <col min="4" max="4" width="24.5546875" bestFit="1" customWidth="1"/>
    <col min="5" max="5" width="20.6640625" bestFit="1" customWidth="1"/>
    <col min="6" max="6" width="7.6640625" bestFit="1" customWidth="1"/>
    <col min="7" max="7" width="11.109375" customWidth="1"/>
    <col min="8" max="8" width="24" bestFit="1" customWidth="1"/>
    <col min="9" max="10" width="16.109375" bestFit="1" customWidth="1"/>
    <col min="11" max="11" width="20.6640625" bestFit="1" customWidth="1"/>
    <col min="12" max="12" width="7.6640625" bestFit="1" customWidth="1"/>
    <col min="14" max="14" width="24" bestFit="1" customWidth="1"/>
    <col min="15" max="16" width="16.109375" bestFit="1" customWidth="1"/>
    <col min="17" max="17" width="20.6640625" bestFit="1" customWidth="1"/>
    <col min="18" max="18" width="12.6640625" bestFit="1" customWidth="1"/>
  </cols>
  <sheetData>
    <row r="1" spans="2:18" ht="15" thickBot="1" x14ac:dyDescent="0.35"/>
    <row r="2" spans="2:18" ht="15" thickBot="1" x14ac:dyDescent="0.35">
      <c r="B2" s="5" t="s">
        <v>37</v>
      </c>
      <c r="C2" s="4" t="s">
        <v>41</v>
      </c>
    </row>
    <row r="3" spans="2:18" x14ac:dyDescent="0.3">
      <c r="B3" s="7" t="s">
        <v>38</v>
      </c>
      <c r="C3" s="13">
        <f>MAX(etha0_n0_5_iterations50_e1__3[Error],etha0_n0_5_iterations50_e2[Error],etha0_n0_5_iterations50_e3[Error])</f>
        <v>17.175009534665335</v>
      </c>
    </row>
    <row r="4" spans="2:18" ht="15" thickBot="1" x14ac:dyDescent="0.35">
      <c r="B4" s="6" t="s">
        <v>39</v>
      </c>
      <c r="C4" s="14">
        <f>MIN(etha0_n0_5_iterations50_e1__3[Error],etha0_n0_5_iterations50_e2[Error],etha0_n0_5_iterations50_e3[Error])</f>
        <v>-12.885791859149101</v>
      </c>
    </row>
    <row r="5" spans="2:18" ht="15" thickBot="1" x14ac:dyDescent="0.35">
      <c r="B5" s="12" t="s">
        <v>44</v>
      </c>
      <c r="C5" s="15">
        <f>C3-C4</f>
        <v>30.060801393814437</v>
      </c>
    </row>
    <row r="7" spans="2:18" x14ac:dyDescent="0.3">
      <c r="B7" s="2" t="s">
        <v>0</v>
      </c>
      <c r="H7" s="2" t="s">
        <v>35</v>
      </c>
      <c r="N7" s="2" t="s">
        <v>36</v>
      </c>
    </row>
    <row r="8" spans="2:18" x14ac:dyDescent="0.3">
      <c r="B8" t="s">
        <v>40</v>
      </c>
      <c r="C8" t="s">
        <v>42</v>
      </c>
      <c r="D8" t="s">
        <v>33</v>
      </c>
      <c r="E8" t="s">
        <v>34</v>
      </c>
      <c r="F8" t="s">
        <v>43</v>
      </c>
      <c r="H8" t="s">
        <v>40</v>
      </c>
      <c r="I8" t="s">
        <v>42</v>
      </c>
      <c r="J8" t="s">
        <v>33</v>
      </c>
      <c r="K8" t="s">
        <v>34</v>
      </c>
      <c r="L8" t="s">
        <v>43</v>
      </c>
      <c r="N8" t="s">
        <v>40</v>
      </c>
      <c r="O8" t="s">
        <v>42</v>
      </c>
      <c r="P8" t="s">
        <v>33</v>
      </c>
      <c r="Q8" t="s">
        <v>34</v>
      </c>
      <c r="R8" t="s">
        <v>43</v>
      </c>
    </row>
    <row r="9" spans="2:18" x14ac:dyDescent="0.3">
      <c r="B9" s="1" t="s">
        <v>16</v>
      </c>
      <c r="C9">
        <v>49.12</v>
      </c>
      <c r="D9">
        <v>61.4</v>
      </c>
      <c r="E9" s="8">
        <v>44.494990465334659</v>
      </c>
      <c r="F9" s="8">
        <f>etha0_n0_5_iterations50_e1__3[[#This Row],[INAC 2020 Real]]-etha0_n0_5_iterations50_e1__3[[#This Row],[INAC 2020 Calculado]]</f>
        <v>16.905009534665339</v>
      </c>
      <c r="H9" s="1" t="s">
        <v>16</v>
      </c>
      <c r="I9">
        <v>49.12</v>
      </c>
      <c r="J9">
        <v>61.4</v>
      </c>
      <c r="K9" s="8">
        <v>44.544990465334664</v>
      </c>
      <c r="L9" s="8">
        <v>16.855009534665335</v>
      </c>
      <c r="N9" s="1" t="s">
        <v>16</v>
      </c>
      <c r="O9">
        <v>49.12</v>
      </c>
      <c r="P9">
        <v>61.4</v>
      </c>
      <c r="Q9" s="8">
        <v>44.224990465334663</v>
      </c>
      <c r="R9" s="8">
        <v>17.175009534665335</v>
      </c>
    </row>
    <row r="10" spans="2:18" x14ac:dyDescent="0.3">
      <c r="B10" s="1" t="s">
        <v>5</v>
      </c>
      <c r="C10">
        <v>74.83</v>
      </c>
      <c r="D10">
        <v>82.5</v>
      </c>
      <c r="E10" s="8">
        <v>70.255364260237243</v>
      </c>
      <c r="F10" s="8">
        <f>etha0_n0_5_iterations50_e1__3[[#This Row],[INAC 2020 Real]]-etha0_n0_5_iterations50_e1__3[[#This Row],[INAC 2020 Calculado]]</f>
        <v>12.244635739762757</v>
      </c>
      <c r="H10" s="1" t="s">
        <v>5</v>
      </c>
      <c r="I10">
        <v>74.83</v>
      </c>
      <c r="J10">
        <v>82.5</v>
      </c>
      <c r="K10" s="8">
        <v>70.305364260237241</v>
      </c>
      <c r="L10" s="8">
        <v>12.194635739762759</v>
      </c>
      <c r="N10" s="1" t="s">
        <v>5</v>
      </c>
      <c r="O10">
        <v>74.83</v>
      </c>
      <c r="P10">
        <v>82.5</v>
      </c>
      <c r="Q10" s="8">
        <v>70.115364260237243</v>
      </c>
      <c r="R10" s="8">
        <v>12.384635739762757</v>
      </c>
    </row>
    <row r="11" spans="2:18" x14ac:dyDescent="0.3">
      <c r="B11" s="1" t="s">
        <v>15</v>
      </c>
      <c r="C11">
        <v>57.83</v>
      </c>
      <c r="D11">
        <v>59.99</v>
      </c>
      <c r="E11" s="8">
        <v>49.053894037250906</v>
      </c>
      <c r="F11" s="8">
        <f>etha0_n0_5_iterations50_e1__3[[#This Row],[INAC 2020 Real]]-etha0_n0_5_iterations50_e1__3[[#This Row],[INAC 2020 Calculado]]</f>
        <v>10.936105962749096</v>
      </c>
      <c r="H11" s="1" t="s">
        <v>15</v>
      </c>
      <c r="I11">
        <v>57.83</v>
      </c>
      <c r="J11">
        <v>59.99</v>
      </c>
      <c r="K11" s="8">
        <v>49.273894037250905</v>
      </c>
      <c r="L11" s="8">
        <v>10.716105962749097</v>
      </c>
      <c r="N11" s="1" t="s">
        <v>15</v>
      </c>
      <c r="O11">
        <v>57.83</v>
      </c>
      <c r="P11">
        <v>59.99</v>
      </c>
      <c r="Q11" s="8">
        <v>49.28389403725091</v>
      </c>
      <c r="R11" s="8">
        <v>10.706105962749092</v>
      </c>
    </row>
    <row r="12" spans="2:18" x14ac:dyDescent="0.3">
      <c r="B12" s="1" t="s">
        <v>22</v>
      </c>
      <c r="C12">
        <v>69.28</v>
      </c>
      <c r="D12">
        <v>74.63</v>
      </c>
      <c r="E12" s="8">
        <v>64.249423730208235</v>
      </c>
      <c r="F12" s="8">
        <f>etha0_n0_5_iterations50_e1__3[[#This Row],[INAC 2020 Real]]-etha0_n0_5_iterations50_e1__3[[#This Row],[INAC 2020 Calculado]]</f>
        <v>10.38057626979176</v>
      </c>
      <c r="H12" s="1" t="s">
        <v>22</v>
      </c>
      <c r="I12">
        <v>69.28</v>
      </c>
      <c r="J12">
        <v>74.63</v>
      </c>
      <c r="K12" s="8">
        <v>63.929423730208235</v>
      </c>
      <c r="L12" s="8">
        <v>10.70057626979176</v>
      </c>
      <c r="N12" s="1" t="s">
        <v>22</v>
      </c>
      <c r="O12">
        <v>69.28</v>
      </c>
      <c r="P12">
        <v>74.63</v>
      </c>
      <c r="Q12" s="8">
        <v>64.319423730208243</v>
      </c>
      <c r="R12" s="8">
        <v>10.310576269791753</v>
      </c>
    </row>
    <row r="13" spans="2:18" x14ac:dyDescent="0.3">
      <c r="B13" s="1" t="s">
        <v>9</v>
      </c>
      <c r="C13">
        <v>75.849999999999994</v>
      </c>
      <c r="D13">
        <v>74.63</v>
      </c>
      <c r="E13" s="8">
        <v>66.658945176486654</v>
      </c>
      <c r="F13" s="8">
        <f>etha0_n0_5_iterations50_e1__3[[#This Row],[INAC 2020 Real]]-etha0_n0_5_iterations50_e1__3[[#This Row],[INAC 2020 Calculado]]</f>
        <v>7.9710548235133416</v>
      </c>
      <c r="H13" s="1" t="s">
        <v>14</v>
      </c>
      <c r="I13">
        <v>91.75</v>
      </c>
      <c r="J13">
        <v>95.39</v>
      </c>
      <c r="K13" s="8">
        <v>87.627520538621354</v>
      </c>
      <c r="L13" s="8">
        <v>7.7624794613786463</v>
      </c>
      <c r="N13" s="1" t="s">
        <v>14</v>
      </c>
      <c r="O13">
        <v>91.75</v>
      </c>
      <c r="P13">
        <v>95.39</v>
      </c>
      <c r="Q13" s="8">
        <v>87.387520538621359</v>
      </c>
      <c r="R13" s="8">
        <v>8.0024794613786412</v>
      </c>
    </row>
    <row r="14" spans="2:18" x14ac:dyDescent="0.3">
      <c r="B14" s="1" t="s">
        <v>20</v>
      </c>
      <c r="C14">
        <v>82.48</v>
      </c>
      <c r="D14">
        <v>83.3</v>
      </c>
      <c r="E14" s="8">
        <v>75.58081304806629</v>
      </c>
      <c r="F14" s="8">
        <f>etha0_n0_5_iterations50_e1__3[[#This Row],[INAC 2020 Real]]-etha0_n0_5_iterations50_e1__3[[#This Row],[INAC 2020 Calculado]]</f>
        <v>7.7191869519337075</v>
      </c>
      <c r="H14" s="1" t="s">
        <v>29</v>
      </c>
      <c r="I14">
        <v>79.25</v>
      </c>
      <c r="J14">
        <v>84.46</v>
      </c>
      <c r="K14" s="8">
        <v>76.714966682629296</v>
      </c>
      <c r="L14" s="8">
        <v>7.745033317370698</v>
      </c>
      <c r="N14" s="1" t="s">
        <v>9</v>
      </c>
      <c r="O14">
        <v>75.849999999999994</v>
      </c>
      <c r="P14">
        <v>74.63</v>
      </c>
      <c r="Q14" s="8">
        <v>66.838945176486646</v>
      </c>
      <c r="R14" s="8">
        <v>7.791054823513349</v>
      </c>
    </row>
    <row r="15" spans="2:18" x14ac:dyDescent="0.3">
      <c r="B15" s="1" t="s">
        <v>14</v>
      </c>
      <c r="C15">
        <v>91.75</v>
      </c>
      <c r="D15">
        <v>95.39</v>
      </c>
      <c r="E15" s="8">
        <v>87.697520538621347</v>
      </c>
      <c r="F15" s="8">
        <f>etha0_n0_5_iterations50_e1__3[[#This Row],[INAC 2020 Real]]-etha0_n0_5_iterations50_e1__3[[#This Row],[INAC 2020 Calculado]]</f>
        <v>7.6924794613786531</v>
      </c>
      <c r="H15" s="1" t="s">
        <v>20</v>
      </c>
      <c r="I15">
        <v>82.48</v>
      </c>
      <c r="J15">
        <v>83.3</v>
      </c>
      <c r="K15" s="8">
        <v>75.58081304806629</v>
      </c>
      <c r="L15" s="8">
        <v>7.7191869519337075</v>
      </c>
      <c r="N15" s="1" t="s">
        <v>20</v>
      </c>
      <c r="O15">
        <v>82.48</v>
      </c>
      <c r="P15">
        <v>83.3</v>
      </c>
      <c r="Q15" s="8">
        <v>75.58081304806629</v>
      </c>
      <c r="R15" s="8">
        <v>7.7191869519337075</v>
      </c>
    </row>
    <row r="16" spans="2:18" x14ac:dyDescent="0.3">
      <c r="B16" s="1" t="s">
        <v>29</v>
      </c>
      <c r="C16">
        <v>79.25</v>
      </c>
      <c r="D16">
        <v>84.46</v>
      </c>
      <c r="E16" s="8">
        <v>77.134966682629297</v>
      </c>
      <c r="F16" s="8">
        <f>etha0_n0_5_iterations50_e1__3[[#This Row],[INAC 2020 Real]]-etha0_n0_5_iterations50_e1__3[[#This Row],[INAC 2020 Calculado]]</f>
        <v>7.3250333173706963</v>
      </c>
      <c r="H16" s="1" t="s">
        <v>9</v>
      </c>
      <c r="I16">
        <v>75.849999999999994</v>
      </c>
      <c r="J16">
        <v>74.63</v>
      </c>
      <c r="K16" s="8">
        <v>67.098945176486652</v>
      </c>
      <c r="L16" s="8">
        <v>7.5310548235133439</v>
      </c>
      <c r="N16" s="1" t="s">
        <v>29</v>
      </c>
      <c r="O16">
        <v>79.25</v>
      </c>
      <c r="P16">
        <v>84.46</v>
      </c>
      <c r="Q16" s="8">
        <v>76.994966682629297</v>
      </c>
      <c r="R16" s="8">
        <v>7.4650333173706969</v>
      </c>
    </row>
    <row r="17" spans="2:18" x14ac:dyDescent="0.3">
      <c r="B17" s="1" t="s">
        <v>12</v>
      </c>
      <c r="C17">
        <v>47.49</v>
      </c>
      <c r="D17">
        <v>51.23</v>
      </c>
      <c r="E17" s="8">
        <v>44.554602064067353</v>
      </c>
      <c r="F17" s="8">
        <f>etha0_n0_5_iterations50_e1__3[[#This Row],[INAC 2020 Real]]-etha0_n0_5_iterations50_e1__3[[#This Row],[INAC 2020 Calculado]]</f>
        <v>6.6753979359326436</v>
      </c>
      <c r="H17" s="1" t="s">
        <v>12</v>
      </c>
      <c r="I17">
        <v>47.49</v>
      </c>
      <c r="J17">
        <v>51.23</v>
      </c>
      <c r="K17" s="8">
        <v>44.614602064067356</v>
      </c>
      <c r="L17" s="8">
        <v>6.6153979359326414</v>
      </c>
      <c r="N17" s="1" t="s">
        <v>12</v>
      </c>
      <c r="O17">
        <v>47.49</v>
      </c>
      <c r="P17">
        <v>51.23</v>
      </c>
      <c r="Q17" s="8">
        <v>44.474602064067355</v>
      </c>
      <c r="R17" s="8">
        <v>6.7553979359326419</v>
      </c>
    </row>
    <row r="18" spans="2:18" x14ac:dyDescent="0.3">
      <c r="B18" s="1" t="s">
        <v>2</v>
      </c>
      <c r="C18">
        <v>81.33</v>
      </c>
      <c r="D18">
        <v>83.38</v>
      </c>
      <c r="E18" s="8">
        <v>77.191330112875633</v>
      </c>
      <c r="F18" s="8">
        <f>etha0_n0_5_iterations50_e1__3[[#This Row],[INAC 2020 Real]]-etha0_n0_5_iterations50_e1__3[[#This Row],[INAC 2020 Calculado]]</f>
        <v>6.1886698871243624</v>
      </c>
      <c r="H18" s="1" t="s">
        <v>2</v>
      </c>
      <c r="I18">
        <v>81.33</v>
      </c>
      <c r="J18">
        <v>83.38</v>
      </c>
      <c r="K18" s="8">
        <v>77.101330112875644</v>
      </c>
      <c r="L18" s="8">
        <v>6.2786698871243516</v>
      </c>
      <c r="N18" s="1" t="s">
        <v>2</v>
      </c>
      <c r="O18">
        <v>81.33</v>
      </c>
      <c r="P18">
        <v>83.38</v>
      </c>
      <c r="Q18" s="8">
        <v>77.221330112875634</v>
      </c>
      <c r="R18" s="8">
        <v>6.1586698871243613</v>
      </c>
    </row>
    <row r="19" spans="2:18" x14ac:dyDescent="0.3">
      <c r="B19" s="1" t="s">
        <v>7</v>
      </c>
      <c r="C19">
        <v>90.75</v>
      </c>
      <c r="D19">
        <v>92.57</v>
      </c>
      <c r="E19" s="8">
        <v>86.735158326825214</v>
      </c>
      <c r="F19" s="8">
        <f>etha0_n0_5_iterations50_e1__3[[#This Row],[INAC 2020 Real]]-etha0_n0_5_iterations50_e1__3[[#This Row],[INAC 2020 Calculado]]</f>
        <v>5.834841673174779</v>
      </c>
      <c r="H19" s="1" t="s">
        <v>27</v>
      </c>
      <c r="I19">
        <v>69.89</v>
      </c>
      <c r="J19">
        <v>70.75</v>
      </c>
      <c r="K19" s="8">
        <v>64.953539853202741</v>
      </c>
      <c r="L19" s="8">
        <v>5.7964601467972585</v>
      </c>
      <c r="N19" s="1" t="s">
        <v>17</v>
      </c>
      <c r="O19">
        <v>71.260000000000005</v>
      </c>
      <c r="P19">
        <v>69.77</v>
      </c>
      <c r="Q19" s="8">
        <v>63.702767775626846</v>
      </c>
      <c r="R19" s="8">
        <v>6.06723222437315</v>
      </c>
    </row>
    <row r="20" spans="2:18" x14ac:dyDescent="0.3">
      <c r="B20" s="1" t="s">
        <v>27</v>
      </c>
      <c r="C20">
        <v>69.89</v>
      </c>
      <c r="D20">
        <v>70.75</v>
      </c>
      <c r="E20" s="8">
        <v>65.003539853202739</v>
      </c>
      <c r="F20" s="8">
        <f>etha0_n0_5_iterations50_e1__3[[#This Row],[INAC 2020 Real]]-etha0_n0_5_iterations50_e1__3[[#This Row],[INAC 2020 Calculado]]</f>
        <v>5.7464601467972614</v>
      </c>
      <c r="H20" s="1" t="s">
        <v>7</v>
      </c>
      <c r="I20">
        <v>90.75</v>
      </c>
      <c r="J20">
        <v>92.57</v>
      </c>
      <c r="K20" s="8">
        <v>86.805158326825207</v>
      </c>
      <c r="L20" s="8">
        <v>5.7648416731747858</v>
      </c>
      <c r="N20" s="1" t="s">
        <v>7</v>
      </c>
      <c r="O20">
        <v>90.75</v>
      </c>
      <c r="P20">
        <v>92.57</v>
      </c>
      <c r="Q20" s="8">
        <v>86.975158326825209</v>
      </c>
      <c r="R20" s="8">
        <v>5.5948416731747841</v>
      </c>
    </row>
    <row r="21" spans="2:18" x14ac:dyDescent="0.3">
      <c r="B21" s="1" t="s">
        <v>17</v>
      </c>
      <c r="C21">
        <v>71.260000000000005</v>
      </c>
      <c r="D21">
        <v>69.77</v>
      </c>
      <c r="E21" s="8">
        <v>64.042767775626842</v>
      </c>
      <c r="F21" s="8">
        <f>etha0_n0_5_iterations50_e1__3[[#This Row],[INAC 2020 Real]]-etha0_n0_5_iterations50_e1__3[[#This Row],[INAC 2020 Calculado]]</f>
        <v>5.7272322243731537</v>
      </c>
      <c r="H21" s="1" t="s">
        <v>17</v>
      </c>
      <c r="I21">
        <v>71.260000000000005</v>
      </c>
      <c r="J21">
        <v>69.77</v>
      </c>
      <c r="K21" s="8">
        <v>64.132767775626846</v>
      </c>
      <c r="L21" s="8">
        <v>5.6372322243731503</v>
      </c>
      <c r="N21" s="1" t="s">
        <v>27</v>
      </c>
      <c r="O21">
        <v>69.89</v>
      </c>
      <c r="P21">
        <v>70.75</v>
      </c>
      <c r="Q21" s="8">
        <v>65.223539853202738</v>
      </c>
      <c r="R21" s="8">
        <v>5.5264601467972625</v>
      </c>
    </row>
    <row r="22" spans="2:18" x14ac:dyDescent="0.3">
      <c r="B22" s="1" t="s">
        <v>3</v>
      </c>
      <c r="C22">
        <v>58.82</v>
      </c>
      <c r="D22">
        <v>54.41</v>
      </c>
      <c r="E22" s="8">
        <v>49.10308945132229</v>
      </c>
      <c r="F22" s="8">
        <f>etha0_n0_5_iterations50_e1__3[[#This Row],[INAC 2020 Real]]-etha0_n0_5_iterations50_e1__3[[#This Row],[INAC 2020 Calculado]]</f>
        <v>5.3069105486777062</v>
      </c>
      <c r="H22" s="1" t="s">
        <v>3</v>
      </c>
      <c r="I22">
        <v>58.82</v>
      </c>
      <c r="J22">
        <v>54.41</v>
      </c>
      <c r="K22" s="8">
        <v>49.273089451322292</v>
      </c>
      <c r="L22" s="8">
        <v>5.1369105486777045</v>
      </c>
      <c r="N22" s="1" t="s">
        <v>3</v>
      </c>
      <c r="O22">
        <v>58.82</v>
      </c>
      <c r="P22">
        <v>54.41</v>
      </c>
      <c r="Q22" s="8">
        <v>49.46308945132229</v>
      </c>
      <c r="R22" s="8">
        <v>4.9469105486777067</v>
      </c>
    </row>
    <row r="23" spans="2:18" x14ac:dyDescent="0.3">
      <c r="B23" s="1" t="s">
        <v>18</v>
      </c>
      <c r="C23">
        <v>71.260000000000005</v>
      </c>
      <c r="D23">
        <v>73.569999999999993</v>
      </c>
      <c r="E23" s="8">
        <v>68.388021250780994</v>
      </c>
      <c r="F23" s="8">
        <f>etha0_n0_5_iterations50_e1__3[[#This Row],[INAC 2020 Real]]-etha0_n0_5_iterations50_e1__3[[#This Row],[INAC 2020 Calculado]]</f>
        <v>5.1819787492189988</v>
      </c>
      <c r="H23" s="1" t="s">
        <v>18</v>
      </c>
      <c r="I23">
        <v>71.260000000000005</v>
      </c>
      <c r="J23">
        <v>73.569999999999993</v>
      </c>
      <c r="K23" s="8">
        <v>68.578021250780992</v>
      </c>
      <c r="L23" s="8">
        <v>4.9919787492190011</v>
      </c>
      <c r="N23" s="1" t="s">
        <v>18</v>
      </c>
      <c r="O23">
        <v>71.260000000000005</v>
      </c>
      <c r="P23">
        <v>73.569999999999993</v>
      </c>
      <c r="Q23" s="8">
        <v>68.628021250780989</v>
      </c>
      <c r="R23" s="8">
        <v>4.9419787492190039</v>
      </c>
    </row>
    <row r="24" spans="2:18" x14ac:dyDescent="0.3">
      <c r="B24" s="1" t="s">
        <v>24</v>
      </c>
      <c r="C24">
        <v>79.06</v>
      </c>
      <c r="D24">
        <v>79.98</v>
      </c>
      <c r="E24" s="8">
        <v>76.724246855935519</v>
      </c>
      <c r="F24" s="8">
        <f>etha0_n0_5_iterations50_e1__3[[#This Row],[INAC 2020 Real]]-etha0_n0_5_iterations50_e1__3[[#This Row],[INAC 2020 Calculado]]</f>
        <v>3.2557531440644851</v>
      </c>
      <c r="H24" s="1" t="s">
        <v>24</v>
      </c>
      <c r="I24">
        <v>79.06</v>
      </c>
      <c r="J24">
        <v>79.98</v>
      </c>
      <c r="K24" s="8">
        <v>76.704246855935523</v>
      </c>
      <c r="L24" s="8">
        <v>3.2757531440644811</v>
      </c>
      <c r="N24" s="1" t="s">
        <v>24</v>
      </c>
      <c r="O24">
        <v>79.06</v>
      </c>
      <c r="P24">
        <v>79.98</v>
      </c>
      <c r="Q24" s="8">
        <v>76.564246855935522</v>
      </c>
      <c r="R24" s="8">
        <v>3.4157531440644817</v>
      </c>
    </row>
    <row r="25" spans="2:18" x14ac:dyDescent="0.3">
      <c r="B25" s="1" t="s">
        <v>11</v>
      </c>
      <c r="C25">
        <v>74.239999999999995</v>
      </c>
      <c r="D25">
        <v>72.16</v>
      </c>
      <c r="E25" s="8">
        <v>69.407795728840725</v>
      </c>
      <c r="F25" s="8">
        <f>etha0_n0_5_iterations50_e1__3[[#This Row],[INAC 2020 Real]]-etha0_n0_5_iterations50_e1__3[[#This Row],[INAC 2020 Calculado]]</f>
        <v>2.7522042711592718</v>
      </c>
      <c r="H25" s="1" t="s">
        <v>11</v>
      </c>
      <c r="I25">
        <v>74.239999999999995</v>
      </c>
      <c r="J25">
        <v>72.16</v>
      </c>
      <c r="K25" s="8">
        <v>69.457795728840722</v>
      </c>
      <c r="L25" s="8">
        <v>2.7022042711592746</v>
      </c>
      <c r="N25" s="1" t="s">
        <v>11</v>
      </c>
      <c r="O25">
        <v>74.239999999999995</v>
      </c>
      <c r="P25">
        <v>72.16</v>
      </c>
      <c r="Q25" s="8">
        <v>69.587795728840732</v>
      </c>
      <c r="R25" s="8">
        <v>2.572204271159265</v>
      </c>
    </row>
    <row r="26" spans="2:18" x14ac:dyDescent="0.3">
      <c r="B26" s="1" t="s">
        <v>25</v>
      </c>
      <c r="C26">
        <v>76.3</v>
      </c>
      <c r="D26">
        <v>75.47</v>
      </c>
      <c r="E26" s="8">
        <v>73.509947113610963</v>
      </c>
      <c r="F26" s="8">
        <f>etha0_n0_5_iterations50_e1__3[[#This Row],[INAC 2020 Real]]-etha0_n0_5_iterations50_e1__3[[#This Row],[INAC 2020 Calculado]]</f>
        <v>1.9600528863890361</v>
      </c>
      <c r="H26" s="1" t="s">
        <v>25</v>
      </c>
      <c r="I26">
        <v>76.3</v>
      </c>
      <c r="J26">
        <v>75.47</v>
      </c>
      <c r="K26" s="8">
        <v>73.469947113610957</v>
      </c>
      <c r="L26" s="8">
        <v>2.0000528863890423</v>
      </c>
      <c r="N26" s="1" t="s">
        <v>25</v>
      </c>
      <c r="O26">
        <v>76.3</v>
      </c>
      <c r="P26">
        <v>75.47</v>
      </c>
      <c r="Q26" s="8">
        <v>73.449947113610961</v>
      </c>
      <c r="R26" s="8">
        <v>2.0200528863890383</v>
      </c>
    </row>
    <row r="27" spans="2:18" x14ac:dyDescent="0.3">
      <c r="B27" s="1" t="s">
        <v>19</v>
      </c>
      <c r="C27">
        <v>70.959999999999994</v>
      </c>
      <c r="D27">
        <v>68.209999999999994</v>
      </c>
      <c r="E27" s="8">
        <v>66.485037584562249</v>
      </c>
      <c r="F27" s="8">
        <f>etha0_n0_5_iterations50_e1__3[[#This Row],[INAC 2020 Real]]-etha0_n0_5_iterations50_e1__3[[#This Row],[INAC 2020 Calculado]]</f>
        <v>1.7249624154377443</v>
      </c>
      <c r="H27" s="1" t="s">
        <v>19</v>
      </c>
      <c r="I27">
        <v>70.959999999999994</v>
      </c>
      <c r="J27">
        <v>68.209999999999994</v>
      </c>
      <c r="K27" s="8">
        <v>66.265037584562251</v>
      </c>
      <c r="L27" s="8">
        <v>1.9449624154377432</v>
      </c>
      <c r="N27" s="1" t="s">
        <v>19</v>
      </c>
      <c r="O27">
        <v>70.959999999999994</v>
      </c>
      <c r="P27">
        <v>68.209999999999994</v>
      </c>
      <c r="Q27" s="8">
        <v>66.425037584562247</v>
      </c>
      <c r="R27" s="8">
        <v>1.7849624154377466</v>
      </c>
    </row>
    <row r="28" spans="2:18" x14ac:dyDescent="0.3">
      <c r="B28" s="1" t="s">
        <v>13</v>
      </c>
      <c r="C28">
        <v>68.02</v>
      </c>
      <c r="D28">
        <v>65.12</v>
      </c>
      <c r="E28" s="8">
        <v>63.608110242169651</v>
      </c>
      <c r="F28" s="8">
        <f>etha0_n0_5_iterations50_e1__3[[#This Row],[INAC 2020 Real]]-etha0_n0_5_iterations50_e1__3[[#This Row],[INAC 2020 Calculado]]</f>
        <v>1.5118897578303532</v>
      </c>
      <c r="H28" s="1" t="s">
        <v>13</v>
      </c>
      <c r="I28">
        <v>68.02</v>
      </c>
      <c r="J28">
        <v>65.12</v>
      </c>
      <c r="K28" s="8">
        <v>63.678110242169652</v>
      </c>
      <c r="L28" s="8">
        <v>1.4418897578303529</v>
      </c>
      <c r="N28" s="1" t="s">
        <v>13</v>
      </c>
      <c r="O28">
        <v>68.02</v>
      </c>
      <c r="P28">
        <v>65.12</v>
      </c>
      <c r="Q28" s="8">
        <v>63.488110242169647</v>
      </c>
      <c r="R28" s="8">
        <v>1.6318897578303577</v>
      </c>
    </row>
    <row r="29" spans="2:18" x14ac:dyDescent="0.3">
      <c r="B29" s="1" t="s">
        <v>8</v>
      </c>
      <c r="C29">
        <v>66.7</v>
      </c>
      <c r="D29">
        <v>65.569999999999993</v>
      </c>
      <c r="E29" s="8">
        <v>64.097623546881891</v>
      </c>
      <c r="F29" s="8">
        <f>etha0_n0_5_iterations50_e1__3[[#This Row],[INAC 2020 Real]]-etha0_n0_5_iterations50_e1__3[[#This Row],[INAC 2020 Calculado]]</f>
        <v>1.4723764531181018</v>
      </c>
      <c r="H29" s="1" t="s">
        <v>8</v>
      </c>
      <c r="I29">
        <v>66.7</v>
      </c>
      <c r="J29">
        <v>65.569999999999993</v>
      </c>
      <c r="K29" s="8">
        <v>64.277623546881898</v>
      </c>
      <c r="L29" s="8">
        <v>1.292376453118095</v>
      </c>
      <c r="N29" s="1" t="s">
        <v>8</v>
      </c>
      <c r="O29">
        <v>66.7</v>
      </c>
      <c r="P29">
        <v>65.569999999999993</v>
      </c>
      <c r="Q29" s="8">
        <v>63.947623546881893</v>
      </c>
      <c r="R29" s="8">
        <v>1.6223764531181004</v>
      </c>
    </row>
    <row r="30" spans="2:18" x14ac:dyDescent="0.3">
      <c r="B30" s="1" t="s">
        <v>31</v>
      </c>
      <c r="C30">
        <v>57.44</v>
      </c>
      <c r="D30">
        <v>53.43</v>
      </c>
      <c r="E30" s="8">
        <v>52.17711774624135</v>
      </c>
      <c r="F30" s="8">
        <f>etha0_n0_5_iterations50_e1__3[[#This Row],[INAC 2020 Real]]-etha0_n0_5_iterations50_e1__3[[#This Row],[INAC 2020 Calculado]]</f>
        <v>1.2528822537586493</v>
      </c>
      <c r="H30" s="1" t="s">
        <v>31</v>
      </c>
      <c r="I30">
        <v>57.44</v>
      </c>
      <c r="J30">
        <v>53.43</v>
      </c>
      <c r="K30" s="8">
        <v>52.17711774624135</v>
      </c>
      <c r="L30" s="8">
        <v>1.2528822537586493</v>
      </c>
      <c r="N30" s="1" t="s">
        <v>31</v>
      </c>
      <c r="O30">
        <v>57.44</v>
      </c>
      <c r="P30">
        <v>53.43</v>
      </c>
      <c r="Q30" s="8">
        <v>52.17711774624135</v>
      </c>
      <c r="R30" s="8">
        <v>1.2528822537586493</v>
      </c>
    </row>
    <row r="31" spans="2:18" x14ac:dyDescent="0.3">
      <c r="B31" s="1" t="s">
        <v>4</v>
      </c>
      <c r="C31">
        <v>74.150000000000006</v>
      </c>
      <c r="D31">
        <v>70.400000000000006</v>
      </c>
      <c r="E31" s="8">
        <v>69.541999883836382</v>
      </c>
      <c r="F31" s="8">
        <f>etha0_n0_5_iterations50_e1__3[[#This Row],[INAC 2020 Real]]-etha0_n0_5_iterations50_e1__3[[#This Row],[INAC 2020 Calculado]]</f>
        <v>0.85800011616362326</v>
      </c>
      <c r="H31" s="1" t="s">
        <v>4</v>
      </c>
      <c r="I31">
        <v>74.150000000000006</v>
      </c>
      <c r="J31">
        <v>70.400000000000006</v>
      </c>
      <c r="K31" s="8">
        <v>69.371999883836381</v>
      </c>
      <c r="L31" s="8">
        <v>1.028000116163625</v>
      </c>
      <c r="N31" s="1" t="s">
        <v>4</v>
      </c>
      <c r="O31">
        <v>74.150000000000006</v>
      </c>
      <c r="P31">
        <v>70.400000000000006</v>
      </c>
      <c r="Q31" s="8">
        <v>69.411999883836373</v>
      </c>
      <c r="R31" s="8">
        <v>0.98800011616363292</v>
      </c>
    </row>
    <row r="32" spans="2:18" x14ac:dyDescent="0.3">
      <c r="B32" s="9" t="s">
        <v>32</v>
      </c>
      <c r="C32" s="10">
        <v>61.29</v>
      </c>
      <c r="D32" s="10">
        <v>47.17</v>
      </c>
      <c r="E32" s="10">
        <v>47.17</v>
      </c>
      <c r="F32" s="11">
        <f>etha0_n0_5_iterations50_e1__3[[#This Row],[INAC 2020 Real]]-etha0_n0_5_iterations50_e1__3[[#This Row],[INAC 2020 Calculado]]</f>
        <v>0</v>
      </c>
      <c r="H32" s="9" t="s">
        <v>32</v>
      </c>
      <c r="I32" s="10">
        <v>61.29</v>
      </c>
      <c r="J32" s="10">
        <v>47.17</v>
      </c>
      <c r="K32" s="10">
        <v>47.17</v>
      </c>
      <c r="L32" s="11">
        <v>0</v>
      </c>
      <c r="N32" s="9" t="s">
        <v>32</v>
      </c>
      <c r="O32" s="10">
        <v>61.29</v>
      </c>
      <c r="P32" s="10">
        <v>47.17</v>
      </c>
      <c r="Q32" s="10">
        <v>47.17</v>
      </c>
      <c r="R32" s="11">
        <v>0</v>
      </c>
    </row>
    <row r="33" spans="2:18" x14ac:dyDescent="0.3">
      <c r="B33" s="9" t="s">
        <v>21</v>
      </c>
      <c r="C33" s="10">
        <v>54.28</v>
      </c>
      <c r="D33" s="10">
        <v>70.14</v>
      </c>
      <c r="E33" s="10">
        <v>70.14</v>
      </c>
      <c r="F33" s="11">
        <f>etha0_n0_5_iterations50_e1__3[[#This Row],[INAC 2020 Real]]-etha0_n0_5_iterations50_e1__3[[#This Row],[INAC 2020 Calculado]]</f>
        <v>0</v>
      </c>
      <c r="H33" s="9" t="s">
        <v>21</v>
      </c>
      <c r="I33" s="10">
        <v>54.28</v>
      </c>
      <c r="J33" s="10">
        <v>70.14</v>
      </c>
      <c r="K33" s="10">
        <v>70.14</v>
      </c>
      <c r="L33" s="11">
        <v>0</v>
      </c>
      <c r="N33" s="9" t="s">
        <v>21</v>
      </c>
      <c r="O33" s="10">
        <v>54.28</v>
      </c>
      <c r="P33" s="10">
        <v>70.14</v>
      </c>
      <c r="Q33" s="10">
        <v>70.14</v>
      </c>
      <c r="R33" s="11">
        <v>0</v>
      </c>
    </row>
    <row r="34" spans="2:18" x14ac:dyDescent="0.3">
      <c r="B34" s="1" t="s">
        <v>26</v>
      </c>
      <c r="C34">
        <v>69.150000000000006</v>
      </c>
      <c r="D34">
        <v>68.72</v>
      </c>
      <c r="E34" s="8">
        <v>69.160000000000011</v>
      </c>
      <c r="F34" s="8">
        <f>etha0_n0_5_iterations50_e1__3[[#This Row],[INAC 2020 Real]]-etha0_n0_5_iterations50_e1__3[[#This Row],[INAC 2020 Calculado]]</f>
        <v>-0.44000000000001194</v>
      </c>
      <c r="H34" s="1" t="s">
        <v>26</v>
      </c>
      <c r="I34">
        <v>69.150000000000006</v>
      </c>
      <c r="J34">
        <v>68.72</v>
      </c>
      <c r="K34" s="8">
        <v>69.28</v>
      </c>
      <c r="L34" s="8">
        <v>-0.56000000000000227</v>
      </c>
      <c r="N34" s="1" t="s">
        <v>6</v>
      </c>
      <c r="O34">
        <v>78.97</v>
      </c>
      <c r="P34">
        <v>72.55</v>
      </c>
      <c r="Q34" s="8">
        <v>73.143785433851846</v>
      </c>
      <c r="R34" s="8">
        <v>-0.59378543385184912</v>
      </c>
    </row>
    <row r="35" spans="2:18" x14ac:dyDescent="0.3">
      <c r="B35" s="1" t="s">
        <v>6</v>
      </c>
      <c r="C35">
        <v>78.97</v>
      </c>
      <c r="D35">
        <v>72.55</v>
      </c>
      <c r="E35" s="8">
        <v>73.173785433851847</v>
      </c>
      <c r="F35" s="8">
        <f>etha0_n0_5_iterations50_e1__3[[#This Row],[INAC 2020 Real]]-etha0_n0_5_iterations50_e1__3[[#This Row],[INAC 2020 Calculado]]</f>
        <v>-0.62378543385185026</v>
      </c>
      <c r="H35" s="1" t="s">
        <v>6</v>
      </c>
      <c r="I35">
        <v>78.97</v>
      </c>
      <c r="J35">
        <v>72.55</v>
      </c>
      <c r="K35" s="8">
        <v>73.113785433851845</v>
      </c>
      <c r="L35" s="8">
        <v>-0.56378543385184798</v>
      </c>
      <c r="N35" s="1" t="s">
        <v>26</v>
      </c>
      <c r="O35">
        <v>69.150000000000006</v>
      </c>
      <c r="P35">
        <v>68.72</v>
      </c>
      <c r="Q35" s="8">
        <v>69.64</v>
      </c>
      <c r="R35" s="8">
        <v>-0.92000000000000171</v>
      </c>
    </row>
    <row r="36" spans="2:18" x14ac:dyDescent="0.3">
      <c r="B36" s="1" t="s">
        <v>28</v>
      </c>
      <c r="C36">
        <v>67.95</v>
      </c>
      <c r="D36">
        <v>60.92</v>
      </c>
      <c r="E36" s="8">
        <v>63.531737251203459</v>
      </c>
      <c r="F36" s="8">
        <f>etha0_n0_5_iterations50_e1__3[[#This Row],[INAC 2020 Real]]-etha0_n0_5_iterations50_e1__3[[#This Row],[INAC 2020 Calculado]]</f>
        <v>-2.6117372512034578</v>
      </c>
      <c r="H36" s="1" t="s">
        <v>28</v>
      </c>
      <c r="I36">
        <v>67.95</v>
      </c>
      <c r="J36">
        <v>60.92</v>
      </c>
      <c r="K36" s="8">
        <v>63.331737251203457</v>
      </c>
      <c r="L36" s="8">
        <v>-2.4117372512034549</v>
      </c>
      <c r="N36" s="1" t="s">
        <v>28</v>
      </c>
      <c r="O36">
        <v>67.95</v>
      </c>
      <c r="P36">
        <v>60.92</v>
      </c>
      <c r="Q36" s="8">
        <v>63.641737251203459</v>
      </c>
      <c r="R36" s="8">
        <v>-2.7217372512034572</v>
      </c>
    </row>
    <row r="37" spans="2:18" x14ac:dyDescent="0.3">
      <c r="B37" s="1" t="s">
        <v>23</v>
      </c>
      <c r="C37">
        <v>46.33</v>
      </c>
      <c r="D37">
        <v>42.13</v>
      </c>
      <c r="E37" s="8">
        <v>49.846900257809182</v>
      </c>
      <c r="F37" s="8">
        <f>etha0_n0_5_iterations50_e1__3[[#This Row],[INAC 2020 Real]]-etha0_n0_5_iterations50_e1__3[[#This Row],[INAC 2020 Calculado]]</f>
        <v>-7.7169002578091792</v>
      </c>
      <c r="H37" s="1" t="s">
        <v>23</v>
      </c>
      <c r="I37">
        <v>46.33</v>
      </c>
      <c r="J37">
        <v>42.13</v>
      </c>
      <c r="K37" s="8">
        <v>49.736900257809182</v>
      </c>
      <c r="L37" s="8">
        <v>-7.6069002578091798</v>
      </c>
      <c r="N37" s="1" t="s">
        <v>23</v>
      </c>
      <c r="O37">
        <v>46.33</v>
      </c>
      <c r="P37">
        <v>42.13</v>
      </c>
      <c r="Q37" s="8">
        <v>49.636900257809188</v>
      </c>
      <c r="R37" s="8">
        <v>-7.5069002578091855</v>
      </c>
    </row>
    <row r="38" spans="2:18" x14ac:dyDescent="0.3">
      <c r="B38" s="1" t="s">
        <v>30</v>
      </c>
      <c r="C38">
        <v>83.47</v>
      </c>
      <c r="D38">
        <v>71.61</v>
      </c>
      <c r="E38" s="8">
        <v>81.857910915078435</v>
      </c>
      <c r="F38" s="8">
        <f>etha0_n0_5_iterations50_e1__3[[#This Row],[INAC 2020 Real]]-etha0_n0_5_iterations50_e1__3[[#This Row],[INAC 2020 Calculado]]</f>
        <v>-10.247910915078435</v>
      </c>
      <c r="H38" s="1" t="s">
        <v>30</v>
      </c>
      <c r="I38">
        <v>83.47</v>
      </c>
      <c r="J38">
        <v>71.61</v>
      </c>
      <c r="K38" s="8">
        <v>81.837910915078439</v>
      </c>
      <c r="L38" s="8">
        <v>-10.227910915078439</v>
      </c>
      <c r="N38" s="1" t="s">
        <v>30</v>
      </c>
      <c r="O38">
        <v>83.47</v>
      </c>
      <c r="P38">
        <v>71.61</v>
      </c>
      <c r="Q38" s="8">
        <v>81.527910915078436</v>
      </c>
      <c r="R38" s="8">
        <v>-9.917910915078437</v>
      </c>
    </row>
    <row r="39" spans="2:18" x14ac:dyDescent="0.3">
      <c r="B39" s="1" t="s">
        <v>1</v>
      </c>
      <c r="C39">
        <v>68.2</v>
      </c>
      <c r="D39">
        <v>55.76</v>
      </c>
      <c r="E39" s="8">
        <v>66.604185625205758</v>
      </c>
      <c r="F39" s="8">
        <f>etha0_n0_5_iterations50_e1__3[[#This Row],[INAC 2020 Real]]-etha0_n0_5_iterations50_e1__3[[#This Row],[INAC 2020 Calculado]]</f>
        <v>-10.84418562520576</v>
      </c>
      <c r="H39" s="1" t="s">
        <v>1</v>
      </c>
      <c r="I39">
        <v>68.2</v>
      </c>
      <c r="J39">
        <v>55.76</v>
      </c>
      <c r="K39" s="8">
        <v>66.684185625205757</v>
      </c>
      <c r="L39" s="8">
        <v>-10.924185625205759</v>
      </c>
      <c r="N39" s="1" t="s">
        <v>1</v>
      </c>
      <c r="O39">
        <v>68.2</v>
      </c>
      <c r="P39">
        <v>55.76</v>
      </c>
      <c r="Q39" s="8">
        <v>67.064185625205766</v>
      </c>
      <c r="R39" s="8">
        <v>-11.304185625205768</v>
      </c>
    </row>
    <row r="40" spans="2:18" x14ac:dyDescent="0.3">
      <c r="B40" s="1" t="s">
        <v>10</v>
      </c>
      <c r="C40">
        <v>72.34</v>
      </c>
      <c r="D40">
        <v>61.15</v>
      </c>
      <c r="E40" s="8">
        <v>73.865791859149098</v>
      </c>
      <c r="F40" s="8">
        <f>etha0_n0_5_iterations50_e1__3[[#This Row],[INAC 2020 Real]]-etha0_n0_5_iterations50_e1__3[[#This Row],[INAC 2020 Calculado]]</f>
        <v>-12.7157918591491</v>
      </c>
      <c r="H40" s="1" t="s">
        <v>10</v>
      </c>
      <c r="I40">
        <v>72.34</v>
      </c>
      <c r="J40">
        <v>61.15</v>
      </c>
      <c r="K40" s="8">
        <v>73.815791859149101</v>
      </c>
      <c r="L40" s="8">
        <v>-12.665791859149103</v>
      </c>
      <c r="N40" s="1" t="s">
        <v>10</v>
      </c>
      <c r="O40">
        <v>72.34</v>
      </c>
      <c r="P40">
        <v>61.15</v>
      </c>
      <c r="Q40" s="8">
        <v>74.0357918591491</v>
      </c>
      <c r="R40" s="8">
        <v>-12.885791859149101</v>
      </c>
    </row>
    <row r="45" spans="2:18" x14ac:dyDescent="0.3">
      <c r="H45" s="3"/>
    </row>
  </sheetData>
  <phoneticPr fontId="3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027A-8F87-4B5A-ABF2-C15123DB0290}">
  <dimension ref="B1:R40"/>
  <sheetViews>
    <sheetView topLeftCell="A4" workbookViewId="0">
      <selection activeCell="D27" sqref="D27"/>
    </sheetView>
  </sheetViews>
  <sheetFormatPr baseColWidth="10" defaultRowHeight="14.4" x14ac:dyDescent="0.3"/>
  <cols>
    <col min="1" max="1" width="3.21875" customWidth="1"/>
    <col min="2" max="2" width="23.21875" bestFit="1" customWidth="1"/>
    <col min="3" max="3" width="24.5546875" bestFit="1" customWidth="1"/>
    <col min="4" max="4" width="16" bestFit="1" customWidth="1"/>
    <col min="5" max="5" width="20.6640625" bestFit="1" customWidth="1"/>
    <col min="6" max="6" width="7.33203125" bestFit="1" customWidth="1"/>
    <col min="8" max="8" width="23.21875" bestFit="1" customWidth="1"/>
    <col min="9" max="10" width="16" bestFit="1" customWidth="1"/>
    <col min="11" max="11" width="20.6640625" bestFit="1" customWidth="1"/>
    <col min="12" max="12" width="7.33203125" bestFit="1" customWidth="1"/>
    <col min="14" max="14" width="23.21875" bestFit="1" customWidth="1"/>
    <col min="15" max="16" width="16" bestFit="1" customWidth="1"/>
    <col min="17" max="17" width="20.6640625" bestFit="1" customWidth="1"/>
    <col min="18" max="18" width="7.33203125" bestFit="1" customWidth="1"/>
  </cols>
  <sheetData>
    <row r="1" spans="2:18" ht="15" thickBot="1" x14ac:dyDescent="0.35"/>
    <row r="2" spans="2:18" ht="15" thickBot="1" x14ac:dyDescent="0.35">
      <c r="B2" s="5" t="s">
        <v>37</v>
      </c>
      <c r="C2" s="4" t="s">
        <v>41</v>
      </c>
    </row>
    <row r="3" spans="2:18" x14ac:dyDescent="0.3">
      <c r="B3" s="7" t="s">
        <v>38</v>
      </c>
      <c r="C3" s="13">
        <f>MAX(etha0_n0_5_iterations50_e1_Seed_2[Error],etha0_n0_5_iterations50_e2_Seed_2[Error],etha0_n0_5_iterations50_e3_Seed_2[Error])</f>
        <v>22.591239121480875</v>
      </c>
      <c r="D3" s="8"/>
    </row>
    <row r="4" spans="2:18" ht="15" thickBot="1" x14ac:dyDescent="0.35">
      <c r="B4" s="6" t="s">
        <v>39</v>
      </c>
      <c r="C4" s="14">
        <f>MIN(etha0_n0_5_iterations50_e1_Seed_2[Error],etha0_n0_5_iterations50_e2_Seed_2[Error],etha0_n0_5_iterations50_e3_Seed_2[Error])</f>
        <v>-10.034068362294562</v>
      </c>
    </row>
    <row r="5" spans="2:18" ht="15" thickBot="1" x14ac:dyDescent="0.35">
      <c r="B5" s="12" t="s">
        <v>44</v>
      </c>
      <c r="C5" s="15">
        <f>C3-C4</f>
        <v>32.625307483775437</v>
      </c>
    </row>
    <row r="7" spans="2:18" x14ac:dyDescent="0.3">
      <c r="B7" s="2" t="s">
        <v>0</v>
      </c>
      <c r="H7" s="2" t="s">
        <v>35</v>
      </c>
      <c r="N7" s="2" t="s">
        <v>36</v>
      </c>
    </row>
    <row r="8" spans="2:18" x14ac:dyDescent="0.3">
      <c r="B8" t="s">
        <v>40</v>
      </c>
      <c r="C8" t="s">
        <v>42</v>
      </c>
      <c r="D8" t="s">
        <v>33</v>
      </c>
      <c r="E8" t="s">
        <v>34</v>
      </c>
      <c r="F8" t="s">
        <v>43</v>
      </c>
      <c r="H8" t="s">
        <v>40</v>
      </c>
      <c r="I8" t="s">
        <v>42</v>
      </c>
      <c r="J8" t="s">
        <v>33</v>
      </c>
      <c r="K8" t="s">
        <v>34</v>
      </c>
      <c r="L8" t="s">
        <v>43</v>
      </c>
      <c r="N8" t="s">
        <v>40</v>
      </c>
      <c r="O8" t="s">
        <v>42</v>
      </c>
      <c r="P8" t="s">
        <v>33</v>
      </c>
      <c r="Q8" t="s">
        <v>34</v>
      </c>
      <c r="R8" t="s">
        <v>43</v>
      </c>
    </row>
    <row r="9" spans="2:18" x14ac:dyDescent="0.3">
      <c r="B9" s="1" t="s">
        <v>21</v>
      </c>
      <c r="C9">
        <v>54.28</v>
      </c>
      <c r="D9">
        <v>70.14</v>
      </c>
      <c r="E9" s="8">
        <v>47.548760878519126</v>
      </c>
      <c r="F9" s="8">
        <v>22.591239121480875</v>
      </c>
      <c r="H9" s="1" t="s">
        <v>21</v>
      </c>
      <c r="I9">
        <v>54.28</v>
      </c>
      <c r="J9">
        <v>70.14</v>
      </c>
      <c r="K9" s="8">
        <v>47.738760878519123</v>
      </c>
      <c r="L9" s="8">
        <v>22.401239121480877</v>
      </c>
      <c r="N9" s="1" t="s">
        <v>21</v>
      </c>
      <c r="O9">
        <v>54.28</v>
      </c>
      <c r="P9">
        <v>70.14</v>
      </c>
      <c r="Q9" s="8">
        <v>47.608760878519121</v>
      </c>
      <c r="R9" s="8">
        <v>22.53123912148088</v>
      </c>
    </row>
    <row r="10" spans="2:18" x14ac:dyDescent="0.3">
      <c r="B10" s="1" t="s">
        <v>29</v>
      </c>
      <c r="C10">
        <v>79.25</v>
      </c>
      <c r="D10">
        <v>84.46</v>
      </c>
      <c r="E10" s="8">
        <v>75.750636648037514</v>
      </c>
      <c r="F10" s="8">
        <v>8.7093633519624802</v>
      </c>
      <c r="H10" s="1" t="s">
        <v>29</v>
      </c>
      <c r="I10">
        <v>79.25</v>
      </c>
      <c r="J10">
        <v>84.46</v>
      </c>
      <c r="K10" s="8">
        <v>75.690636648037525</v>
      </c>
      <c r="L10" s="8">
        <v>8.7693633519624683</v>
      </c>
      <c r="N10" s="1" t="s">
        <v>29</v>
      </c>
      <c r="O10">
        <v>79.25</v>
      </c>
      <c r="P10">
        <v>84.46</v>
      </c>
      <c r="Q10" s="8">
        <v>75.68063664803752</v>
      </c>
      <c r="R10" s="8">
        <v>8.7793633519624734</v>
      </c>
    </row>
    <row r="11" spans="2:18" x14ac:dyDescent="0.3">
      <c r="B11" s="1" t="s">
        <v>15</v>
      </c>
      <c r="C11">
        <v>57.83</v>
      </c>
      <c r="D11">
        <v>59.99</v>
      </c>
      <c r="E11" s="8">
        <v>51.370863403063325</v>
      </c>
      <c r="F11" s="8">
        <v>8.6191365969366771</v>
      </c>
      <c r="H11" s="1" t="s">
        <v>15</v>
      </c>
      <c r="I11">
        <v>57.83</v>
      </c>
      <c r="J11">
        <v>59.99</v>
      </c>
      <c r="K11" s="8">
        <v>51.630863403063323</v>
      </c>
      <c r="L11" s="8">
        <v>8.3591365969366791</v>
      </c>
      <c r="N11" s="1" t="s">
        <v>15</v>
      </c>
      <c r="O11">
        <v>57.83</v>
      </c>
      <c r="P11">
        <v>59.99</v>
      </c>
      <c r="Q11" s="8">
        <v>51.650863403063326</v>
      </c>
      <c r="R11" s="8">
        <v>8.339136596936676</v>
      </c>
    </row>
    <row r="12" spans="2:18" x14ac:dyDescent="0.3">
      <c r="B12" s="1" t="s">
        <v>18</v>
      </c>
      <c r="C12">
        <v>71.260000000000005</v>
      </c>
      <c r="D12">
        <v>73.569999999999993</v>
      </c>
      <c r="E12" s="8">
        <v>66.592752600951513</v>
      </c>
      <c r="F12" s="8">
        <v>6.9772473990484798</v>
      </c>
      <c r="H12" s="1" t="s">
        <v>18</v>
      </c>
      <c r="I12">
        <v>71.260000000000005</v>
      </c>
      <c r="J12">
        <v>73.569999999999993</v>
      </c>
      <c r="K12" s="8">
        <v>66.442752600951508</v>
      </c>
      <c r="L12" s="8">
        <v>7.1272473990484855</v>
      </c>
      <c r="N12" s="1" t="s">
        <v>18</v>
      </c>
      <c r="O12">
        <v>71.260000000000005</v>
      </c>
      <c r="P12">
        <v>73.569999999999993</v>
      </c>
      <c r="Q12" s="8">
        <v>66.472752600951509</v>
      </c>
      <c r="R12" s="8">
        <v>7.0972473990484843</v>
      </c>
    </row>
    <row r="13" spans="2:18" x14ac:dyDescent="0.3">
      <c r="B13" s="1" t="s">
        <v>14</v>
      </c>
      <c r="C13">
        <v>91.75</v>
      </c>
      <c r="D13">
        <v>95.39</v>
      </c>
      <c r="E13" s="8">
        <v>88.555050857909933</v>
      </c>
      <c r="F13" s="8">
        <v>6.8349491420900677</v>
      </c>
      <c r="H13" s="1" t="s">
        <v>14</v>
      </c>
      <c r="I13">
        <v>91.75</v>
      </c>
      <c r="J13">
        <v>95.39</v>
      </c>
      <c r="K13" s="8">
        <v>88.615050857909935</v>
      </c>
      <c r="L13" s="8">
        <v>6.7749491420900654</v>
      </c>
      <c r="N13" s="1" t="s">
        <v>14</v>
      </c>
      <c r="O13">
        <v>91.75</v>
      </c>
      <c r="P13">
        <v>95.39</v>
      </c>
      <c r="Q13" s="8">
        <v>88.525050857909932</v>
      </c>
      <c r="R13" s="8">
        <v>6.8649491420900688</v>
      </c>
    </row>
    <row r="14" spans="2:18" x14ac:dyDescent="0.3">
      <c r="B14" s="1" t="s">
        <v>20</v>
      </c>
      <c r="C14">
        <v>82.48</v>
      </c>
      <c r="D14">
        <v>83.3</v>
      </c>
      <c r="E14" s="8">
        <v>77.357439796049889</v>
      </c>
      <c r="F14" s="8">
        <v>5.9425602039501086</v>
      </c>
      <c r="H14" s="1" t="s">
        <v>8</v>
      </c>
      <c r="I14">
        <v>66.7</v>
      </c>
      <c r="J14">
        <v>65.569999999999993</v>
      </c>
      <c r="K14" s="8">
        <v>59.609361503495407</v>
      </c>
      <c r="L14" s="8">
        <v>5.9606384965045862</v>
      </c>
      <c r="N14" s="1" t="s">
        <v>8</v>
      </c>
      <c r="O14">
        <v>66.7</v>
      </c>
      <c r="P14">
        <v>65.569999999999993</v>
      </c>
      <c r="Q14" s="8">
        <v>59.509361503495406</v>
      </c>
      <c r="R14" s="8">
        <v>6.0606384965045876</v>
      </c>
    </row>
    <row r="15" spans="2:18" x14ac:dyDescent="0.3">
      <c r="B15" s="1" t="s">
        <v>8</v>
      </c>
      <c r="C15">
        <v>66.7</v>
      </c>
      <c r="D15">
        <v>65.569999999999993</v>
      </c>
      <c r="E15" s="8">
        <v>59.669361503495402</v>
      </c>
      <c r="F15" s="8">
        <v>5.900638496504591</v>
      </c>
      <c r="H15" s="1" t="s">
        <v>20</v>
      </c>
      <c r="I15">
        <v>82.48</v>
      </c>
      <c r="J15">
        <v>83.3</v>
      </c>
      <c r="K15" s="8">
        <v>77.52743979604989</v>
      </c>
      <c r="L15" s="8">
        <v>5.7725602039501069</v>
      </c>
      <c r="N15" s="1" t="s">
        <v>20</v>
      </c>
      <c r="O15">
        <v>82.48</v>
      </c>
      <c r="P15">
        <v>83.3</v>
      </c>
      <c r="Q15" s="8">
        <v>77.767439796049885</v>
      </c>
      <c r="R15" s="8">
        <v>5.5325602039501121</v>
      </c>
    </row>
    <row r="16" spans="2:18" x14ac:dyDescent="0.3">
      <c r="B16" s="1" t="s">
        <v>12</v>
      </c>
      <c r="C16">
        <v>47.49</v>
      </c>
      <c r="D16">
        <v>51.23</v>
      </c>
      <c r="E16" s="8">
        <v>45.892607353213009</v>
      </c>
      <c r="F16" s="8">
        <v>5.3373926467869879</v>
      </c>
      <c r="H16" s="1" t="s">
        <v>12</v>
      </c>
      <c r="I16">
        <v>47.49</v>
      </c>
      <c r="J16">
        <v>51.23</v>
      </c>
      <c r="K16" s="8">
        <v>45.862607353213008</v>
      </c>
      <c r="L16" s="8">
        <v>5.367392646786989</v>
      </c>
      <c r="N16" s="1" t="s">
        <v>12</v>
      </c>
      <c r="O16">
        <v>47.49</v>
      </c>
      <c r="P16">
        <v>51.23</v>
      </c>
      <c r="Q16" s="8">
        <v>45.99260735321301</v>
      </c>
      <c r="R16" s="8">
        <v>5.2373926467869865</v>
      </c>
    </row>
    <row r="17" spans="2:18" x14ac:dyDescent="0.3">
      <c r="B17" s="1" t="s">
        <v>17</v>
      </c>
      <c r="C17">
        <v>71.260000000000005</v>
      </c>
      <c r="D17">
        <v>69.77</v>
      </c>
      <c r="E17" s="8">
        <v>65.238562619624716</v>
      </c>
      <c r="F17" s="8">
        <v>4.5314373803752801</v>
      </c>
      <c r="H17" s="1" t="s">
        <v>17</v>
      </c>
      <c r="I17">
        <v>71.260000000000005</v>
      </c>
      <c r="J17">
        <v>69.77</v>
      </c>
      <c r="K17" s="8">
        <v>64.94856261962471</v>
      </c>
      <c r="L17" s="8">
        <v>4.8214373803752864</v>
      </c>
      <c r="N17" s="1" t="s">
        <v>17</v>
      </c>
      <c r="O17">
        <v>71.260000000000005</v>
      </c>
      <c r="P17">
        <v>69.77</v>
      </c>
      <c r="Q17" s="8">
        <v>65.188562619624719</v>
      </c>
      <c r="R17" s="8">
        <v>4.5814373803752773</v>
      </c>
    </row>
    <row r="18" spans="2:18" x14ac:dyDescent="0.3">
      <c r="B18" s="1" t="s">
        <v>5</v>
      </c>
      <c r="C18">
        <v>74.83</v>
      </c>
      <c r="D18">
        <v>82.5</v>
      </c>
      <c r="E18" s="8">
        <v>78.060198489618301</v>
      </c>
      <c r="F18" s="8">
        <v>4.4398015103816988</v>
      </c>
      <c r="H18" s="1" t="s">
        <v>5</v>
      </c>
      <c r="I18">
        <v>74.83</v>
      </c>
      <c r="J18">
        <v>82.5</v>
      </c>
      <c r="K18" s="8">
        <v>78.110198489618313</v>
      </c>
      <c r="L18" s="8">
        <v>4.3898015103816874</v>
      </c>
      <c r="N18" s="1" t="s">
        <v>5</v>
      </c>
      <c r="O18">
        <v>74.83</v>
      </c>
      <c r="P18">
        <v>82.5</v>
      </c>
      <c r="Q18" s="8">
        <v>78.100198489618307</v>
      </c>
      <c r="R18" s="8">
        <v>4.3998015103816925</v>
      </c>
    </row>
    <row r="19" spans="2:18" x14ac:dyDescent="0.3">
      <c r="B19" s="1" t="s">
        <v>31</v>
      </c>
      <c r="C19">
        <v>57.44</v>
      </c>
      <c r="D19">
        <v>53.43</v>
      </c>
      <c r="E19" s="8">
        <v>49.392196881545857</v>
      </c>
      <c r="F19" s="8">
        <v>4.0378031184541427</v>
      </c>
      <c r="H19" s="1" t="s">
        <v>31</v>
      </c>
      <c r="I19">
        <v>57.44</v>
      </c>
      <c r="J19">
        <v>53.43</v>
      </c>
      <c r="K19" s="8">
        <v>49.432196881545856</v>
      </c>
      <c r="L19" s="8">
        <v>3.9978031184541436</v>
      </c>
      <c r="N19" s="1" t="s">
        <v>24</v>
      </c>
      <c r="O19">
        <v>79.06</v>
      </c>
      <c r="P19">
        <v>79.98</v>
      </c>
      <c r="Q19" s="8">
        <v>76.170430181355428</v>
      </c>
      <c r="R19" s="8">
        <v>3.8095698186445759</v>
      </c>
    </row>
    <row r="20" spans="2:18" x14ac:dyDescent="0.3">
      <c r="B20" s="1" t="s">
        <v>24</v>
      </c>
      <c r="C20">
        <v>79.06</v>
      </c>
      <c r="D20">
        <v>79.98</v>
      </c>
      <c r="E20" s="8">
        <v>76.020430181355422</v>
      </c>
      <c r="F20" s="8">
        <v>3.9595698186445816</v>
      </c>
      <c r="H20" s="1" t="s">
        <v>7</v>
      </c>
      <c r="I20">
        <v>90.75</v>
      </c>
      <c r="J20">
        <v>92.57</v>
      </c>
      <c r="K20" s="8">
        <v>88.610921631057053</v>
      </c>
      <c r="L20" s="8">
        <v>3.9590783689429401</v>
      </c>
      <c r="N20" s="1" t="s">
        <v>31</v>
      </c>
      <c r="O20">
        <v>57.44</v>
      </c>
      <c r="P20">
        <v>53.43</v>
      </c>
      <c r="Q20" s="8">
        <v>49.73219688154586</v>
      </c>
      <c r="R20" s="8">
        <v>3.6978031184541393</v>
      </c>
    </row>
    <row r="21" spans="2:18" x14ac:dyDescent="0.3">
      <c r="B21" s="1" t="s">
        <v>7</v>
      </c>
      <c r="C21">
        <v>90.75</v>
      </c>
      <c r="D21">
        <v>92.57</v>
      </c>
      <c r="E21" s="8">
        <v>88.980921631057043</v>
      </c>
      <c r="F21" s="8">
        <v>3.5890783689429497</v>
      </c>
      <c r="H21" s="1" t="s">
        <v>23</v>
      </c>
      <c r="I21">
        <v>46.33</v>
      </c>
      <c r="J21">
        <v>42.13</v>
      </c>
      <c r="K21" s="8">
        <v>38.291791189745759</v>
      </c>
      <c r="L21" s="8">
        <v>3.838208810254244</v>
      </c>
      <c r="N21" s="1" t="s">
        <v>23</v>
      </c>
      <c r="O21">
        <v>46.33</v>
      </c>
      <c r="P21">
        <v>42.13</v>
      </c>
      <c r="Q21" s="8">
        <v>38.451791189745755</v>
      </c>
      <c r="R21" s="8">
        <v>3.6782088102542474</v>
      </c>
    </row>
    <row r="22" spans="2:18" x14ac:dyDescent="0.3">
      <c r="B22" s="1" t="s">
        <v>23</v>
      </c>
      <c r="C22">
        <v>46.33</v>
      </c>
      <c r="D22">
        <v>42.13</v>
      </c>
      <c r="E22" s="8">
        <v>38.621791189745757</v>
      </c>
      <c r="F22" s="8">
        <v>3.5082088102542457</v>
      </c>
      <c r="H22" s="1" t="s">
        <v>24</v>
      </c>
      <c r="I22">
        <v>79.06</v>
      </c>
      <c r="J22">
        <v>79.98</v>
      </c>
      <c r="K22" s="8">
        <v>76.440430181355424</v>
      </c>
      <c r="L22" s="8">
        <v>3.5395698186445799</v>
      </c>
      <c r="N22" s="1" t="s">
        <v>7</v>
      </c>
      <c r="O22">
        <v>90.75</v>
      </c>
      <c r="P22">
        <v>92.57</v>
      </c>
      <c r="Q22" s="8">
        <v>88.930921631057046</v>
      </c>
      <c r="R22" s="8">
        <v>3.6390783689429469</v>
      </c>
    </row>
    <row r="23" spans="2:18" x14ac:dyDescent="0.3">
      <c r="B23" s="1" t="s">
        <v>22</v>
      </c>
      <c r="C23">
        <v>69.28</v>
      </c>
      <c r="D23">
        <v>74.63</v>
      </c>
      <c r="E23" s="8">
        <v>71.535464414172225</v>
      </c>
      <c r="F23" s="8">
        <v>3.0945355858277708</v>
      </c>
      <c r="H23" s="1" t="s">
        <v>22</v>
      </c>
      <c r="I23">
        <v>69.28</v>
      </c>
      <c r="J23">
        <v>74.63</v>
      </c>
      <c r="K23" s="8">
        <v>71.205464414172226</v>
      </c>
      <c r="L23" s="8">
        <v>3.4245355858277691</v>
      </c>
      <c r="N23" s="1" t="s">
        <v>22</v>
      </c>
      <c r="O23">
        <v>69.28</v>
      </c>
      <c r="P23">
        <v>74.63</v>
      </c>
      <c r="Q23" s="8">
        <v>71.135464414172219</v>
      </c>
      <c r="R23" s="8">
        <v>3.4945355858277765</v>
      </c>
    </row>
    <row r="24" spans="2:18" x14ac:dyDescent="0.3">
      <c r="B24" s="1" t="s">
        <v>9</v>
      </c>
      <c r="C24">
        <v>75.849999999999994</v>
      </c>
      <c r="D24">
        <v>74.63</v>
      </c>
      <c r="E24" s="8">
        <v>72.212985235343353</v>
      </c>
      <c r="F24" s="8">
        <v>2.417014764656642</v>
      </c>
      <c r="H24" s="1" t="s">
        <v>9</v>
      </c>
      <c r="I24">
        <v>75.849999999999994</v>
      </c>
      <c r="J24">
        <v>74.63</v>
      </c>
      <c r="K24" s="8">
        <v>72.312985235343362</v>
      </c>
      <c r="L24" s="8">
        <v>2.3170147646566335</v>
      </c>
      <c r="N24" s="1" t="s">
        <v>9</v>
      </c>
      <c r="O24">
        <v>75.849999999999994</v>
      </c>
      <c r="P24">
        <v>74.63</v>
      </c>
      <c r="Q24" s="8">
        <v>72.50298523534336</v>
      </c>
      <c r="R24" s="8">
        <v>2.1270147646566357</v>
      </c>
    </row>
    <row r="25" spans="2:18" x14ac:dyDescent="0.3">
      <c r="B25" s="1" t="s">
        <v>2</v>
      </c>
      <c r="C25">
        <v>81.33</v>
      </c>
      <c r="D25">
        <v>83.38</v>
      </c>
      <c r="E25" s="8">
        <v>81.289023768550194</v>
      </c>
      <c r="F25" s="8">
        <v>2.090976231449801</v>
      </c>
      <c r="H25" s="1" t="s">
        <v>2</v>
      </c>
      <c r="I25">
        <v>81.33</v>
      </c>
      <c r="J25">
        <v>83.38</v>
      </c>
      <c r="K25" s="8">
        <v>81.639023768550189</v>
      </c>
      <c r="L25" s="8">
        <v>1.7409762314498067</v>
      </c>
      <c r="N25" s="1" t="s">
        <v>2</v>
      </c>
      <c r="O25">
        <v>81.33</v>
      </c>
      <c r="P25">
        <v>83.38</v>
      </c>
      <c r="Q25" s="8">
        <v>81.489023768550197</v>
      </c>
      <c r="R25" s="8">
        <v>1.8909762314497982</v>
      </c>
    </row>
    <row r="26" spans="2:18" x14ac:dyDescent="0.3">
      <c r="B26" s="1" t="s">
        <v>25</v>
      </c>
      <c r="C26">
        <v>76.3</v>
      </c>
      <c r="D26">
        <v>75.47</v>
      </c>
      <c r="E26" s="8">
        <v>74.093104867881905</v>
      </c>
      <c r="F26" s="8">
        <v>1.3768951321180936</v>
      </c>
      <c r="H26" s="1" t="s">
        <v>25</v>
      </c>
      <c r="I26">
        <v>76.3</v>
      </c>
      <c r="J26">
        <v>75.47</v>
      </c>
      <c r="K26" s="8">
        <v>74.073104867881895</v>
      </c>
      <c r="L26" s="8">
        <v>1.3968951321181038</v>
      </c>
      <c r="N26" s="1" t="s">
        <v>25</v>
      </c>
      <c r="O26">
        <v>76.3</v>
      </c>
      <c r="P26">
        <v>75.47</v>
      </c>
      <c r="Q26" s="8">
        <v>74.263104867881893</v>
      </c>
      <c r="R26" s="8">
        <v>1.2068951321181061</v>
      </c>
    </row>
    <row r="27" spans="2:18" x14ac:dyDescent="0.3">
      <c r="B27" s="9" t="s">
        <v>1</v>
      </c>
      <c r="C27" s="9">
        <v>68.2</v>
      </c>
      <c r="D27" s="9">
        <v>55.76</v>
      </c>
      <c r="E27" s="11">
        <v>55.76</v>
      </c>
      <c r="F27" s="11">
        <v>0</v>
      </c>
      <c r="H27" s="9" t="s">
        <v>1</v>
      </c>
      <c r="I27" s="9">
        <v>68.2</v>
      </c>
      <c r="J27" s="9">
        <v>55.76</v>
      </c>
      <c r="K27" s="11">
        <v>55.76</v>
      </c>
      <c r="L27" s="11">
        <v>0</v>
      </c>
      <c r="N27" s="9" t="s">
        <v>1</v>
      </c>
      <c r="O27" s="9">
        <v>68.2</v>
      </c>
      <c r="P27" s="9">
        <v>55.76</v>
      </c>
      <c r="Q27" s="11">
        <v>55.76</v>
      </c>
      <c r="R27" s="11">
        <v>0</v>
      </c>
    </row>
    <row r="28" spans="2:18" x14ac:dyDescent="0.3">
      <c r="B28" s="9" t="s">
        <v>16</v>
      </c>
      <c r="C28" s="9">
        <v>49.12</v>
      </c>
      <c r="D28" s="9">
        <v>61.4</v>
      </c>
      <c r="E28" s="11">
        <v>61.4</v>
      </c>
      <c r="F28" s="11">
        <v>0</v>
      </c>
      <c r="H28" s="9" t="s">
        <v>16</v>
      </c>
      <c r="I28" s="9">
        <v>49.12</v>
      </c>
      <c r="J28" s="9">
        <v>61.4</v>
      </c>
      <c r="K28" s="11">
        <v>61.4</v>
      </c>
      <c r="L28" s="11">
        <v>0</v>
      </c>
      <c r="N28" s="9" t="s">
        <v>16</v>
      </c>
      <c r="O28" s="9">
        <v>49.12</v>
      </c>
      <c r="P28" s="9">
        <v>61.4</v>
      </c>
      <c r="Q28" s="11">
        <v>61.4</v>
      </c>
      <c r="R28" s="11">
        <v>0</v>
      </c>
    </row>
    <row r="29" spans="2:18" x14ac:dyDescent="0.3">
      <c r="B29" s="1" t="s">
        <v>26</v>
      </c>
      <c r="C29">
        <v>69.150000000000006</v>
      </c>
      <c r="D29">
        <v>68.72</v>
      </c>
      <c r="E29" s="8">
        <v>69.34</v>
      </c>
      <c r="F29" s="8">
        <v>-0.62000000000000455</v>
      </c>
      <c r="H29" s="1" t="s">
        <v>26</v>
      </c>
      <c r="I29">
        <v>69.150000000000006</v>
      </c>
      <c r="J29">
        <v>68.72</v>
      </c>
      <c r="K29" s="8">
        <v>69.31</v>
      </c>
      <c r="L29" s="8">
        <v>-0.59000000000000341</v>
      </c>
      <c r="N29" s="1" t="s">
        <v>26</v>
      </c>
      <c r="O29">
        <v>69.150000000000006</v>
      </c>
      <c r="P29">
        <v>68.72</v>
      </c>
      <c r="Q29" s="8">
        <v>69.410000000000011</v>
      </c>
      <c r="R29" s="8">
        <v>-0.69000000000001194</v>
      </c>
    </row>
    <row r="30" spans="2:18" x14ac:dyDescent="0.3">
      <c r="B30" s="1" t="s">
        <v>27</v>
      </c>
      <c r="C30">
        <v>69.89</v>
      </c>
      <c r="D30">
        <v>70.75</v>
      </c>
      <c r="E30" s="8">
        <v>71.706780228887226</v>
      </c>
      <c r="F30" s="8">
        <v>-0.9567802288872258</v>
      </c>
      <c r="H30" s="1" t="s">
        <v>27</v>
      </c>
      <c r="I30">
        <v>69.89</v>
      </c>
      <c r="J30">
        <v>70.75</v>
      </c>
      <c r="K30" s="8">
        <v>71.996780228887218</v>
      </c>
      <c r="L30" s="8">
        <v>-1.2467802288872178</v>
      </c>
      <c r="N30" s="1" t="s">
        <v>27</v>
      </c>
      <c r="O30">
        <v>69.89</v>
      </c>
      <c r="P30">
        <v>70.75</v>
      </c>
      <c r="Q30" s="8">
        <v>71.66678022888722</v>
      </c>
      <c r="R30" s="8">
        <v>-0.91678022888721955</v>
      </c>
    </row>
    <row r="31" spans="2:18" x14ac:dyDescent="0.3">
      <c r="B31" s="1" t="s">
        <v>3</v>
      </c>
      <c r="C31">
        <v>58.82</v>
      </c>
      <c r="D31">
        <v>54.41</v>
      </c>
      <c r="E31" s="8">
        <v>55.747610840809322</v>
      </c>
      <c r="F31" s="8">
        <v>-1.3376108408093259</v>
      </c>
      <c r="H31" s="1" t="s">
        <v>3</v>
      </c>
      <c r="I31">
        <v>58.82</v>
      </c>
      <c r="J31">
        <v>54.41</v>
      </c>
      <c r="K31" s="8">
        <v>55.697610840809325</v>
      </c>
      <c r="L31" s="8">
        <v>-1.2876108408093287</v>
      </c>
      <c r="N31" s="1" t="s">
        <v>3</v>
      </c>
      <c r="O31">
        <v>58.82</v>
      </c>
      <c r="P31">
        <v>54.41</v>
      </c>
      <c r="Q31" s="8">
        <v>55.817610840809323</v>
      </c>
      <c r="R31" s="8">
        <v>-1.4076108408093262</v>
      </c>
    </row>
    <row r="32" spans="2:18" x14ac:dyDescent="0.3">
      <c r="B32" s="1" t="s">
        <v>13</v>
      </c>
      <c r="C32">
        <v>68.02</v>
      </c>
      <c r="D32">
        <v>65.12</v>
      </c>
      <c r="E32" s="8">
        <v>70.087938234970821</v>
      </c>
      <c r="F32" s="8">
        <v>-4.9679382349708163</v>
      </c>
      <c r="H32" s="1" t="s">
        <v>13</v>
      </c>
      <c r="I32">
        <v>68.02</v>
      </c>
      <c r="J32">
        <v>65.12</v>
      </c>
      <c r="K32" s="8">
        <v>70.317938234970825</v>
      </c>
      <c r="L32" s="8">
        <v>-5.1979382349708203</v>
      </c>
      <c r="N32" s="1" t="s">
        <v>6</v>
      </c>
      <c r="O32">
        <v>78.97</v>
      </c>
      <c r="P32">
        <v>72.55</v>
      </c>
      <c r="Q32" s="8">
        <v>77.710588128183488</v>
      </c>
      <c r="R32" s="8">
        <v>-5.1605881281834911</v>
      </c>
    </row>
    <row r="33" spans="2:18" x14ac:dyDescent="0.3">
      <c r="B33" s="1" t="s">
        <v>6</v>
      </c>
      <c r="C33">
        <v>78.97</v>
      </c>
      <c r="D33">
        <v>72.55</v>
      </c>
      <c r="E33" s="8">
        <v>77.960588128183488</v>
      </c>
      <c r="F33" s="8">
        <v>-5.4105881281834911</v>
      </c>
      <c r="H33" s="1" t="s">
        <v>6</v>
      </c>
      <c r="I33">
        <v>78.97</v>
      </c>
      <c r="J33">
        <v>72.55</v>
      </c>
      <c r="K33" s="8">
        <v>78.090588128183484</v>
      </c>
      <c r="L33" s="8">
        <v>-5.5405881281834866</v>
      </c>
      <c r="N33" s="1" t="s">
        <v>13</v>
      </c>
      <c r="O33">
        <v>68.02</v>
      </c>
      <c r="P33">
        <v>65.12</v>
      </c>
      <c r="Q33" s="8">
        <v>70.317938234970825</v>
      </c>
      <c r="R33" s="8">
        <v>-5.1979382349708203</v>
      </c>
    </row>
    <row r="34" spans="2:18" x14ac:dyDescent="0.3">
      <c r="B34" s="1" t="s">
        <v>10</v>
      </c>
      <c r="C34">
        <v>72.34</v>
      </c>
      <c r="D34">
        <v>61.15</v>
      </c>
      <c r="E34" s="8">
        <v>67.029042376968491</v>
      </c>
      <c r="F34" s="8">
        <v>-5.8790423769684921</v>
      </c>
      <c r="H34" s="1" t="s">
        <v>10</v>
      </c>
      <c r="I34">
        <v>72.34</v>
      </c>
      <c r="J34">
        <v>61.15</v>
      </c>
      <c r="K34" s="8">
        <v>66.699042376968492</v>
      </c>
      <c r="L34" s="8">
        <v>-5.5490423769684938</v>
      </c>
      <c r="N34" s="1" t="s">
        <v>10</v>
      </c>
      <c r="O34">
        <v>72.34</v>
      </c>
      <c r="P34">
        <v>61.15</v>
      </c>
      <c r="Q34" s="8">
        <v>66.789042376968496</v>
      </c>
      <c r="R34" s="8">
        <v>-5.6390423769684972</v>
      </c>
    </row>
    <row r="35" spans="2:18" x14ac:dyDescent="0.3">
      <c r="B35" s="1" t="s">
        <v>11</v>
      </c>
      <c r="C35">
        <v>74.239999999999995</v>
      </c>
      <c r="D35">
        <v>72.16</v>
      </c>
      <c r="E35" s="8">
        <v>79.578626343911907</v>
      </c>
      <c r="F35" s="8">
        <v>-7.4186263439119102</v>
      </c>
      <c r="H35" s="1" t="s">
        <v>11</v>
      </c>
      <c r="I35">
        <v>74.239999999999995</v>
      </c>
      <c r="J35">
        <v>72.16</v>
      </c>
      <c r="K35" s="8">
        <v>79.548626343911906</v>
      </c>
      <c r="L35" s="8">
        <v>-7.3886263439119091</v>
      </c>
      <c r="N35" s="1" t="s">
        <v>11</v>
      </c>
      <c r="O35">
        <v>74.239999999999995</v>
      </c>
      <c r="P35">
        <v>72.16</v>
      </c>
      <c r="Q35" s="8">
        <v>79.66862634391191</v>
      </c>
      <c r="R35" s="8">
        <v>-7.5086263439119136</v>
      </c>
    </row>
    <row r="36" spans="2:18" x14ac:dyDescent="0.3">
      <c r="B36" s="1" t="s">
        <v>30</v>
      </c>
      <c r="C36">
        <v>83.47</v>
      </c>
      <c r="D36">
        <v>71.61</v>
      </c>
      <c r="E36" s="8">
        <v>80.191164285491269</v>
      </c>
      <c r="F36" s="8">
        <v>-8.5811642854912691</v>
      </c>
      <c r="H36" s="1" t="s">
        <v>4</v>
      </c>
      <c r="I36">
        <v>74.150000000000006</v>
      </c>
      <c r="J36">
        <v>70.400000000000006</v>
      </c>
      <c r="K36" s="8">
        <v>78.975128009628932</v>
      </c>
      <c r="L36" s="8">
        <v>-8.5751280096289264</v>
      </c>
      <c r="N36" s="1" t="s">
        <v>30</v>
      </c>
      <c r="O36">
        <v>83.47</v>
      </c>
      <c r="P36">
        <v>71.61</v>
      </c>
      <c r="Q36" s="8">
        <v>80.321164285491264</v>
      </c>
      <c r="R36" s="8">
        <v>-8.7111642854912645</v>
      </c>
    </row>
    <row r="37" spans="2:18" x14ac:dyDescent="0.3">
      <c r="B37" s="1" t="s">
        <v>4</v>
      </c>
      <c r="C37">
        <v>74.150000000000006</v>
      </c>
      <c r="D37">
        <v>70.400000000000006</v>
      </c>
      <c r="E37" s="8">
        <v>79.125128009628938</v>
      </c>
      <c r="F37" s="8">
        <v>-8.7251280096289321</v>
      </c>
      <c r="H37" s="1" t="s">
        <v>30</v>
      </c>
      <c r="I37">
        <v>83.47</v>
      </c>
      <c r="J37">
        <v>71.61</v>
      </c>
      <c r="K37" s="8">
        <v>80.441164285491269</v>
      </c>
      <c r="L37" s="8">
        <v>-8.8311642854912691</v>
      </c>
      <c r="N37" s="1" t="s">
        <v>4</v>
      </c>
      <c r="O37">
        <v>74.150000000000006</v>
      </c>
      <c r="P37">
        <v>70.400000000000006</v>
      </c>
      <c r="Q37" s="8">
        <v>79.315128009628936</v>
      </c>
      <c r="R37" s="8">
        <v>-8.9151280096289298</v>
      </c>
    </row>
    <row r="38" spans="2:18" x14ac:dyDescent="0.3">
      <c r="B38" s="1" t="s">
        <v>32</v>
      </c>
      <c r="C38">
        <v>61.29</v>
      </c>
      <c r="D38">
        <v>47.17</v>
      </c>
      <c r="E38" s="8">
        <v>56.565492378978121</v>
      </c>
      <c r="F38" s="8">
        <v>-9.3954923789781191</v>
      </c>
      <c r="H38" s="1" t="s">
        <v>32</v>
      </c>
      <c r="I38">
        <v>61.29</v>
      </c>
      <c r="J38">
        <v>47.17</v>
      </c>
      <c r="K38" s="8">
        <v>56.49549237897812</v>
      </c>
      <c r="L38" s="8">
        <v>-9.3254923789781188</v>
      </c>
      <c r="N38" s="1" t="s">
        <v>32</v>
      </c>
      <c r="O38">
        <v>61.29</v>
      </c>
      <c r="P38">
        <v>47.17</v>
      </c>
      <c r="Q38" s="8">
        <v>56.615492378978125</v>
      </c>
      <c r="R38" s="8">
        <v>-9.4454923789781233</v>
      </c>
    </row>
    <row r="39" spans="2:18" x14ac:dyDescent="0.3">
      <c r="B39" s="1" t="s">
        <v>19</v>
      </c>
      <c r="C39">
        <v>70.959999999999994</v>
      </c>
      <c r="D39">
        <v>68.209999999999994</v>
      </c>
      <c r="E39" s="8">
        <v>77.713488210789777</v>
      </c>
      <c r="F39" s="8">
        <v>-9.5034882107897829</v>
      </c>
      <c r="H39" s="1" t="s">
        <v>19</v>
      </c>
      <c r="I39">
        <v>70.959999999999994</v>
      </c>
      <c r="J39">
        <v>68.209999999999994</v>
      </c>
      <c r="K39" s="8">
        <v>77.633488210789778</v>
      </c>
      <c r="L39" s="8">
        <v>-9.4234882107897846</v>
      </c>
      <c r="N39" s="1" t="s">
        <v>19</v>
      </c>
      <c r="O39">
        <v>70.959999999999994</v>
      </c>
      <c r="P39">
        <v>68.209999999999994</v>
      </c>
      <c r="Q39" s="8">
        <v>77.733488210789773</v>
      </c>
      <c r="R39" s="8">
        <v>-9.5234882107897789</v>
      </c>
    </row>
    <row r="40" spans="2:18" x14ac:dyDescent="0.3">
      <c r="B40" s="1" t="s">
        <v>28</v>
      </c>
      <c r="C40">
        <v>67.95</v>
      </c>
      <c r="D40">
        <v>60.92</v>
      </c>
      <c r="E40" s="8">
        <v>70.504068362294561</v>
      </c>
      <c r="F40" s="8">
        <v>-9.5840683622945591</v>
      </c>
      <c r="H40" s="1" t="s">
        <v>28</v>
      </c>
      <c r="I40">
        <v>67.95</v>
      </c>
      <c r="J40">
        <v>60.92</v>
      </c>
      <c r="K40" s="8">
        <v>70.954068362294564</v>
      </c>
      <c r="L40" s="8">
        <v>-10.034068362294562</v>
      </c>
      <c r="N40" s="1" t="s">
        <v>28</v>
      </c>
      <c r="O40">
        <v>67.95</v>
      </c>
      <c r="P40">
        <v>60.92</v>
      </c>
      <c r="Q40" s="8">
        <v>70.854068362294569</v>
      </c>
      <c r="R40" s="8">
        <v>-9.9340683622945676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5931-13B2-4FCE-AE19-EB80FEA4947D}">
  <dimension ref="B1:R40"/>
  <sheetViews>
    <sheetView topLeftCell="A4" workbookViewId="0">
      <selection activeCell="F12" sqref="B12:F13"/>
    </sheetView>
  </sheetViews>
  <sheetFormatPr baseColWidth="10" defaultRowHeight="14.4" x14ac:dyDescent="0.3"/>
  <cols>
    <col min="1" max="1" width="3.88671875" customWidth="1"/>
    <col min="2" max="2" width="23.21875" bestFit="1" customWidth="1"/>
    <col min="3" max="3" width="24.5546875" bestFit="1" customWidth="1"/>
    <col min="4" max="4" width="16" bestFit="1" customWidth="1"/>
    <col min="5" max="5" width="20.6640625" bestFit="1" customWidth="1"/>
    <col min="6" max="6" width="7.33203125" bestFit="1" customWidth="1"/>
    <col min="8" max="8" width="23.21875" bestFit="1" customWidth="1"/>
    <col min="9" max="10" width="16" bestFit="1" customWidth="1"/>
    <col min="11" max="11" width="20.6640625" bestFit="1" customWidth="1"/>
    <col min="12" max="12" width="12.6640625" bestFit="1" customWidth="1"/>
    <col min="14" max="14" width="23.21875" bestFit="1" customWidth="1"/>
    <col min="15" max="16" width="16" bestFit="1" customWidth="1"/>
    <col min="17" max="17" width="20.6640625" bestFit="1" customWidth="1"/>
    <col min="18" max="18" width="12.6640625" bestFit="1" customWidth="1"/>
  </cols>
  <sheetData>
    <row r="1" spans="2:18" ht="15" thickBot="1" x14ac:dyDescent="0.35"/>
    <row r="2" spans="2:18" ht="15" thickBot="1" x14ac:dyDescent="0.35">
      <c r="B2" s="5" t="s">
        <v>37</v>
      </c>
      <c r="C2" s="4" t="s">
        <v>41</v>
      </c>
    </row>
    <row r="3" spans="2:18" x14ac:dyDescent="0.3">
      <c r="B3" s="7" t="s">
        <v>38</v>
      </c>
      <c r="C3" s="13">
        <f>MAX(etha0_n0_5_iterations50_e1_Seed_3[Error],etha0_n0_5_iterations50_e2_Seed_3[Error],etha0_n0_5_iterations50_e3_Seed_3[Error])</f>
        <v>11.028220114909494</v>
      </c>
      <c r="D3" s="8"/>
    </row>
    <row r="4" spans="2:18" ht="15" thickBot="1" x14ac:dyDescent="0.35">
      <c r="B4" s="6" t="s">
        <v>39</v>
      </c>
      <c r="C4" s="14">
        <f>MIN(etha0_n0_5_iterations50_e1_Seed_3[Error],etha0_n0_5_iterations50_e2_Seed_3[Error],etha0_n0_5_iterations50_e3_Seed_3[Error])</f>
        <v>-19.427286102142986</v>
      </c>
    </row>
    <row r="5" spans="2:18" ht="15" thickBot="1" x14ac:dyDescent="0.35">
      <c r="B5" s="12" t="s">
        <v>44</v>
      </c>
      <c r="C5" s="15">
        <f>C3-C4</f>
        <v>30.455506217052481</v>
      </c>
    </row>
    <row r="7" spans="2:18" x14ac:dyDescent="0.3">
      <c r="B7" s="2" t="s">
        <v>0</v>
      </c>
      <c r="H7" s="2" t="s">
        <v>35</v>
      </c>
      <c r="N7" s="2" t="s">
        <v>36</v>
      </c>
    </row>
    <row r="8" spans="2:18" x14ac:dyDescent="0.3">
      <c r="B8" t="s">
        <v>40</v>
      </c>
      <c r="C8" t="s">
        <v>42</v>
      </c>
      <c r="D8" t="s">
        <v>33</v>
      </c>
      <c r="E8" t="s">
        <v>34</v>
      </c>
      <c r="F8" t="s">
        <v>43</v>
      </c>
      <c r="H8" t="s">
        <v>40</v>
      </c>
      <c r="I8" t="s">
        <v>42</v>
      </c>
      <c r="J8" t="s">
        <v>33</v>
      </c>
      <c r="K8" t="s">
        <v>34</v>
      </c>
      <c r="L8" t="s">
        <v>43</v>
      </c>
      <c r="N8" t="s">
        <v>40</v>
      </c>
      <c r="O8" t="s">
        <v>42</v>
      </c>
      <c r="P8" t="s">
        <v>33</v>
      </c>
      <c r="Q8" t="s">
        <v>34</v>
      </c>
      <c r="R8" t="s">
        <v>43</v>
      </c>
    </row>
    <row r="9" spans="2:18" x14ac:dyDescent="0.3">
      <c r="B9" s="1" t="s">
        <v>21</v>
      </c>
      <c r="C9">
        <v>54.28</v>
      </c>
      <c r="D9">
        <v>70.14</v>
      </c>
      <c r="E9" s="8">
        <v>59.271779885090503</v>
      </c>
      <c r="F9" s="8">
        <v>10.868220114909498</v>
      </c>
      <c r="H9" s="1" t="s">
        <v>21</v>
      </c>
      <c r="I9">
        <v>54.28</v>
      </c>
      <c r="J9">
        <v>70.14</v>
      </c>
      <c r="K9" s="8">
        <v>59.1417798850905</v>
      </c>
      <c r="L9" s="8">
        <v>10.9982201149095</v>
      </c>
      <c r="N9" s="1" t="s">
        <v>21</v>
      </c>
      <c r="O9">
        <v>54.28</v>
      </c>
      <c r="P9">
        <v>70.14</v>
      </c>
      <c r="Q9" s="8">
        <v>59.111779885090506</v>
      </c>
      <c r="R9" s="8">
        <v>11.028220114909494</v>
      </c>
    </row>
    <row r="10" spans="2:18" x14ac:dyDescent="0.3">
      <c r="B10" s="1" t="s">
        <v>16</v>
      </c>
      <c r="C10">
        <v>49.12</v>
      </c>
      <c r="D10">
        <v>61.4</v>
      </c>
      <c r="E10" s="8">
        <v>56.531135233248541</v>
      </c>
      <c r="F10" s="8">
        <v>4.8688647667514573</v>
      </c>
      <c r="H10" s="1" t="s">
        <v>16</v>
      </c>
      <c r="I10">
        <v>49.12</v>
      </c>
      <c r="J10">
        <v>61.4</v>
      </c>
      <c r="K10" s="8">
        <v>56.531135233248541</v>
      </c>
      <c r="L10" s="8">
        <v>4.8688647667514573</v>
      </c>
      <c r="N10" s="1" t="s">
        <v>16</v>
      </c>
      <c r="O10">
        <v>49.12</v>
      </c>
      <c r="P10">
        <v>61.4</v>
      </c>
      <c r="Q10" s="8">
        <v>56.311135233248542</v>
      </c>
      <c r="R10" s="8">
        <v>5.0888647667514562</v>
      </c>
    </row>
    <row r="11" spans="2:18" x14ac:dyDescent="0.3">
      <c r="B11" s="1" t="s">
        <v>29</v>
      </c>
      <c r="C11">
        <v>79.25</v>
      </c>
      <c r="D11">
        <v>84.46</v>
      </c>
      <c r="E11" s="8">
        <v>84.347154290465227</v>
      </c>
      <c r="F11" s="8">
        <v>0.11284570953476702</v>
      </c>
      <c r="H11" s="9" t="s">
        <v>5</v>
      </c>
      <c r="I11" s="9">
        <v>74.83</v>
      </c>
      <c r="J11" s="9">
        <v>82.5</v>
      </c>
      <c r="K11" s="9">
        <v>82.5</v>
      </c>
      <c r="L11" s="9">
        <v>0</v>
      </c>
      <c r="N11" s="1" t="s">
        <v>29</v>
      </c>
      <c r="O11">
        <v>79.25</v>
      </c>
      <c r="P11">
        <v>84.46</v>
      </c>
      <c r="Q11" s="8">
        <v>84.167154290465234</v>
      </c>
      <c r="R11" s="8">
        <v>0.29284570953475964</v>
      </c>
    </row>
    <row r="12" spans="2:18" x14ac:dyDescent="0.3">
      <c r="B12" s="9" t="s">
        <v>5</v>
      </c>
      <c r="C12" s="9">
        <v>74.83</v>
      </c>
      <c r="D12" s="9">
        <v>82.5</v>
      </c>
      <c r="E12" s="9">
        <v>82.5</v>
      </c>
      <c r="F12" s="9">
        <v>0</v>
      </c>
      <c r="H12" s="9" t="s">
        <v>28</v>
      </c>
      <c r="I12" s="9">
        <v>67.95</v>
      </c>
      <c r="J12" s="9">
        <v>60.92</v>
      </c>
      <c r="K12" s="9">
        <v>60.92</v>
      </c>
      <c r="L12" s="9">
        <v>0</v>
      </c>
      <c r="N12" s="9" t="s">
        <v>5</v>
      </c>
      <c r="O12" s="9">
        <v>74.83</v>
      </c>
      <c r="P12" s="9">
        <v>82.5</v>
      </c>
      <c r="Q12" s="9">
        <v>82.5</v>
      </c>
      <c r="R12" s="9">
        <v>0</v>
      </c>
    </row>
    <row r="13" spans="2:18" x14ac:dyDescent="0.3">
      <c r="B13" s="9" t="s">
        <v>28</v>
      </c>
      <c r="C13" s="9">
        <v>67.95</v>
      </c>
      <c r="D13" s="9">
        <v>60.92</v>
      </c>
      <c r="E13" s="9">
        <v>60.92</v>
      </c>
      <c r="F13" s="9">
        <v>0</v>
      </c>
      <c r="H13" s="1" t="s">
        <v>29</v>
      </c>
      <c r="I13">
        <v>79.25</v>
      </c>
      <c r="J13">
        <v>84.46</v>
      </c>
      <c r="K13" s="8">
        <v>84.557154290465235</v>
      </c>
      <c r="L13" s="8">
        <v>-9.7154290465240933E-2</v>
      </c>
      <c r="N13" s="9" t="s">
        <v>28</v>
      </c>
      <c r="O13" s="9">
        <v>67.95</v>
      </c>
      <c r="P13" s="9">
        <v>60.92</v>
      </c>
      <c r="Q13" s="9">
        <v>60.92</v>
      </c>
      <c r="R13" s="9">
        <v>0</v>
      </c>
    </row>
    <row r="14" spans="2:18" x14ac:dyDescent="0.3">
      <c r="B14" s="1" t="s">
        <v>26</v>
      </c>
      <c r="C14">
        <v>69.150000000000006</v>
      </c>
      <c r="D14">
        <v>68.72</v>
      </c>
      <c r="E14" s="8">
        <v>69.550000000000011</v>
      </c>
      <c r="F14" s="8">
        <v>-0.83000000000001251</v>
      </c>
      <c r="H14" s="1" t="s">
        <v>26</v>
      </c>
      <c r="I14">
        <v>69.150000000000006</v>
      </c>
      <c r="J14">
        <v>68.72</v>
      </c>
      <c r="K14" s="8">
        <v>69.350000000000009</v>
      </c>
      <c r="L14" s="8">
        <v>-0.63000000000000966</v>
      </c>
      <c r="N14" s="1" t="s">
        <v>26</v>
      </c>
      <c r="O14">
        <v>69.150000000000006</v>
      </c>
      <c r="P14">
        <v>68.72</v>
      </c>
      <c r="Q14" s="8">
        <v>69.400000000000006</v>
      </c>
      <c r="R14" s="8">
        <v>-0.68000000000000682</v>
      </c>
    </row>
    <row r="15" spans="2:18" x14ac:dyDescent="0.3">
      <c r="B15" s="1" t="s">
        <v>22</v>
      </c>
      <c r="C15">
        <v>69.28</v>
      </c>
      <c r="D15">
        <v>74.63</v>
      </c>
      <c r="E15" s="8">
        <v>75.477760222776169</v>
      </c>
      <c r="F15" s="8">
        <v>-0.84776022277617358</v>
      </c>
      <c r="H15" s="1" t="s">
        <v>22</v>
      </c>
      <c r="I15">
        <v>69.28</v>
      </c>
      <c r="J15">
        <v>74.63</v>
      </c>
      <c r="K15" s="8">
        <v>75.467760222776164</v>
      </c>
      <c r="L15" s="8">
        <v>-0.83776022277616846</v>
      </c>
      <c r="N15" s="1" t="s">
        <v>22</v>
      </c>
      <c r="O15">
        <v>69.28</v>
      </c>
      <c r="P15">
        <v>74.63</v>
      </c>
      <c r="Q15" s="8">
        <v>75.557760222776167</v>
      </c>
      <c r="R15" s="8">
        <v>-0.92776022277617187</v>
      </c>
    </row>
    <row r="16" spans="2:18" x14ac:dyDescent="0.3">
      <c r="B16" s="1" t="s">
        <v>12</v>
      </c>
      <c r="C16">
        <v>47.49</v>
      </c>
      <c r="D16">
        <v>51.23</v>
      </c>
      <c r="E16" s="8">
        <v>52.515729311866139</v>
      </c>
      <c r="F16" s="8">
        <v>-1.2857293118661417</v>
      </c>
      <c r="H16" s="1" t="s">
        <v>12</v>
      </c>
      <c r="I16">
        <v>47.49</v>
      </c>
      <c r="J16">
        <v>51.23</v>
      </c>
      <c r="K16" s="8">
        <v>52.745729311866135</v>
      </c>
      <c r="L16" s="8">
        <v>-1.5157293118661386</v>
      </c>
      <c r="N16" s="1" t="s">
        <v>12</v>
      </c>
      <c r="O16">
        <v>47.49</v>
      </c>
      <c r="P16">
        <v>51.23</v>
      </c>
      <c r="Q16" s="8">
        <v>52.755729311866133</v>
      </c>
      <c r="R16" s="8">
        <v>-1.5257293118661366</v>
      </c>
    </row>
    <row r="17" spans="2:18" x14ac:dyDescent="0.3">
      <c r="B17" s="1" t="s">
        <v>14</v>
      </c>
      <c r="C17">
        <v>91.75</v>
      </c>
      <c r="D17">
        <v>95.39</v>
      </c>
      <c r="E17" s="8">
        <v>97.086293948550292</v>
      </c>
      <c r="F17" s="8">
        <v>-1.6962939485502915</v>
      </c>
      <c r="H17" s="1" t="s">
        <v>14</v>
      </c>
      <c r="I17">
        <v>91.75</v>
      </c>
      <c r="J17">
        <v>95.39</v>
      </c>
      <c r="K17" s="8">
        <v>97.196293948550291</v>
      </c>
      <c r="L17" s="8">
        <v>-1.8062939485502909</v>
      </c>
      <c r="N17" s="1" t="s">
        <v>14</v>
      </c>
      <c r="O17">
        <v>91.75</v>
      </c>
      <c r="P17">
        <v>95.39</v>
      </c>
      <c r="Q17" s="8">
        <v>97.126293948550298</v>
      </c>
      <c r="R17" s="8">
        <v>-1.7362939485502977</v>
      </c>
    </row>
    <row r="18" spans="2:18" x14ac:dyDescent="0.3">
      <c r="B18" s="1" t="s">
        <v>18</v>
      </c>
      <c r="C18">
        <v>71.260000000000005</v>
      </c>
      <c r="D18">
        <v>73.569999999999993</v>
      </c>
      <c r="E18" s="8">
        <v>76.41064978715562</v>
      </c>
      <c r="F18" s="8">
        <v>-2.8406497871556269</v>
      </c>
      <c r="H18" s="1" t="s">
        <v>18</v>
      </c>
      <c r="I18">
        <v>71.260000000000005</v>
      </c>
      <c r="J18">
        <v>73.569999999999993</v>
      </c>
      <c r="K18" s="8">
        <v>76.350649787155618</v>
      </c>
      <c r="L18" s="8">
        <v>-2.7806497871556246</v>
      </c>
      <c r="N18" s="1" t="s">
        <v>18</v>
      </c>
      <c r="O18">
        <v>71.260000000000005</v>
      </c>
      <c r="P18">
        <v>73.569999999999993</v>
      </c>
      <c r="Q18" s="8">
        <v>76.39064978715561</v>
      </c>
      <c r="R18" s="8">
        <v>-2.8206497871556167</v>
      </c>
    </row>
    <row r="19" spans="2:18" x14ac:dyDescent="0.3">
      <c r="B19" s="1" t="s">
        <v>15</v>
      </c>
      <c r="C19">
        <v>57.83</v>
      </c>
      <c r="D19">
        <v>59.99</v>
      </c>
      <c r="E19" s="8">
        <v>62.927399291730616</v>
      </c>
      <c r="F19" s="8">
        <v>-2.937399291730614</v>
      </c>
      <c r="H19" s="1" t="s">
        <v>15</v>
      </c>
      <c r="I19">
        <v>57.83</v>
      </c>
      <c r="J19">
        <v>59.99</v>
      </c>
      <c r="K19" s="8">
        <v>62.997399291730616</v>
      </c>
      <c r="L19" s="8">
        <v>-3.0073992917306143</v>
      </c>
      <c r="N19" s="1" t="s">
        <v>15</v>
      </c>
      <c r="O19">
        <v>57.83</v>
      </c>
      <c r="P19">
        <v>59.99</v>
      </c>
      <c r="Q19" s="8">
        <v>62.90739929173062</v>
      </c>
      <c r="R19" s="8">
        <v>-2.917399291730618</v>
      </c>
    </row>
    <row r="20" spans="2:18" x14ac:dyDescent="0.3">
      <c r="B20" s="1" t="s">
        <v>7</v>
      </c>
      <c r="C20">
        <v>90.75</v>
      </c>
      <c r="D20">
        <v>92.57</v>
      </c>
      <c r="E20" s="8">
        <v>95.891034038036778</v>
      </c>
      <c r="F20" s="8">
        <v>-3.3210340380367853</v>
      </c>
      <c r="H20" s="1" t="s">
        <v>7</v>
      </c>
      <c r="I20">
        <v>90.75</v>
      </c>
      <c r="J20">
        <v>92.57</v>
      </c>
      <c r="K20" s="8">
        <v>95.941034038036776</v>
      </c>
      <c r="L20" s="8">
        <v>-3.3710340380367825</v>
      </c>
      <c r="N20" s="1" t="s">
        <v>7</v>
      </c>
      <c r="O20">
        <v>90.75</v>
      </c>
      <c r="P20">
        <v>92.57</v>
      </c>
      <c r="Q20" s="8">
        <v>95.971034038036777</v>
      </c>
      <c r="R20" s="8">
        <v>-3.4010340380367836</v>
      </c>
    </row>
    <row r="21" spans="2:18" x14ac:dyDescent="0.3">
      <c r="B21" s="1" t="s">
        <v>2</v>
      </c>
      <c r="C21">
        <v>81.33</v>
      </c>
      <c r="D21">
        <v>83.38</v>
      </c>
      <c r="E21" s="8">
        <v>86.946088173594617</v>
      </c>
      <c r="F21" s="8">
        <v>-3.5660881735946219</v>
      </c>
      <c r="H21" s="1" t="s">
        <v>2</v>
      </c>
      <c r="I21">
        <v>81.33</v>
      </c>
      <c r="J21">
        <v>83.38</v>
      </c>
      <c r="K21" s="8">
        <v>86.886088173594615</v>
      </c>
      <c r="L21" s="8">
        <v>-3.5060881735946197</v>
      </c>
      <c r="N21" s="1" t="s">
        <v>2</v>
      </c>
      <c r="O21">
        <v>81.33</v>
      </c>
      <c r="P21">
        <v>83.38</v>
      </c>
      <c r="Q21" s="8">
        <v>86.816088173594608</v>
      </c>
      <c r="R21" s="8">
        <v>-3.4360881735946123</v>
      </c>
    </row>
    <row r="22" spans="2:18" x14ac:dyDescent="0.3">
      <c r="B22" s="1" t="s">
        <v>20</v>
      </c>
      <c r="C22">
        <v>82.48</v>
      </c>
      <c r="D22">
        <v>83.3</v>
      </c>
      <c r="E22" s="8">
        <v>87.329465508662068</v>
      </c>
      <c r="F22" s="8">
        <v>-4.0294655086620708</v>
      </c>
      <c r="H22" s="1" t="s">
        <v>20</v>
      </c>
      <c r="I22">
        <v>82.48</v>
      </c>
      <c r="J22">
        <v>83.3</v>
      </c>
      <c r="K22" s="8">
        <v>87.479465508662059</v>
      </c>
      <c r="L22" s="8">
        <v>-4.1794655086620622</v>
      </c>
      <c r="N22" s="1" t="s">
        <v>24</v>
      </c>
      <c r="O22">
        <v>79.06</v>
      </c>
      <c r="P22">
        <v>79.98</v>
      </c>
      <c r="Q22" s="8">
        <v>84.119805870504635</v>
      </c>
      <c r="R22" s="8">
        <v>-4.139805870504631</v>
      </c>
    </row>
    <row r="23" spans="2:18" x14ac:dyDescent="0.3">
      <c r="B23" s="1" t="s">
        <v>24</v>
      </c>
      <c r="C23">
        <v>79.06</v>
      </c>
      <c r="D23">
        <v>79.98</v>
      </c>
      <c r="E23" s="8">
        <v>84.069805870504638</v>
      </c>
      <c r="F23" s="8">
        <v>-4.0898058705046338</v>
      </c>
      <c r="H23" s="1" t="s">
        <v>24</v>
      </c>
      <c r="I23">
        <v>79.06</v>
      </c>
      <c r="J23">
        <v>79.98</v>
      </c>
      <c r="K23" s="8">
        <v>84.209805870504638</v>
      </c>
      <c r="L23" s="8">
        <v>-4.2298058705046344</v>
      </c>
      <c r="N23" s="1" t="s">
        <v>20</v>
      </c>
      <c r="O23">
        <v>82.48</v>
      </c>
      <c r="P23">
        <v>83.3</v>
      </c>
      <c r="Q23" s="8">
        <v>87.519465508662066</v>
      </c>
      <c r="R23" s="8">
        <v>-4.2194655086620685</v>
      </c>
    </row>
    <row r="24" spans="2:18" x14ac:dyDescent="0.3">
      <c r="B24" s="1" t="s">
        <v>13</v>
      </c>
      <c r="C24">
        <v>68.02</v>
      </c>
      <c r="D24">
        <v>65.12</v>
      </c>
      <c r="E24" s="8">
        <v>69.995362724531532</v>
      </c>
      <c r="F24" s="8">
        <v>-4.8753627245315272</v>
      </c>
      <c r="H24" s="1" t="s">
        <v>13</v>
      </c>
      <c r="I24">
        <v>68.02</v>
      </c>
      <c r="J24">
        <v>65.12</v>
      </c>
      <c r="K24" s="8">
        <v>69.975362724531536</v>
      </c>
      <c r="L24" s="8">
        <v>-4.8553627245315312</v>
      </c>
      <c r="N24" s="1" t="s">
        <v>13</v>
      </c>
      <c r="O24">
        <v>68.02</v>
      </c>
      <c r="P24">
        <v>65.12</v>
      </c>
      <c r="Q24" s="8">
        <v>70.09536272453154</v>
      </c>
      <c r="R24" s="8">
        <v>-4.9753627245315357</v>
      </c>
    </row>
    <row r="25" spans="2:18" x14ac:dyDescent="0.3">
      <c r="B25" s="1" t="s">
        <v>27</v>
      </c>
      <c r="C25">
        <v>69.89</v>
      </c>
      <c r="D25">
        <v>70.75</v>
      </c>
      <c r="E25" s="8">
        <v>76.278969991139235</v>
      </c>
      <c r="F25" s="8">
        <v>-5.5289699911392347</v>
      </c>
      <c r="H25" s="1" t="s">
        <v>27</v>
      </c>
      <c r="I25">
        <v>69.89</v>
      </c>
      <c r="J25">
        <v>70.75</v>
      </c>
      <c r="K25" s="8">
        <v>76.378969991139243</v>
      </c>
      <c r="L25" s="8">
        <v>-5.6289699911392432</v>
      </c>
      <c r="N25" s="1" t="s">
        <v>27</v>
      </c>
      <c r="O25">
        <v>69.89</v>
      </c>
      <c r="P25">
        <v>70.75</v>
      </c>
      <c r="Q25" s="8">
        <v>76.498969991139234</v>
      </c>
      <c r="R25" s="8">
        <v>-5.7489699911392336</v>
      </c>
    </row>
    <row r="26" spans="2:18" x14ac:dyDescent="0.3">
      <c r="B26" s="1" t="s">
        <v>25</v>
      </c>
      <c r="C26">
        <v>76.3</v>
      </c>
      <c r="D26">
        <v>75.47</v>
      </c>
      <c r="E26" s="8">
        <v>81.419509345820089</v>
      </c>
      <c r="F26" s="8">
        <v>-5.9495093458200898</v>
      </c>
      <c r="H26" s="1" t="s">
        <v>8</v>
      </c>
      <c r="I26">
        <v>66.7</v>
      </c>
      <c r="J26">
        <v>65.569999999999993</v>
      </c>
      <c r="K26" s="8">
        <v>71.665748244655362</v>
      </c>
      <c r="L26" s="8">
        <v>-6.0957482446553684</v>
      </c>
      <c r="N26" s="1" t="s">
        <v>8</v>
      </c>
      <c r="O26">
        <v>66.7</v>
      </c>
      <c r="P26">
        <v>65.569999999999993</v>
      </c>
      <c r="Q26" s="8">
        <v>71.605748244655359</v>
      </c>
      <c r="R26" s="8">
        <v>-6.0357482446553661</v>
      </c>
    </row>
    <row r="27" spans="2:18" x14ac:dyDescent="0.3">
      <c r="B27" s="1" t="s">
        <v>8</v>
      </c>
      <c r="C27">
        <v>66.7</v>
      </c>
      <c r="D27">
        <v>65.569999999999993</v>
      </c>
      <c r="E27" s="8">
        <v>71.565748244655353</v>
      </c>
      <c r="F27" s="8">
        <v>-5.9957482446553598</v>
      </c>
      <c r="H27" s="1" t="s">
        <v>25</v>
      </c>
      <c r="I27">
        <v>76.3</v>
      </c>
      <c r="J27">
        <v>75.47</v>
      </c>
      <c r="K27" s="8">
        <v>81.739509345820082</v>
      </c>
      <c r="L27" s="8">
        <v>-6.269509345820083</v>
      </c>
      <c r="N27" s="1" t="s">
        <v>25</v>
      </c>
      <c r="O27">
        <v>76.3</v>
      </c>
      <c r="P27">
        <v>75.47</v>
      </c>
      <c r="Q27" s="8">
        <v>81.729509345820091</v>
      </c>
      <c r="R27" s="8">
        <v>-6.2595093458200921</v>
      </c>
    </row>
    <row r="28" spans="2:18" x14ac:dyDescent="0.3">
      <c r="B28" s="1" t="s">
        <v>9</v>
      </c>
      <c r="C28">
        <v>75.849999999999994</v>
      </c>
      <c r="D28">
        <v>74.63</v>
      </c>
      <c r="E28" s="8">
        <v>80.947022369343117</v>
      </c>
      <c r="F28" s="8">
        <v>-6.3170223693431211</v>
      </c>
      <c r="H28" s="1" t="s">
        <v>9</v>
      </c>
      <c r="I28">
        <v>75.849999999999994</v>
      </c>
      <c r="J28">
        <v>74.63</v>
      </c>
      <c r="K28" s="8">
        <v>80.977022369343118</v>
      </c>
      <c r="L28" s="8">
        <v>-6.3470223693431223</v>
      </c>
      <c r="N28" s="1" t="s">
        <v>9</v>
      </c>
      <c r="O28">
        <v>75.849999999999994</v>
      </c>
      <c r="P28">
        <v>74.63</v>
      </c>
      <c r="Q28" s="8">
        <v>80.977022369343118</v>
      </c>
      <c r="R28" s="8">
        <v>-6.3470223693431223</v>
      </c>
    </row>
    <row r="29" spans="2:18" x14ac:dyDescent="0.3">
      <c r="B29" s="1" t="s">
        <v>17</v>
      </c>
      <c r="C29">
        <v>71.260000000000005</v>
      </c>
      <c r="D29">
        <v>69.77</v>
      </c>
      <c r="E29" s="8">
        <v>76.142996612613118</v>
      </c>
      <c r="F29" s="8">
        <v>-6.3729966126131217</v>
      </c>
      <c r="H29" s="1" t="s">
        <v>17</v>
      </c>
      <c r="I29">
        <v>71.260000000000005</v>
      </c>
      <c r="J29">
        <v>69.77</v>
      </c>
      <c r="K29" s="8">
        <v>76.412996612613114</v>
      </c>
      <c r="L29" s="8">
        <v>-6.6429966126131177</v>
      </c>
      <c r="N29" s="1" t="s">
        <v>17</v>
      </c>
      <c r="O29">
        <v>71.260000000000005</v>
      </c>
      <c r="P29">
        <v>69.77</v>
      </c>
      <c r="Q29" s="8">
        <v>76.282996612613118</v>
      </c>
      <c r="R29" s="8">
        <v>-6.5129966126131222</v>
      </c>
    </row>
    <row r="30" spans="2:18" x14ac:dyDescent="0.3">
      <c r="B30" s="1" t="s">
        <v>31</v>
      </c>
      <c r="C30">
        <v>57.44</v>
      </c>
      <c r="D30">
        <v>53.43</v>
      </c>
      <c r="E30" s="8">
        <v>62.468808617628504</v>
      </c>
      <c r="F30" s="8">
        <v>-9.0388086176285043</v>
      </c>
      <c r="H30" s="1" t="s">
        <v>31</v>
      </c>
      <c r="I30">
        <v>57.44</v>
      </c>
      <c r="J30">
        <v>53.43</v>
      </c>
      <c r="K30" s="8">
        <v>62.478808617628502</v>
      </c>
      <c r="L30" s="8">
        <v>-9.0488086176285023</v>
      </c>
      <c r="N30" s="1" t="s">
        <v>31</v>
      </c>
      <c r="O30">
        <v>57.44</v>
      </c>
      <c r="P30">
        <v>53.43</v>
      </c>
      <c r="Q30" s="8">
        <v>62.398808617628504</v>
      </c>
      <c r="R30" s="8">
        <v>-8.968808617628504</v>
      </c>
    </row>
    <row r="31" spans="2:18" x14ac:dyDescent="0.3">
      <c r="B31" s="1" t="s">
        <v>23</v>
      </c>
      <c r="C31">
        <v>46.33</v>
      </c>
      <c r="D31">
        <v>42.13</v>
      </c>
      <c r="E31" s="8">
        <v>51.313331165760424</v>
      </c>
      <c r="F31" s="8">
        <v>-9.1833311657604213</v>
      </c>
      <c r="H31" s="1" t="s">
        <v>11</v>
      </c>
      <c r="I31">
        <v>74.239999999999995</v>
      </c>
      <c r="J31">
        <v>72.16</v>
      </c>
      <c r="K31" s="8">
        <v>81.332723581255095</v>
      </c>
      <c r="L31" s="8">
        <v>-9.1727235812550987</v>
      </c>
      <c r="N31" s="1" t="s">
        <v>23</v>
      </c>
      <c r="O31">
        <v>46.33</v>
      </c>
      <c r="P31">
        <v>42.13</v>
      </c>
      <c r="Q31" s="8">
        <v>51.353331165760423</v>
      </c>
      <c r="R31" s="8">
        <v>-9.2233311657604204</v>
      </c>
    </row>
    <row r="32" spans="2:18" x14ac:dyDescent="0.3">
      <c r="B32" s="1" t="s">
        <v>11</v>
      </c>
      <c r="C32">
        <v>74.239999999999995</v>
      </c>
      <c r="D32">
        <v>72.16</v>
      </c>
      <c r="E32" s="8">
        <v>81.542723581255089</v>
      </c>
      <c r="F32" s="8">
        <v>-9.3827235812550924</v>
      </c>
      <c r="H32" s="1" t="s">
        <v>23</v>
      </c>
      <c r="I32">
        <v>46.33</v>
      </c>
      <c r="J32">
        <v>42.13</v>
      </c>
      <c r="K32" s="8">
        <v>51.503331165760422</v>
      </c>
      <c r="L32" s="8">
        <v>-9.373331165760419</v>
      </c>
      <c r="N32" s="1" t="s">
        <v>11</v>
      </c>
      <c r="O32">
        <v>74.239999999999995</v>
      </c>
      <c r="P32">
        <v>72.16</v>
      </c>
      <c r="Q32" s="8">
        <v>81.57272358125509</v>
      </c>
      <c r="R32" s="8">
        <v>-9.4127235812550936</v>
      </c>
    </row>
    <row r="33" spans="2:18" x14ac:dyDescent="0.3">
      <c r="B33" s="1" t="s">
        <v>3</v>
      </c>
      <c r="C33">
        <v>58.82</v>
      </c>
      <c r="D33">
        <v>54.41</v>
      </c>
      <c r="E33" s="8">
        <v>64.269546728366052</v>
      </c>
      <c r="F33" s="8">
        <v>-9.8595467283660554</v>
      </c>
      <c r="H33" s="1" t="s">
        <v>3</v>
      </c>
      <c r="I33">
        <v>58.82</v>
      </c>
      <c r="J33">
        <v>54.41</v>
      </c>
      <c r="K33" s="8">
        <v>64.049546728366053</v>
      </c>
      <c r="L33" s="8">
        <v>-9.6395467283660565</v>
      </c>
      <c r="N33" s="1" t="s">
        <v>3</v>
      </c>
      <c r="O33">
        <v>58.82</v>
      </c>
      <c r="P33">
        <v>54.41</v>
      </c>
      <c r="Q33" s="8">
        <v>64.159546728366053</v>
      </c>
      <c r="R33" s="8">
        <v>-9.749546728366056</v>
      </c>
    </row>
    <row r="34" spans="2:18" x14ac:dyDescent="0.3">
      <c r="B34" s="1" t="s">
        <v>19</v>
      </c>
      <c r="C34">
        <v>70.959999999999994</v>
      </c>
      <c r="D34">
        <v>68.209999999999994</v>
      </c>
      <c r="E34" s="8">
        <v>78.604658064281153</v>
      </c>
      <c r="F34" s="8">
        <v>-10.39465806428116</v>
      </c>
      <c r="H34" s="1" t="s">
        <v>19</v>
      </c>
      <c r="I34">
        <v>70.959999999999994</v>
      </c>
      <c r="J34">
        <v>68.209999999999994</v>
      </c>
      <c r="K34" s="8">
        <v>78.574658064281152</v>
      </c>
      <c r="L34" s="8">
        <v>-10.364658064281159</v>
      </c>
      <c r="N34" s="1" t="s">
        <v>19</v>
      </c>
      <c r="O34">
        <v>70.959999999999994</v>
      </c>
      <c r="P34">
        <v>68.209999999999994</v>
      </c>
      <c r="Q34" s="8">
        <v>78.234658064281163</v>
      </c>
      <c r="R34" s="8">
        <v>-10.024658064281169</v>
      </c>
    </row>
    <row r="35" spans="2:18" x14ac:dyDescent="0.3">
      <c r="B35" s="1" t="s">
        <v>4</v>
      </c>
      <c r="C35">
        <v>74.150000000000006</v>
      </c>
      <c r="D35">
        <v>70.400000000000006</v>
      </c>
      <c r="E35" s="8">
        <v>81.844773442621005</v>
      </c>
      <c r="F35" s="8">
        <v>-11.444773442620999</v>
      </c>
      <c r="H35" s="1" t="s">
        <v>4</v>
      </c>
      <c r="I35">
        <v>74.150000000000006</v>
      </c>
      <c r="J35">
        <v>70.400000000000006</v>
      </c>
      <c r="K35" s="8">
        <v>81.834773442621</v>
      </c>
      <c r="L35" s="8">
        <v>-11.434773442620994</v>
      </c>
      <c r="N35" s="1" t="s">
        <v>4</v>
      </c>
      <c r="O35">
        <v>74.150000000000006</v>
      </c>
      <c r="P35">
        <v>70.400000000000006</v>
      </c>
      <c r="Q35" s="8">
        <v>82.064773442621004</v>
      </c>
      <c r="R35" s="8">
        <v>-11.664773442620998</v>
      </c>
    </row>
    <row r="36" spans="2:18" x14ac:dyDescent="0.3">
      <c r="B36" s="1" t="s">
        <v>6</v>
      </c>
      <c r="C36">
        <v>78.97</v>
      </c>
      <c r="D36">
        <v>72.55</v>
      </c>
      <c r="E36" s="8">
        <v>84.688277978070289</v>
      </c>
      <c r="F36" s="8">
        <v>-12.138277978070292</v>
      </c>
      <c r="H36" s="1" t="s">
        <v>6</v>
      </c>
      <c r="I36">
        <v>78.97</v>
      </c>
      <c r="J36">
        <v>72.55</v>
      </c>
      <c r="K36" s="8">
        <v>84.748277978070291</v>
      </c>
      <c r="L36" s="8">
        <v>-12.198277978070294</v>
      </c>
      <c r="N36" s="1" t="s">
        <v>6</v>
      </c>
      <c r="O36">
        <v>78.97</v>
      </c>
      <c r="P36">
        <v>72.55</v>
      </c>
      <c r="Q36" s="8">
        <v>84.458277978070299</v>
      </c>
      <c r="R36" s="8">
        <v>-11.908277978070302</v>
      </c>
    </row>
    <row r="37" spans="2:18" x14ac:dyDescent="0.3">
      <c r="B37" s="1" t="s">
        <v>10</v>
      </c>
      <c r="C37">
        <v>72.34</v>
      </c>
      <c r="D37">
        <v>61.15</v>
      </c>
      <c r="E37" s="8">
        <v>77.546706211780901</v>
      </c>
      <c r="F37" s="8">
        <v>-16.396706211780902</v>
      </c>
      <c r="H37" s="1" t="s">
        <v>10</v>
      </c>
      <c r="I37">
        <v>72.34</v>
      </c>
      <c r="J37">
        <v>61.15</v>
      </c>
      <c r="K37" s="8">
        <v>77.526706211780905</v>
      </c>
      <c r="L37" s="8">
        <v>-16.376706211780906</v>
      </c>
      <c r="N37" s="1" t="s">
        <v>10</v>
      </c>
      <c r="O37">
        <v>72.34</v>
      </c>
      <c r="P37">
        <v>61.15</v>
      </c>
      <c r="Q37" s="8">
        <v>77.546706211780901</v>
      </c>
      <c r="R37" s="8">
        <v>-16.396706211780902</v>
      </c>
    </row>
    <row r="38" spans="2:18" x14ac:dyDescent="0.3">
      <c r="B38" s="1" t="s">
        <v>30</v>
      </c>
      <c r="C38">
        <v>83.47</v>
      </c>
      <c r="D38">
        <v>71.61</v>
      </c>
      <c r="E38" s="8">
        <v>88.463781006087402</v>
      </c>
      <c r="F38" s="8">
        <v>-16.853781006087402</v>
      </c>
      <c r="H38" s="1" t="s">
        <v>30</v>
      </c>
      <c r="I38">
        <v>83.47</v>
      </c>
      <c r="J38">
        <v>71.61</v>
      </c>
      <c r="K38" s="8">
        <v>88.713781006087402</v>
      </c>
      <c r="L38" s="8">
        <v>-17.103781006087402</v>
      </c>
      <c r="N38" s="1" t="s">
        <v>30</v>
      </c>
      <c r="O38">
        <v>83.47</v>
      </c>
      <c r="P38">
        <v>71.61</v>
      </c>
      <c r="Q38" s="8">
        <v>88.373781006087398</v>
      </c>
      <c r="R38" s="8">
        <v>-16.763781006087399</v>
      </c>
    </row>
    <row r="39" spans="2:18" x14ac:dyDescent="0.3">
      <c r="B39" s="1" t="s">
        <v>1</v>
      </c>
      <c r="C39">
        <v>68.2</v>
      </c>
      <c r="D39">
        <v>55.76</v>
      </c>
      <c r="E39" s="8">
        <v>73.139090321514942</v>
      </c>
      <c r="F39" s="8">
        <v>-17.379090321514944</v>
      </c>
      <c r="H39" s="1" t="s">
        <v>1</v>
      </c>
      <c r="I39">
        <v>68.2</v>
      </c>
      <c r="J39">
        <v>55.76</v>
      </c>
      <c r="K39" s="8">
        <v>72.979090321514946</v>
      </c>
      <c r="L39" s="8">
        <v>-17.219090321514948</v>
      </c>
      <c r="N39" s="1" t="s">
        <v>1</v>
      </c>
      <c r="O39">
        <v>68.2</v>
      </c>
      <c r="P39">
        <v>55.76</v>
      </c>
      <c r="Q39" s="8">
        <v>73.319090321514935</v>
      </c>
      <c r="R39" s="8">
        <v>-17.559090321514937</v>
      </c>
    </row>
    <row r="40" spans="2:18" x14ac:dyDescent="0.3">
      <c r="B40" s="1" t="s">
        <v>32</v>
      </c>
      <c r="C40">
        <v>61.29</v>
      </c>
      <c r="D40">
        <v>47.17</v>
      </c>
      <c r="E40" s="8">
        <v>66.547286102142991</v>
      </c>
      <c r="F40" s="8">
        <v>-19.377286102142989</v>
      </c>
      <c r="H40" s="1" t="s">
        <v>32</v>
      </c>
      <c r="I40">
        <v>61.29</v>
      </c>
      <c r="J40">
        <v>47.17</v>
      </c>
      <c r="K40" s="8">
        <v>66.597286102142988</v>
      </c>
      <c r="L40" s="8">
        <v>-19.427286102142986</v>
      </c>
      <c r="N40" s="1" t="s">
        <v>32</v>
      </c>
      <c r="O40">
        <v>61.29</v>
      </c>
      <c r="P40">
        <v>47.17</v>
      </c>
      <c r="Q40" s="8">
        <v>66.217286102142992</v>
      </c>
      <c r="R40" s="8">
        <v>-19.047286102142991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1E90-6C6C-47B1-940F-3894FC14F8B7}">
  <dimension ref="B1:R40"/>
  <sheetViews>
    <sheetView zoomScale="85" zoomScaleNormal="85" workbookViewId="0">
      <selection activeCell="C5" sqref="C5"/>
    </sheetView>
  </sheetViews>
  <sheetFormatPr baseColWidth="10" defaultRowHeight="14.4" x14ac:dyDescent="0.3"/>
  <cols>
    <col min="1" max="1" width="3.88671875" customWidth="1"/>
    <col min="2" max="2" width="24" bestFit="1" customWidth="1"/>
    <col min="3" max="3" width="24.5546875" bestFit="1" customWidth="1"/>
    <col min="4" max="4" width="16.109375" bestFit="1" customWidth="1"/>
    <col min="5" max="5" width="20.6640625" bestFit="1" customWidth="1"/>
    <col min="6" max="6" width="7.6640625" bestFit="1" customWidth="1"/>
    <col min="8" max="8" width="24" bestFit="1" customWidth="1"/>
    <col min="9" max="10" width="16.109375" bestFit="1" customWidth="1"/>
    <col min="11" max="11" width="20.6640625" bestFit="1" customWidth="1"/>
    <col min="12" max="12" width="7.6640625" bestFit="1" customWidth="1"/>
    <col min="14" max="14" width="24" bestFit="1" customWidth="1"/>
    <col min="15" max="16" width="16.109375" bestFit="1" customWidth="1"/>
    <col min="17" max="17" width="20.6640625" bestFit="1" customWidth="1"/>
    <col min="18" max="18" width="7.6640625" bestFit="1" customWidth="1"/>
  </cols>
  <sheetData>
    <row r="1" spans="2:18" ht="15" thickBot="1" x14ac:dyDescent="0.35"/>
    <row r="2" spans="2:18" ht="15" thickBot="1" x14ac:dyDescent="0.35">
      <c r="B2" s="5" t="s">
        <v>37</v>
      </c>
      <c r="C2" s="4" t="s">
        <v>41</v>
      </c>
    </row>
    <row r="3" spans="2:18" x14ac:dyDescent="0.3">
      <c r="B3" s="7" t="s">
        <v>38</v>
      </c>
      <c r="C3" s="13">
        <f>MAX(etha0_n0_5_iterations50_e1_Seed_4[Error],etha0_n0_5_iterations50_e2_Seed_4[Error],etha0_n0_5_iterations50_e3_Seed_4[Error])</f>
        <v>16.787609525624838</v>
      </c>
      <c r="D3" s="8"/>
    </row>
    <row r="4" spans="2:18" ht="15" thickBot="1" x14ac:dyDescent="0.35">
      <c r="B4" s="6" t="s">
        <v>39</v>
      </c>
      <c r="C4" s="14">
        <f>MIN(etha0_n0_5_iterations50_e1_Seed_4[Error],etha0_n0_5_iterations50_e2_Seed_4[Error],etha0_n0_5_iterations50_e3_Seed_4[Error])</f>
        <v>-13.430819995405145</v>
      </c>
    </row>
    <row r="5" spans="2:18" ht="15" thickBot="1" x14ac:dyDescent="0.35">
      <c r="B5" s="12" t="s">
        <v>44</v>
      </c>
      <c r="C5" s="15">
        <f>C3-C4</f>
        <v>30.218429521029982</v>
      </c>
    </row>
    <row r="7" spans="2:18" x14ac:dyDescent="0.3">
      <c r="B7" s="2" t="s">
        <v>0</v>
      </c>
      <c r="H7" s="2" t="s">
        <v>35</v>
      </c>
      <c r="N7" s="2" t="s">
        <v>36</v>
      </c>
    </row>
    <row r="8" spans="2:18" x14ac:dyDescent="0.3">
      <c r="B8" t="s">
        <v>40</v>
      </c>
      <c r="C8" t="s">
        <v>42</v>
      </c>
      <c r="D8" t="s">
        <v>33</v>
      </c>
      <c r="E8" t="s">
        <v>34</v>
      </c>
      <c r="F8" t="s">
        <v>43</v>
      </c>
      <c r="H8" t="s">
        <v>40</v>
      </c>
      <c r="I8" t="s">
        <v>42</v>
      </c>
      <c r="J8" t="s">
        <v>33</v>
      </c>
      <c r="K8" t="s">
        <v>34</v>
      </c>
      <c r="L8" t="s">
        <v>43</v>
      </c>
      <c r="N8" t="s">
        <v>40</v>
      </c>
      <c r="O8" t="s">
        <v>42</v>
      </c>
      <c r="P8" t="s">
        <v>33</v>
      </c>
      <c r="Q8" t="s">
        <v>34</v>
      </c>
      <c r="R8" t="s">
        <v>43</v>
      </c>
    </row>
    <row r="9" spans="2:18" x14ac:dyDescent="0.3">
      <c r="B9" s="1" t="s">
        <v>21</v>
      </c>
      <c r="C9">
        <v>54.28</v>
      </c>
      <c r="D9">
        <v>70.14</v>
      </c>
      <c r="E9" s="8">
        <v>53.352390474375163</v>
      </c>
      <c r="F9" s="8">
        <v>16.787609525624838</v>
      </c>
      <c r="H9" s="1" t="s">
        <v>21</v>
      </c>
      <c r="I9">
        <v>54.28</v>
      </c>
      <c r="J9">
        <v>70.14</v>
      </c>
      <c r="K9" s="8">
        <v>53.642390474375162</v>
      </c>
      <c r="L9" s="8">
        <v>16.497609525624839</v>
      </c>
      <c r="N9" s="1" t="s">
        <v>21</v>
      </c>
      <c r="O9">
        <v>54.28</v>
      </c>
      <c r="P9">
        <v>70.14</v>
      </c>
      <c r="Q9" s="8">
        <v>53.422390474375163</v>
      </c>
      <c r="R9" s="8">
        <v>16.717609525624837</v>
      </c>
    </row>
    <row r="10" spans="2:18" x14ac:dyDescent="0.3">
      <c r="B10" s="1" t="s">
        <v>16</v>
      </c>
      <c r="C10">
        <v>49.12</v>
      </c>
      <c r="D10">
        <v>61.4</v>
      </c>
      <c r="E10" s="8">
        <v>50.064692292109939</v>
      </c>
      <c r="F10" s="8">
        <v>11.33530770789006</v>
      </c>
      <c r="H10" s="1" t="s">
        <v>16</v>
      </c>
      <c r="I10">
        <v>49.12</v>
      </c>
      <c r="J10">
        <v>61.4</v>
      </c>
      <c r="K10" s="8">
        <v>50.154692292109935</v>
      </c>
      <c r="L10" s="8">
        <v>11.245307707890063</v>
      </c>
      <c r="N10" s="1" t="s">
        <v>16</v>
      </c>
      <c r="O10">
        <v>49.12</v>
      </c>
      <c r="P10">
        <v>61.4</v>
      </c>
      <c r="Q10" s="8">
        <v>50.484692292109941</v>
      </c>
      <c r="R10" s="8">
        <v>10.915307707890058</v>
      </c>
    </row>
    <row r="11" spans="2:18" x14ac:dyDescent="0.3">
      <c r="B11" s="1" t="s">
        <v>5</v>
      </c>
      <c r="C11">
        <v>74.83</v>
      </c>
      <c r="D11">
        <v>82.5</v>
      </c>
      <c r="E11" s="8">
        <v>76.0942469617668</v>
      </c>
      <c r="F11" s="8">
        <v>6.4057530382332004</v>
      </c>
      <c r="H11" s="1" t="s">
        <v>5</v>
      </c>
      <c r="I11">
        <v>74.83</v>
      </c>
      <c r="J11">
        <v>82.5</v>
      </c>
      <c r="K11" s="8">
        <v>76.184246961766803</v>
      </c>
      <c r="L11" s="8">
        <v>6.315753038233197</v>
      </c>
      <c r="N11" s="1" t="s">
        <v>5</v>
      </c>
      <c r="O11">
        <v>74.83</v>
      </c>
      <c r="P11">
        <v>82.5</v>
      </c>
      <c r="Q11" s="8">
        <v>76.174246961766798</v>
      </c>
      <c r="R11" s="8">
        <v>6.3257530382332021</v>
      </c>
    </row>
    <row r="12" spans="2:18" x14ac:dyDescent="0.3">
      <c r="B12" s="1" t="s">
        <v>15</v>
      </c>
      <c r="C12">
        <v>57.83</v>
      </c>
      <c r="D12">
        <v>59.99</v>
      </c>
      <c r="E12" s="8">
        <v>55.606934343473398</v>
      </c>
      <c r="F12" s="8">
        <v>4.383065656526604</v>
      </c>
      <c r="H12" s="1" t="s">
        <v>29</v>
      </c>
      <c r="I12">
        <v>79.25</v>
      </c>
      <c r="J12">
        <v>84.46</v>
      </c>
      <c r="K12" s="8">
        <v>79.952131545830696</v>
      </c>
      <c r="L12" s="8">
        <v>4.5078684541692979</v>
      </c>
      <c r="N12" s="1" t="s">
        <v>29</v>
      </c>
      <c r="O12">
        <v>79.25</v>
      </c>
      <c r="P12">
        <v>84.46</v>
      </c>
      <c r="Q12" s="8">
        <v>79.892131545830708</v>
      </c>
      <c r="R12" s="8">
        <v>4.567868454169286</v>
      </c>
    </row>
    <row r="13" spans="2:18" x14ac:dyDescent="0.3">
      <c r="B13" s="1" t="s">
        <v>29</v>
      </c>
      <c r="C13">
        <v>79.25</v>
      </c>
      <c r="D13">
        <v>84.46</v>
      </c>
      <c r="E13" s="8">
        <v>80.132131545830703</v>
      </c>
      <c r="F13" s="8">
        <v>4.3278684541692911</v>
      </c>
      <c r="H13" s="1" t="s">
        <v>22</v>
      </c>
      <c r="I13">
        <v>69.28</v>
      </c>
      <c r="J13">
        <v>74.63</v>
      </c>
      <c r="K13" s="8">
        <v>70.242856099787389</v>
      </c>
      <c r="L13" s="8">
        <v>4.3871439002126067</v>
      </c>
      <c r="N13" s="1" t="s">
        <v>15</v>
      </c>
      <c r="O13">
        <v>57.83</v>
      </c>
      <c r="P13">
        <v>59.99</v>
      </c>
      <c r="Q13" s="8">
        <v>55.446934343473394</v>
      </c>
      <c r="R13" s="8">
        <v>4.5430656565266077</v>
      </c>
    </row>
    <row r="14" spans="2:18" x14ac:dyDescent="0.3">
      <c r="B14" s="1" t="s">
        <v>22</v>
      </c>
      <c r="C14">
        <v>69.28</v>
      </c>
      <c r="D14">
        <v>74.63</v>
      </c>
      <c r="E14" s="8">
        <v>70.302856099787377</v>
      </c>
      <c r="F14" s="8">
        <v>4.3271439002126186</v>
      </c>
      <c r="H14" s="1" t="s">
        <v>15</v>
      </c>
      <c r="I14">
        <v>57.83</v>
      </c>
      <c r="J14">
        <v>59.99</v>
      </c>
      <c r="K14" s="8">
        <v>55.786934343473398</v>
      </c>
      <c r="L14" s="8">
        <v>4.2030656565266042</v>
      </c>
      <c r="N14" s="1" t="s">
        <v>22</v>
      </c>
      <c r="O14">
        <v>69.28</v>
      </c>
      <c r="P14">
        <v>74.63</v>
      </c>
      <c r="Q14" s="8">
        <v>70.242856099787389</v>
      </c>
      <c r="R14" s="8">
        <v>4.3871439002126067</v>
      </c>
    </row>
    <row r="15" spans="2:18" x14ac:dyDescent="0.3">
      <c r="B15" s="1" t="s">
        <v>14</v>
      </c>
      <c r="C15">
        <v>91.75</v>
      </c>
      <c r="D15">
        <v>95.39</v>
      </c>
      <c r="E15" s="8">
        <v>92.00096057682272</v>
      </c>
      <c r="F15" s="8">
        <v>3.3890394231772802</v>
      </c>
      <c r="H15" s="1" t="s">
        <v>14</v>
      </c>
      <c r="I15">
        <v>91.75</v>
      </c>
      <c r="J15">
        <v>95.39</v>
      </c>
      <c r="K15" s="8">
        <v>91.850960576822729</v>
      </c>
      <c r="L15" s="8">
        <v>3.5390394231772717</v>
      </c>
      <c r="N15" s="1" t="s">
        <v>14</v>
      </c>
      <c r="O15">
        <v>91.75</v>
      </c>
      <c r="P15">
        <v>95.39</v>
      </c>
      <c r="Q15" s="8">
        <v>91.770960576822716</v>
      </c>
      <c r="R15" s="8">
        <v>3.6190394231772842</v>
      </c>
    </row>
    <row r="16" spans="2:18" x14ac:dyDescent="0.3">
      <c r="B16" s="1" t="s">
        <v>18</v>
      </c>
      <c r="C16">
        <v>71.260000000000005</v>
      </c>
      <c r="D16">
        <v>73.569999999999993</v>
      </c>
      <c r="E16" s="8">
        <v>71.09577719369257</v>
      </c>
      <c r="F16" s="8">
        <v>2.4742228063074236</v>
      </c>
      <c r="H16" s="1" t="s">
        <v>18</v>
      </c>
      <c r="I16">
        <v>71.260000000000005</v>
      </c>
      <c r="J16">
        <v>73.569999999999993</v>
      </c>
      <c r="K16" s="8">
        <v>71.085777193692564</v>
      </c>
      <c r="L16" s="8">
        <v>2.4842228063074288</v>
      </c>
      <c r="N16" s="1" t="s">
        <v>18</v>
      </c>
      <c r="O16">
        <v>71.260000000000005</v>
      </c>
      <c r="P16">
        <v>73.569999999999993</v>
      </c>
      <c r="Q16" s="8">
        <v>70.995777193692561</v>
      </c>
      <c r="R16" s="8">
        <v>2.5742228063074322</v>
      </c>
    </row>
    <row r="17" spans="2:18" x14ac:dyDescent="0.3">
      <c r="B17" s="1" t="s">
        <v>20</v>
      </c>
      <c r="C17">
        <v>82.48</v>
      </c>
      <c r="D17">
        <v>83.3</v>
      </c>
      <c r="E17" s="8">
        <v>81.569148605737439</v>
      </c>
      <c r="F17" s="8">
        <v>1.7308513942625581</v>
      </c>
      <c r="H17" s="1" t="s">
        <v>20</v>
      </c>
      <c r="I17">
        <v>82.48</v>
      </c>
      <c r="J17">
        <v>83.3</v>
      </c>
      <c r="K17" s="8">
        <v>81.379148605737441</v>
      </c>
      <c r="L17" s="8">
        <v>1.9208513942625558</v>
      </c>
      <c r="N17" s="1" t="s">
        <v>20</v>
      </c>
      <c r="O17">
        <v>82.48</v>
      </c>
      <c r="P17">
        <v>83.3</v>
      </c>
      <c r="Q17" s="8">
        <v>81.739148605737441</v>
      </c>
      <c r="R17" s="8">
        <v>1.5608513942625564</v>
      </c>
    </row>
    <row r="18" spans="2:18" x14ac:dyDescent="0.3">
      <c r="B18" s="1" t="s">
        <v>7</v>
      </c>
      <c r="C18">
        <v>90.75</v>
      </c>
      <c r="D18">
        <v>92.57</v>
      </c>
      <c r="E18" s="8">
        <v>91.465754057152807</v>
      </c>
      <c r="F18" s="8">
        <v>1.1042459428471858</v>
      </c>
      <c r="H18" s="1" t="s">
        <v>7</v>
      </c>
      <c r="I18">
        <v>90.75</v>
      </c>
      <c r="J18">
        <v>92.57</v>
      </c>
      <c r="K18" s="8">
        <v>91.485754057152803</v>
      </c>
      <c r="L18" s="8">
        <v>1.0842459428471898</v>
      </c>
      <c r="N18" s="1" t="s">
        <v>7</v>
      </c>
      <c r="O18">
        <v>90.75</v>
      </c>
      <c r="P18">
        <v>92.57</v>
      </c>
      <c r="Q18" s="8">
        <v>91.485754057152803</v>
      </c>
      <c r="R18" s="8">
        <v>1.0842459428471898</v>
      </c>
    </row>
    <row r="19" spans="2:18" x14ac:dyDescent="0.3">
      <c r="B19" s="1" t="s">
        <v>8</v>
      </c>
      <c r="C19">
        <v>66.7</v>
      </c>
      <c r="D19">
        <v>65.569999999999993</v>
      </c>
      <c r="E19" s="8">
        <v>65.018611533289885</v>
      </c>
      <c r="F19" s="8">
        <v>0.5513884667101081</v>
      </c>
      <c r="H19" s="1" t="s">
        <v>2</v>
      </c>
      <c r="I19">
        <v>81.33</v>
      </c>
      <c r="J19">
        <v>83.38</v>
      </c>
      <c r="K19" s="8">
        <v>82.684432483147958</v>
      </c>
      <c r="L19" s="8">
        <v>0.69556751685203722</v>
      </c>
      <c r="N19" s="1" t="s">
        <v>17</v>
      </c>
      <c r="O19">
        <v>71.260000000000005</v>
      </c>
      <c r="P19">
        <v>69.77</v>
      </c>
      <c r="Q19" s="8">
        <v>69.197559433749007</v>
      </c>
      <c r="R19" s="8">
        <v>0.57244056625098949</v>
      </c>
    </row>
    <row r="20" spans="2:18" x14ac:dyDescent="0.3">
      <c r="B20" s="1" t="s">
        <v>17</v>
      </c>
      <c r="C20">
        <v>71.260000000000005</v>
      </c>
      <c r="D20">
        <v>69.77</v>
      </c>
      <c r="E20" s="8">
        <v>69.28755943374901</v>
      </c>
      <c r="F20" s="8">
        <v>0.48244056625098608</v>
      </c>
      <c r="H20" s="1" t="s">
        <v>17</v>
      </c>
      <c r="I20">
        <v>71.260000000000005</v>
      </c>
      <c r="J20">
        <v>69.77</v>
      </c>
      <c r="K20" s="8">
        <v>69.237559433749013</v>
      </c>
      <c r="L20" s="8">
        <v>0.53244056625098324</v>
      </c>
      <c r="N20" s="1" t="s">
        <v>8</v>
      </c>
      <c r="O20">
        <v>66.7</v>
      </c>
      <c r="P20">
        <v>65.569999999999993</v>
      </c>
      <c r="Q20" s="8">
        <v>65.078611533289887</v>
      </c>
      <c r="R20" s="8">
        <v>0.49138846671010583</v>
      </c>
    </row>
    <row r="21" spans="2:18" x14ac:dyDescent="0.3">
      <c r="B21" s="1" t="s">
        <v>2</v>
      </c>
      <c r="C21">
        <v>81.33</v>
      </c>
      <c r="D21">
        <v>83.38</v>
      </c>
      <c r="E21" s="8">
        <v>82.934432483147958</v>
      </c>
      <c r="F21" s="8">
        <v>0.44556751685203722</v>
      </c>
      <c r="H21" s="1" t="s">
        <v>8</v>
      </c>
      <c r="I21">
        <v>66.7</v>
      </c>
      <c r="J21">
        <v>65.569999999999993</v>
      </c>
      <c r="K21" s="8">
        <v>65.298611533289886</v>
      </c>
      <c r="L21" s="8">
        <v>0.27138846671010697</v>
      </c>
      <c r="N21" s="1" t="s">
        <v>2</v>
      </c>
      <c r="O21">
        <v>81.33</v>
      </c>
      <c r="P21">
        <v>83.38</v>
      </c>
      <c r="Q21" s="8">
        <v>83.10443248314796</v>
      </c>
      <c r="R21" s="8">
        <v>0.27556751685203551</v>
      </c>
    </row>
    <row r="22" spans="2:18" x14ac:dyDescent="0.3">
      <c r="B22" s="9" t="s">
        <v>12</v>
      </c>
      <c r="C22" s="9">
        <v>47.49</v>
      </c>
      <c r="D22" s="9">
        <v>51.23</v>
      </c>
      <c r="E22" s="9">
        <v>51.23</v>
      </c>
      <c r="F22" s="9">
        <v>0</v>
      </c>
      <c r="H22" s="9" t="s">
        <v>12</v>
      </c>
      <c r="I22" s="9">
        <v>47.49</v>
      </c>
      <c r="J22" s="9">
        <v>51.23</v>
      </c>
      <c r="K22" s="9">
        <v>51.23</v>
      </c>
      <c r="L22" s="9">
        <v>0</v>
      </c>
      <c r="N22" s="9" t="s">
        <v>12</v>
      </c>
      <c r="O22" s="9">
        <v>47.49</v>
      </c>
      <c r="P22" s="9">
        <v>51.23</v>
      </c>
      <c r="Q22" s="9">
        <v>51.23</v>
      </c>
      <c r="R22" s="9">
        <v>0</v>
      </c>
    </row>
    <row r="23" spans="2:18" x14ac:dyDescent="0.3">
      <c r="B23" s="9" t="s">
        <v>31</v>
      </c>
      <c r="C23" s="9">
        <v>57.44</v>
      </c>
      <c r="D23" s="9">
        <v>53.43</v>
      </c>
      <c r="E23" s="9">
        <v>53.43</v>
      </c>
      <c r="F23" s="9">
        <v>0</v>
      </c>
      <c r="H23" s="9" t="s">
        <v>31</v>
      </c>
      <c r="I23" s="9">
        <v>57.44</v>
      </c>
      <c r="J23" s="9">
        <v>53.43</v>
      </c>
      <c r="K23" s="9">
        <v>53.43</v>
      </c>
      <c r="L23" s="9">
        <v>0</v>
      </c>
      <c r="N23" s="9" t="s">
        <v>31</v>
      </c>
      <c r="O23" s="9">
        <v>57.44</v>
      </c>
      <c r="P23" s="9">
        <v>53.43</v>
      </c>
      <c r="Q23" s="9">
        <v>53.43</v>
      </c>
      <c r="R23" s="9">
        <v>0</v>
      </c>
    </row>
    <row r="24" spans="2:18" x14ac:dyDescent="0.3">
      <c r="B24" s="1" t="s">
        <v>27</v>
      </c>
      <c r="C24">
        <v>69.89</v>
      </c>
      <c r="D24">
        <v>70.75</v>
      </c>
      <c r="E24" s="8">
        <v>70.786826791900666</v>
      </c>
      <c r="F24" s="8">
        <v>-3.6826791900665512E-2</v>
      </c>
      <c r="H24" s="1" t="s">
        <v>27</v>
      </c>
      <c r="I24">
        <v>69.89</v>
      </c>
      <c r="J24">
        <v>70.75</v>
      </c>
      <c r="K24" s="8">
        <v>70.836826791900663</v>
      </c>
      <c r="L24" s="8">
        <v>-8.682679190066267E-2</v>
      </c>
      <c r="N24" s="1" t="s">
        <v>27</v>
      </c>
      <c r="O24">
        <v>69.89</v>
      </c>
      <c r="P24">
        <v>70.75</v>
      </c>
      <c r="Q24" s="8">
        <v>70.756826791900664</v>
      </c>
      <c r="R24" s="8">
        <v>-6.8267919006643751E-3</v>
      </c>
    </row>
    <row r="25" spans="2:18" x14ac:dyDescent="0.3">
      <c r="B25" s="1" t="s">
        <v>24</v>
      </c>
      <c r="C25">
        <v>79.06</v>
      </c>
      <c r="D25">
        <v>79.98</v>
      </c>
      <c r="E25" s="8">
        <v>80.323668252488559</v>
      </c>
      <c r="F25" s="8">
        <v>-0.34366825248855548</v>
      </c>
      <c r="H25" s="1" t="s">
        <v>24</v>
      </c>
      <c r="I25">
        <v>79.06</v>
      </c>
      <c r="J25">
        <v>79.98</v>
      </c>
      <c r="K25" s="8">
        <v>80.183668252488559</v>
      </c>
      <c r="L25" s="8">
        <v>-0.20366825248855491</v>
      </c>
      <c r="N25" s="1" t="s">
        <v>24</v>
      </c>
      <c r="O25">
        <v>79.06</v>
      </c>
      <c r="P25">
        <v>79.98</v>
      </c>
      <c r="Q25" s="8">
        <v>80.563668252488554</v>
      </c>
      <c r="R25" s="8">
        <v>-0.58366825248855037</v>
      </c>
    </row>
    <row r="26" spans="2:18" x14ac:dyDescent="0.3">
      <c r="B26" s="1" t="s">
        <v>26</v>
      </c>
      <c r="C26">
        <v>69.150000000000006</v>
      </c>
      <c r="D26">
        <v>68.72</v>
      </c>
      <c r="E26" s="8">
        <v>69.61</v>
      </c>
      <c r="F26" s="8">
        <v>-0.89000000000000057</v>
      </c>
      <c r="H26" s="1" t="s">
        <v>26</v>
      </c>
      <c r="I26">
        <v>69.150000000000006</v>
      </c>
      <c r="J26">
        <v>68.72</v>
      </c>
      <c r="K26" s="8">
        <v>69.52000000000001</v>
      </c>
      <c r="L26" s="8">
        <v>-0.80000000000001137</v>
      </c>
      <c r="N26" s="1" t="s">
        <v>26</v>
      </c>
      <c r="O26">
        <v>69.150000000000006</v>
      </c>
      <c r="P26">
        <v>68.72</v>
      </c>
      <c r="Q26" s="8">
        <v>69.330000000000013</v>
      </c>
      <c r="R26" s="8">
        <v>-0.61000000000001364</v>
      </c>
    </row>
    <row r="27" spans="2:18" x14ac:dyDescent="0.3">
      <c r="B27" s="1" t="s">
        <v>9</v>
      </c>
      <c r="C27">
        <v>75.849999999999994</v>
      </c>
      <c r="D27">
        <v>74.63</v>
      </c>
      <c r="E27" s="8">
        <v>75.608418840995228</v>
      </c>
      <c r="F27" s="8">
        <v>-0.97841884099523213</v>
      </c>
      <c r="H27" s="1" t="s">
        <v>9</v>
      </c>
      <c r="I27">
        <v>75.849999999999994</v>
      </c>
      <c r="J27">
        <v>74.63</v>
      </c>
      <c r="K27" s="8">
        <v>75.468418840995227</v>
      </c>
      <c r="L27" s="8">
        <v>-0.83841884099523156</v>
      </c>
      <c r="N27" s="1" t="s">
        <v>9</v>
      </c>
      <c r="O27">
        <v>75.849999999999994</v>
      </c>
      <c r="P27">
        <v>74.63</v>
      </c>
      <c r="Q27" s="8">
        <v>75.248418840995228</v>
      </c>
      <c r="R27" s="8">
        <v>-0.6184188409952327</v>
      </c>
    </row>
    <row r="28" spans="2:18" x14ac:dyDescent="0.3">
      <c r="B28" s="1" t="s">
        <v>25</v>
      </c>
      <c r="C28">
        <v>76.3</v>
      </c>
      <c r="D28">
        <v>75.47</v>
      </c>
      <c r="E28" s="8">
        <v>77.879328359655645</v>
      </c>
      <c r="F28" s="8">
        <v>-2.4093283596556461</v>
      </c>
      <c r="H28" s="1" t="s">
        <v>25</v>
      </c>
      <c r="I28">
        <v>76.3</v>
      </c>
      <c r="J28">
        <v>75.47</v>
      </c>
      <c r="K28" s="8">
        <v>78.199328359655638</v>
      </c>
      <c r="L28" s="8">
        <v>-2.7293283596556392</v>
      </c>
      <c r="N28" s="1" t="s">
        <v>25</v>
      </c>
      <c r="O28">
        <v>76.3</v>
      </c>
      <c r="P28">
        <v>75.47</v>
      </c>
      <c r="Q28" s="8">
        <v>77.729328359655639</v>
      </c>
      <c r="R28" s="8">
        <v>-2.2593283596556404</v>
      </c>
    </row>
    <row r="29" spans="2:18" x14ac:dyDescent="0.3">
      <c r="B29" s="1" t="s">
        <v>23</v>
      </c>
      <c r="C29">
        <v>46.33</v>
      </c>
      <c r="D29">
        <v>42.13</v>
      </c>
      <c r="E29" s="8">
        <v>45.246166274683858</v>
      </c>
      <c r="F29" s="8">
        <v>-3.1161662746838559</v>
      </c>
      <c r="H29" s="1" t="s">
        <v>23</v>
      </c>
      <c r="I29">
        <v>46.33</v>
      </c>
      <c r="J29">
        <v>42.13</v>
      </c>
      <c r="K29" s="8">
        <v>45.02616627468386</v>
      </c>
      <c r="L29" s="8">
        <v>-2.896166274683857</v>
      </c>
      <c r="N29" s="1" t="s">
        <v>23</v>
      </c>
      <c r="O29">
        <v>46.33</v>
      </c>
      <c r="P29">
        <v>42.13</v>
      </c>
      <c r="Q29" s="8">
        <v>45.286166274683865</v>
      </c>
      <c r="R29" s="8">
        <v>-3.1561662746838621</v>
      </c>
    </row>
    <row r="30" spans="2:18" x14ac:dyDescent="0.3">
      <c r="B30" s="1" t="s">
        <v>11</v>
      </c>
      <c r="C30">
        <v>74.239999999999995</v>
      </c>
      <c r="D30">
        <v>72.16</v>
      </c>
      <c r="E30" s="8">
        <v>75.419200299734428</v>
      </c>
      <c r="F30" s="8">
        <v>-3.2592002997344309</v>
      </c>
      <c r="H30" s="1" t="s">
        <v>11</v>
      </c>
      <c r="I30">
        <v>74.239999999999995</v>
      </c>
      <c r="J30">
        <v>72.16</v>
      </c>
      <c r="K30" s="8">
        <v>75.189200299734424</v>
      </c>
      <c r="L30" s="8">
        <v>-3.0292002997344269</v>
      </c>
      <c r="N30" s="1" t="s">
        <v>11</v>
      </c>
      <c r="O30">
        <v>74.239999999999995</v>
      </c>
      <c r="P30">
        <v>72.16</v>
      </c>
      <c r="Q30" s="8">
        <v>75.439200299734424</v>
      </c>
      <c r="R30" s="8">
        <v>-3.2792002997344269</v>
      </c>
    </row>
    <row r="31" spans="2:18" x14ac:dyDescent="0.3">
      <c r="B31" s="1" t="s">
        <v>3</v>
      </c>
      <c r="C31">
        <v>58.82</v>
      </c>
      <c r="D31">
        <v>54.41</v>
      </c>
      <c r="E31" s="8">
        <v>58.228025956932434</v>
      </c>
      <c r="F31" s="8">
        <v>-3.8180259569324377</v>
      </c>
      <c r="H31" s="1" t="s">
        <v>3</v>
      </c>
      <c r="I31">
        <v>58.82</v>
      </c>
      <c r="J31">
        <v>54.41</v>
      </c>
      <c r="K31" s="8">
        <v>58.42802595693243</v>
      </c>
      <c r="L31" s="8">
        <v>-4.0180259569324335</v>
      </c>
      <c r="N31" s="1" t="s">
        <v>19</v>
      </c>
      <c r="O31">
        <v>70.959999999999994</v>
      </c>
      <c r="P31">
        <v>68.209999999999994</v>
      </c>
      <c r="Q31" s="8">
        <v>72.051216944503693</v>
      </c>
      <c r="R31" s="8">
        <v>-3.8412169445036994</v>
      </c>
    </row>
    <row r="32" spans="2:18" x14ac:dyDescent="0.3">
      <c r="B32" s="1" t="s">
        <v>19</v>
      </c>
      <c r="C32">
        <v>70.959999999999994</v>
      </c>
      <c r="D32">
        <v>68.209999999999994</v>
      </c>
      <c r="E32" s="8">
        <v>72.121216944503686</v>
      </c>
      <c r="F32" s="8">
        <v>-3.9112169445036926</v>
      </c>
      <c r="H32" s="1" t="s">
        <v>19</v>
      </c>
      <c r="I32">
        <v>70.959999999999994</v>
      </c>
      <c r="J32">
        <v>68.209999999999994</v>
      </c>
      <c r="K32" s="8">
        <v>72.261216944503687</v>
      </c>
      <c r="L32" s="8">
        <v>-4.0512169445036932</v>
      </c>
      <c r="N32" s="1" t="s">
        <v>3</v>
      </c>
      <c r="O32">
        <v>58.82</v>
      </c>
      <c r="P32">
        <v>54.41</v>
      </c>
      <c r="Q32" s="8">
        <v>58.388025956932431</v>
      </c>
      <c r="R32" s="8">
        <v>-3.9780259569324343</v>
      </c>
    </row>
    <row r="33" spans="2:18" x14ac:dyDescent="0.3">
      <c r="B33" s="1" t="s">
        <v>13</v>
      </c>
      <c r="C33">
        <v>68.02</v>
      </c>
      <c r="D33">
        <v>65.12</v>
      </c>
      <c r="E33" s="8">
        <v>69.425949074438378</v>
      </c>
      <c r="F33" s="8">
        <v>-4.3059490744383737</v>
      </c>
      <c r="H33" s="1" t="s">
        <v>13</v>
      </c>
      <c r="I33">
        <v>68.02</v>
      </c>
      <c r="J33">
        <v>65.12</v>
      </c>
      <c r="K33" s="8">
        <v>69.575949074438384</v>
      </c>
      <c r="L33" s="8">
        <v>-4.4559490744383794</v>
      </c>
      <c r="N33" s="1" t="s">
        <v>13</v>
      </c>
      <c r="O33">
        <v>68.02</v>
      </c>
      <c r="P33">
        <v>65.12</v>
      </c>
      <c r="Q33" s="8">
        <v>69.175949074438378</v>
      </c>
      <c r="R33" s="8">
        <v>-4.0559490744383737</v>
      </c>
    </row>
    <row r="34" spans="2:18" x14ac:dyDescent="0.3">
      <c r="B34" s="1" t="s">
        <v>4</v>
      </c>
      <c r="C34">
        <v>74.150000000000006</v>
      </c>
      <c r="D34">
        <v>70.400000000000006</v>
      </c>
      <c r="E34" s="8">
        <v>75.596728224403591</v>
      </c>
      <c r="F34" s="8">
        <v>-5.1967282244035857</v>
      </c>
      <c r="H34" s="1" t="s">
        <v>4</v>
      </c>
      <c r="I34">
        <v>74.150000000000006</v>
      </c>
      <c r="J34">
        <v>70.400000000000006</v>
      </c>
      <c r="K34" s="8">
        <v>75.176728224403604</v>
      </c>
      <c r="L34" s="8">
        <v>-4.7767282244035982</v>
      </c>
      <c r="N34" s="1" t="s">
        <v>4</v>
      </c>
      <c r="O34">
        <v>74.150000000000006</v>
      </c>
      <c r="P34">
        <v>70.400000000000006</v>
      </c>
      <c r="Q34" s="8">
        <v>75.476728224403601</v>
      </c>
      <c r="R34" s="8">
        <v>-5.0767282244035954</v>
      </c>
    </row>
    <row r="35" spans="2:18" x14ac:dyDescent="0.3">
      <c r="B35" s="1" t="s">
        <v>6</v>
      </c>
      <c r="C35">
        <v>78.97</v>
      </c>
      <c r="D35">
        <v>72.55</v>
      </c>
      <c r="E35" s="8">
        <v>79.743398115066739</v>
      </c>
      <c r="F35" s="8">
        <v>-7.1933981150667421</v>
      </c>
      <c r="H35" s="1" t="s">
        <v>6</v>
      </c>
      <c r="I35">
        <v>78.97</v>
      </c>
      <c r="J35">
        <v>72.55</v>
      </c>
      <c r="K35" s="8">
        <v>79.503398115066744</v>
      </c>
      <c r="L35" s="8">
        <v>-6.9533981150667472</v>
      </c>
      <c r="N35" s="1" t="s">
        <v>6</v>
      </c>
      <c r="O35">
        <v>78.97</v>
      </c>
      <c r="P35">
        <v>72.55</v>
      </c>
      <c r="Q35" s="8">
        <v>79.493398115066739</v>
      </c>
      <c r="R35" s="8">
        <v>-6.9433981150667421</v>
      </c>
    </row>
    <row r="36" spans="2:18" x14ac:dyDescent="0.3">
      <c r="B36" s="1" t="s">
        <v>28</v>
      </c>
      <c r="C36">
        <v>67.95</v>
      </c>
      <c r="D36">
        <v>60.92</v>
      </c>
      <c r="E36" s="8">
        <v>69.510098018102596</v>
      </c>
      <c r="F36" s="8">
        <v>-8.5900980181025943</v>
      </c>
      <c r="H36" s="1" t="s">
        <v>28</v>
      </c>
      <c r="I36">
        <v>67.95</v>
      </c>
      <c r="J36">
        <v>60.92</v>
      </c>
      <c r="K36" s="8">
        <v>69.430098018102598</v>
      </c>
      <c r="L36" s="8">
        <v>-8.510098018102596</v>
      </c>
      <c r="N36" s="1" t="s">
        <v>28</v>
      </c>
      <c r="O36">
        <v>67.95</v>
      </c>
      <c r="P36">
        <v>60.92</v>
      </c>
      <c r="Q36" s="8">
        <v>69.350098018102585</v>
      </c>
      <c r="R36" s="8">
        <v>-8.4300980181025835</v>
      </c>
    </row>
    <row r="37" spans="2:18" x14ac:dyDescent="0.3">
      <c r="B37" s="1" t="s">
        <v>1</v>
      </c>
      <c r="C37">
        <v>68.2</v>
      </c>
      <c r="D37">
        <v>55.76</v>
      </c>
      <c r="E37" s="8">
        <v>65.82469127201955</v>
      </c>
      <c r="F37" s="8">
        <v>-10.064691272019552</v>
      </c>
      <c r="H37" s="1" t="s">
        <v>1</v>
      </c>
      <c r="I37">
        <v>68.2</v>
      </c>
      <c r="J37">
        <v>55.76</v>
      </c>
      <c r="K37" s="8">
        <v>65.924691272019544</v>
      </c>
      <c r="L37" s="8">
        <v>-10.164691272019546</v>
      </c>
      <c r="N37" s="1" t="s">
        <v>1</v>
      </c>
      <c r="O37">
        <v>68.2</v>
      </c>
      <c r="P37">
        <v>55.76</v>
      </c>
      <c r="Q37" s="8">
        <v>66.124691272019547</v>
      </c>
      <c r="R37" s="8">
        <v>-10.364691272019549</v>
      </c>
    </row>
    <row r="38" spans="2:18" x14ac:dyDescent="0.3">
      <c r="B38" s="1" t="s">
        <v>10</v>
      </c>
      <c r="C38">
        <v>72.34</v>
      </c>
      <c r="D38">
        <v>61.15</v>
      </c>
      <c r="E38" s="8">
        <v>71.94897181905084</v>
      </c>
      <c r="F38" s="8">
        <v>-10.798971819050841</v>
      </c>
      <c r="H38" s="1" t="s">
        <v>10</v>
      </c>
      <c r="I38">
        <v>72.34</v>
      </c>
      <c r="J38">
        <v>61.15</v>
      </c>
      <c r="K38" s="8">
        <v>71.868971819050842</v>
      </c>
      <c r="L38" s="8">
        <v>-10.718971819050843</v>
      </c>
      <c r="N38" s="1" t="s">
        <v>10</v>
      </c>
      <c r="O38">
        <v>72.34</v>
      </c>
      <c r="P38">
        <v>61.15</v>
      </c>
      <c r="Q38" s="8">
        <v>72.268971819050847</v>
      </c>
      <c r="R38" s="8">
        <v>-11.118971819050849</v>
      </c>
    </row>
    <row r="39" spans="2:18" x14ac:dyDescent="0.3">
      <c r="B39" s="1" t="s">
        <v>32</v>
      </c>
      <c r="C39">
        <v>61.29</v>
      </c>
      <c r="D39">
        <v>47.17</v>
      </c>
      <c r="E39" s="8">
        <v>60.264017436177497</v>
      </c>
      <c r="F39" s="8">
        <v>-13.094017436177495</v>
      </c>
      <c r="H39" s="1" t="s">
        <v>32</v>
      </c>
      <c r="I39">
        <v>61.29</v>
      </c>
      <c r="J39">
        <v>47.17</v>
      </c>
      <c r="K39" s="8">
        <v>60.014017436177497</v>
      </c>
      <c r="L39" s="8">
        <v>-12.844017436177495</v>
      </c>
      <c r="N39" s="1" t="s">
        <v>32</v>
      </c>
      <c r="O39">
        <v>61.29</v>
      </c>
      <c r="P39">
        <v>47.17</v>
      </c>
      <c r="Q39" s="8">
        <v>60.184017436177498</v>
      </c>
      <c r="R39" s="8">
        <v>-13.014017436177497</v>
      </c>
    </row>
    <row r="40" spans="2:18" x14ac:dyDescent="0.3">
      <c r="B40" s="1" t="s">
        <v>30</v>
      </c>
      <c r="C40">
        <v>83.47</v>
      </c>
      <c r="D40">
        <v>71.61</v>
      </c>
      <c r="E40" s="8">
        <v>84.820819995405145</v>
      </c>
      <c r="F40" s="8">
        <v>-13.210819995405146</v>
      </c>
      <c r="H40" s="1" t="s">
        <v>30</v>
      </c>
      <c r="I40">
        <v>83.47</v>
      </c>
      <c r="J40">
        <v>71.61</v>
      </c>
      <c r="K40" s="8">
        <v>85.040819995405144</v>
      </c>
      <c r="L40" s="8">
        <v>-13.430819995405145</v>
      </c>
      <c r="N40" s="1" t="s">
        <v>30</v>
      </c>
      <c r="O40">
        <v>83.47</v>
      </c>
      <c r="P40">
        <v>71.61</v>
      </c>
      <c r="Q40" s="8">
        <v>84.970819995405137</v>
      </c>
      <c r="R40" s="8">
        <v>-13.360819995405137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60B42-AAE6-4FF4-B3C4-D168AEA58F1B}">
  <dimension ref="B1:R40"/>
  <sheetViews>
    <sheetView topLeftCell="A7" workbookViewId="0">
      <selection activeCell="F3" sqref="F3"/>
    </sheetView>
  </sheetViews>
  <sheetFormatPr baseColWidth="10" defaultRowHeight="14.4" x14ac:dyDescent="0.3"/>
  <cols>
    <col min="2" max="2" width="23.21875" bestFit="1" customWidth="1"/>
    <col min="3" max="3" width="24.5546875" bestFit="1" customWidth="1"/>
    <col min="4" max="4" width="20.6640625" bestFit="1" customWidth="1"/>
    <col min="5" max="5" width="12.109375" bestFit="1" customWidth="1"/>
    <col min="8" max="8" width="23.21875" bestFit="1" customWidth="1"/>
    <col min="9" max="9" width="16" bestFit="1" customWidth="1"/>
    <col min="10" max="10" width="20.6640625" bestFit="1" customWidth="1"/>
    <col min="11" max="11" width="12.109375" bestFit="1" customWidth="1"/>
    <col min="14" max="14" width="23.21875" bestFit="1" customWidth="1"/>
    <col min="15" max="15" width="16" bestFit="1" customWidth="1"/>
    <col min="16" max="16" width="20.6640625" bestFit="1" customWidth="1"/>
    <col min="17" max="17" width="12.109375" bestFit="1" customWidth="1"/>
  </cols>
  <sheetData>
    <row r="1" spans="2:18" ht="15" thickBot="1" x14ac:dyDescent="0.35"/>
    <row r="2" spans="2:18" ht="15" thickBot="1" x14ac:dyDescent="0.35">
      <c r="B2" s="5" t="s">
        <v>37</v>
      </c>
      <c r="C2" s="4" t="s">
        <v>41</v>
      </c>
    </row>
    <row r="3" spans="2:18" x14ac:dyDescent="0.3">
      <c r="B3" s="7" t="s">
        <v>38</v>
      </c>
      <c r="C3" s="13">
        <f>MAX(etha0_n0_5_iterations200_e1__2[Error],etha0_n0_5_iterations200_e2__2[Error],etha0_n0_5_iterations200_e3__2[Error])</f>
        <v>17.556960233651111</v>
      </c>
    </row>
    <row r="4" spans="2:18" ht="15" thickBot="1" x14ac:dyDescent="0.35">
      <c r="B4" s="6" t="s">
        <v>39</v>
      </c>
      <c r="C4" s="14">
        <f>MIN(etha0_n0_5_iterations200_e1__2[Error],etha0_n0_5_iterations200_e2__2[Error],etha0_n0_5_iterations200_e3__2[Error])</f>
        <v>-12.902067365840118</v>
      </c>
    </row>
    <row r="5" spans="2:18" ht="15" thickBot="1" x14ac:dyDescent="0.35">
      <c r="B5" s="12" t="s">
        <v>44</v>
      </c>
      <c r="C5" s="15">
        <f>C3-C4</f>
        <v>30.459027599491229</v>
      </c>
    </row>
    <row r="7" spans="2:18" x14ac:dyDescent="0.3">
      <c r="B7" s="2" t="s">
        <v>0</v>
      </c>
      <c r="H7" s="2" t="s">
        <v>35</v>
      </c>
      <c r="N7" s="2" t="s">
        <v>36</v>
      </c>
    </row>
    <row r="8" spans="2:18" x14ac:dyDescent="0.3">
      <c r="B8" t="s">
        <v>40</v>
      </c>
      <c r="C8" t="s">
        <v>42</v>
      </c>
      <c r="D8" t="s">
        <v>33</v>
      </c>
      <c r="E8" t="s">
        <v>34</v>
      </c>
      <c r="F8" t="s">
        <v>43</v>
      </c>
      <c r="H8" t="s">
        <v>40</v>
      </c>
      <c r="I8" t="s">
        <v>42</v>
      </c>
      <c r="J8" t="s">
        <v>33</v>
      </c>
      <c r="K8" t="s">
        <v>34</v>
      </c>
      <c r="L8" t="s">
        <v>43</v>
      </c>
      <c r="N8" t="s">
        <v>40</v>
      </c>
      <c r="O8" t="s">
        <v>42</v>
      </c>
      <c r="P8" t="s">
        <v>33</v>
      </c>
      <c r="Q8" t="s">
        <v>34</v>
      </c>
      <c r="R8" t="s">
        <v>43</v>
      </c>
    </row>
    <row r="9" spans="2:18" x14ac:dyDescent="0.3">
      <c r="B9" s="1" t="s">
        <v>16</v>
      </c>
      <c r="C9">
        <v>49.12</v>
      </c>
      <c r="D9">
        <v>61.4</v>
      </c>
      <c r="E9" s="8">
        <v>43.843039766348888</v>
      </c>
      <c r="F9" s="8">
        <v>17.556960233651111</v>
      </c>
      <c r="H9" s="1" t="s">
        <v>16</v>
      </c>
      <c r="I9">
        <v>49.12</v>
      </c>
      <c r="J9">
        <v>61.4</v>
      </c>
      <c r="K9" s="8">
        <v>43.873039766348889</v>
      </c>
      <c r="L9" s="8">
        <v>17.52696023365111</v>
      </c>
      <c r="N9" s="1" t="s">
        <v>16</v>
      </c>
      <c r="O9">
        <v>49.12</v>
      </c>
      <c r="P9">
        <v>61.4</v>
      </c>
      <c r="Q9" s="8">
        <v>43.953039766348887</v>
      </c>
      <c r="R9" s="8">
        <v>17.446960233651112</v>
      </c>
    </row>
    <row r="10" spans="2:18" x14ac:dyDescent="0.3">
      <c r="B10" s="1" t="s">
        <v>5</v>
      </c>
      <c r="C10">
        <v>74.83</v>
      </c>
      <c r="D10">
        <v>82.5</v>
      </c>
      <c r="E10" s="8">
        <v>69.763766290633811</v>
      </c>
      <c r="F10" s="8">
        <v>12.736233709366189</v>
      </c>
      <c r="H10" s="1" t="s">
        <v>5</v>
      </c>
      <c r="I10">
        <v>74.83</v>
      </c>
      <c r="J10">
        <v>82.5</v>
      </c>
      <c r="K10" s="8">
        <v>70.00376629063382</v>
      </c>
      <c r="L10" s="8">
        <v>12.49623370936618</v>
      </c>
      <c r="N10" s="1" t="s">
        <v>5</v>
      </c>
      <c r="O10">
        <v>74.83</v>
      </c>
      <c r="P10">
        <v>82.5</v>
      </c>
      <c r="Q10" s="8">
        <v>69.933766290633812</v>
      </c>
      <c r="R10" s="8">
        <v>12.566233709366188</v>
      </c>
    </row>
    <row r="11" spans="2:18" x14ac:dyDescent="0.3">
      <c r="B11" s="1" t="s">
        <v>15</v>
      </c>
      <c r="C11">
        <v>57.83</v>
      </c>
      <c r="D11">
        <v>59.99</v>
      </c>
      <c r="E11" s="8">
        <v>49.013921759760287</v>
      </c>
      <c r="F11" s="8">
        <v>10.976078240239715</v>
      </c>
      <c r="H11" s="1" t="s">
        <v>15</v>
      </c>
      <c r="I11">
        <v>57.83</v>
      </c>
      <c r="J11">
        <v>59.99</v>
      </c>
      <c r="K11" s="8">
        <v>48.823921759760289</v>
      </c>
      <c r="L11" s="8">
        <v>11.166078240239713</v>
      </c>
      <c r="N11" s="1" t="s">
        <v>15</v>
      </c>
      <c r="O11">
        <v>57.83</v>
      </c>
      <c r="P11">
        <v>59.99</v>
      </c>
      <c r="Q11" s="8">
        <v>48.823921759760289</v>
      </c>
      <c r="R11" s="8">
        <v>11.166078240239713</v>
      </c>
    </row>
    <row r="12" spans="2:18" x14ac:dyDescent="0.3">
      <c r="B12" s="1" t="s">
        <v>22</v>
      </c>
      <c r="C12">
        <v>69.28</v>
      </c>
      <c r="D12">
        <v>74.63</v>
      </c>
      <c r="E12" s="8">
        <v>63.747996939518103</v>
      </c>
      <c r="F12" s="8">
        <v>10.882003060481892</v>
      </c>
      <c r="H12" s="1" t="s">
        <v>22</v>
      </c>
      <c r="I12">
        <v>69.28</v>
      </c>
      <c r="J12">
        <v>74.63</v>
      </c>
      <c r="K12" s="8">
        <v>63.927996939518103</v>
      </c>
      <c r="L12" s="8">
        <v>10.702003060481893</v>
      </c>
      <c r="N12" s="1" t="s">
        <v>22</v>
      </c>
      <c r="O12">
        <v>69.28</v>
      </c>
      <c r="P12">
        <v>74.63</v>
      </c>
      <c r="Q12" s="8">
        <v>63.487996939518105</v>
      </c>
      <c r="R12" s="8">
        <v>11.14200306048189</v>
      </c>
    </row>
    <row r="13" spans="2:18" x14ac:dyDescent="0.3">
      <c r="B13" s="1" t="s">
        <v>14</v>
      </c>
      <c r="C13">
        <v>91.75</v>
      </c>
      <c r="D13">
        <v>95.39</v>
      </c>
      <c r="E13" s="8">
        <v>87.007170675980959</v>
      </c>
      <c r="F13" s="8">
        <v>8.3828293240190419</v>
      </c>
      <c r="H13" s="1" t="s">
        <v>14</v>
      </c>
      <c r="I13">
        <v>91.75</v>
      </c>
      <c r="J13">
        <v>95.39</v>
      </c>
      <c r="K13" s="8">
        <v>87.157170675980964</v>
      </c>
      <c r="L13" s="8">
        <v>8.2328293240190362</v>
      </c>
      <c r="N13" s="1" t="s">
        <v>14</v>
      </c>
      <c r="O13">
        <v>91.75</v>
      </c>
      <c r="P13">
        <v>95.39</v>
      </c>
      <c r="Q13" s="8">
        <v>87.417170675980955</v>
      </c>
      <c r="R13" s="8">
        <v>7.9728293240190453</v>
      </c>
    </row>
    <row r="14" spans="2:18" x14ac:dyDescent="0.3">
      <c r="B14" s="1" t="s">
        <v>29</v>
      </c>
      <c r="C14">
        <v>79.25</v>
      </c>
      <c r="D14">
        <v>84.46</v>
      </c>
      <c r="E14" s="8">
        <v>76.419107476507406</v>
      </c>
      <c r="F14" s="8">
        <v>8.0408925234925874</v>
      </c>
      <c r="H14" s="1" t="s">
        <v>29</v>
      </c>
      <c r="I14">
        <v>79.25</v>
      </c>
      <c r="J14">
        <v>84.46</v>
      </c>
      <c r="K14" s="8">
        <v>76.439107476507402</v>
      </c>
      <c r="L14" s="8">
        <v>8.0208925234925914</v>
      </c>
      <c r="N14" s="1" t="s">
        <v>20</v>
      </c>
      <c r="O14">
        <v>82.48</v>
      </c>
      <c r="P14">
        <v>83.3</v>
      </c>
      <c r="Q14" s="8">
        <v>75.424302273100935</v>
      </c>
      <c r="R14" s="8">
        <v>7.8756977268990624</v>
      </c>
    </row>
    <row r="15" spans="2:18" x14ac:dyDescent="0.3">
      <c r="B15" s="1" t="s">
        <v>9</v>
      </c>
      <c r="C15">
        <v>75.849999999999994</v>
      </c>
      <c r="D15">
        <v>74.63</v>
      </c>
      <c r="E15" s="8">
        <v>66.667387419308213</v>
      </c>
      <c r="F15" s="8">
        <v>7.9626125806917827</v>
      </c>
      <c r="H15" s="1" t="s">
        <v>20</v>
      </c>
      <c r="I15">
        <v>82.48</v>
      </c>
      <c r="J15">
        <v>83.3</v>
      </c>
      <c r="K15" s="8">
        <v>75.424302273100935</v>
      </c>
      <c r="L15" s="8">
        <v>7.8756977268990624</v>
      </c>
      <c r="N15" s="1" t="s">
        <v>9</v>
      </c>
      <c r="O15">
        <v>75.849999999999994</v>
      </c>
      <c r="P15">
        <v>74.63</v>
      </c>
      <c r="Q15" s="8">
        <v>66.957387419308219</v>
      </c>
      <c r="R15" s="8">
        <v>7.6726125806917764</v>
      </c>
    </row>
    <row r="16" spans="2:18" x14ac:dyDescent="0.3">
      <c r="B16" s="1" t="s">
        <v>20</v>
      </c>
      <c r="C16">
        <v>82.48</v>
      </c>
      <c r="D16">
        <v>83.3</v>
      </c>
      <c r="E16" s="8">
        <v>75.424302273100935</v>
      </c>
      <c r="F16" s="8">
        <v>7.8756977268990624</v>
      </c>
      <c r="H16" s="1" t="s">
        <v>9</v>
      </c>
      <c r="I16">
        <v>75.849999999999994</v>
      </c>
      <c r="J16">
        <v>74.63</v>
      </c>
      <c r="K16" s="8">
        <v>66.827387419308224</v>
      </c>
      <c r="L16" s="8">
        <v>7.8026125806917719</v>
      </c>
      <c r="N16" s="1" t="s">
        <v>29</v>
      </c>
      <c r="O16">
        <v>79.25</v>
      </c>
      <c r="P16">
        <v>84.46</v>
      </c>
      <c r="Q16" s="8">
        <v>76.829107476507403</v>
      </c>
      <c r="R16" s="8">
        <v>7.6308925234925908</v>
      </c>
    </row>
    <row r="17" spans="2:18" x14ac:dyDescent="0.3">
      <c r="B17" s="1" t="s">
        <v>12</v>
      </c>
      <c r="C17">
        <v>47.49</v>
      </c>
      <c r="D17">
        <v>51.23</v>
      </c>
      <c r="E17" s="8">
        <v>43.975764609059404</v>
      </c>
      <c r="F17" s="8">
        <v>7.2542353909405932</v>
      </c>
      <c r="H17" s="1" t="s">
        <v>12</v>
      </c>
      <c r="I17">
        <v>47.49</v>
      </c>
      <c r="J17">
        <v>51.23</v>
      </c>
      <c r="K17" s="8">
        <v>44.325764609059405</v>
      </c>
      <c r="L17" s="8">
        <v>6.9042353909405918</v>
      </c>
      <c r="N17" s="1" t="s">
        <v>12</v>
      </c>
      <c r="O17">
        <v>47.49</v>
      </c>
      <c r="P17">
        <v>51.23</v>
      </c>
      <c r="Q17" s="8">
        <v>44.1357646090594</v>
      </c>
      <c r="R17" s="8">
        <v>7.0942353909405966</v>
      </c>
    </row>
    <row r="18" spans="2:18" x14ac:dyDescent="0.3">
      <c r="B18" s="1" t="s">
        <v>2</v>
      </c>
      <c r="C18">
        <v>81.33</v>
      </c>
      <c r="D18">
        <v>83.38</v>
      </c>
      <c r="E18" s="8">
        <v>76.828937276491345</v>
      </c>
      <c r="F18" s="8">
        <v>6.5510627235086503</v>
      </c>
      <c r="H18" s="1" t="s">
        <v>2</v>
      </c>
      <c r="I18">
        <v>81.33</v>
      </c>
      <c r="J18">
        <v>83.38</v>
      </c>
      <c r="K18" s="8">
        <v>76.918937276491349</v>
      </c>
      <c r="L18" s="8">
        <v>6.4610627235086469</v>
      </c>
      <c r="N18" s="1" t="s">
        <v>2</v>
      </c>
      <c r="O18">
        <v>81.33</v>
      </c>
      <c r="P18">
        <v>83.38</v>
      </c>
      <c r="Q18" s="8">
        <v>76.898937276491338</v>
      </c>
      <c r="R18" s="8">
        <v>6.4810627235086571</v>
      </c>
    </row>
    <row r="19" spans="2:18" x14ac:dyDescent="0.3">
      <c r="B19" s="1" t="s">
        <v>27</v>
      </c>
      <c r="C19">
        <v>69.89</v>
      </c>
      <c r="D19">
        <v>70.75</v>
      </c>
      <c r="E19" s="8">
        <v>64.44577987336352</v>
      </c>
      <c r="F19" s="8">
        <v>6.3042201266364799</v>
      </c>
      <c r="H19" s="1" t="s">
        <v>27</v>
      </c>
      <c r="I19">
        <v>69.89</v>
      </c>
      <c r="J19">
        <v>70.75</v>
      </c>
      <c r="K19" s="8">
        <v>64.475779873363521</v>
      </c>
      <c r="L19" s="8">
        <v>6.2742201266364788</v>
      </c>
      <c r="N19" s="1" t="s">
        <v>27</v>
      </c>
      <c r="O19">
        <v>69.89</v>
      </c>
      <c r="P19">
        <v>70.75</v>
      </c>
      <c r="Q19" s="8">
        <v>64.665779873363519</v>
      </c>
      <c r="R19" s="8">
        <v>6.084220126636481</v>
      </c>
    </row>
    <row r="20" spans="2:18" x14ac:dyDescent="0.3">
      <c r="B20" s="1" t="s">
        <v>17</v>
      </c>
      <c r="C20">
        <v>71.260000000000005</v>
      </c>
      <c r="D20">
        <v>69.77</v>
      </c>
      <c r="E20" s="8">
        <v>63.666428334477828</v>
      </c>
      <c r="F20" s="8">
        <v>6.1035716655221677</v>
      </c>
      <c r="H20" s="1" t="s">
        <v>17</v>
      </c>
      <c r="I20">
        <v>71.260000000000005</v>
      </c>
      <c r="J20">
        <v>69.77</v>
      </c>
      <c r="K20" s="8">
        <v>63.566428334477827</v>
      </c>
      <c r="L20" s="8">
        <v>6.2035716655221691</v>
      </c>
      <c r="N20" s="1" t="s">
        <v>7</v>
      </c>
      <c r="O20">
        <v>90.75</v>
      </c>
      <c r="P20">
        <v>92.57</v>
      </c>
      <c r="Q20" s="8">
        <v>86.534095500370341</v>
      </c>
      <c r="R20" s="8">
        <v>6.0359044996296518</v>
      </c>
    </row>
    <row r="21" spans="2:18" x14ac:dyDescent="0.3">
      <c r="B21" s="1" t="s">
        <v>7</v>
      </c>
      <c r="C21">
        <v>90.75</v>
      </c>
      <c r="D21">
        <v>92.57</v>
      </c>
      <c r="E21" s="8">
        <v>86.684095500370347</v>
      </c>
      <c r="F21" s="8">
        <v>5.8859044996296461</v>
      </c>
      <c r="H21" s="1" t="s">
        <v>7</v>
      </c>
      <c r="I21">
        <v>90.75</v>
      </c>
      <c r="J21">
        <v>92.57</v>
      </c>
      <c r="K21" s="8">
        <v>86.684095500370347</v>
      </c>
      <c r="L21" s="8">
        <v>5.8859044996296461</v>
      </c>
      <c r="N21" s="1" t="s">
        <v>17</v>
      </c>
      <c r="O21">
        <v>71.260000000000005</v>
      </c>
      <c r="P21">
        <v>69.77</v>
      </c>
      <c r="Q21" s="8">
        <v>63.886428334477827</v>
      </c>
      <c r="R21" s="8">
        <v>5.8835716655221688</v>
      </c>
    </row>
    <row r="22" spans="2:18" x14ac:dyDescent="0.3">
      <c r="B22" s="1" t="s">
        <v>18</v>
      </c>
      <c r="C22">
        <v>71.260000000000005</v>
      </c>
      <c r="D22">
        <v>73.569999999999993</v>
      </c>
      <c r="E22" s="8">
        <v>68.166247868242422</v>
      </c>
      <c r="F22" s="8">
        <v>5.403752131757571</v>
      </c>
      <c r="H22" s="1" t="s">
        <v>3</v>
      </c>
      <c r="I22">
        <v>58.82</v>
      </c>
      <c r="J22">
        <v>54.41</v>
      </c>
      <c r="K22" s="8">
        <v>48.913161113021978</v>
      </c>
      <c r="L22" s="8">
        <v>5.4968388869780185</v>
      </c>
      <c r="N22" s="1" t="s">
        <v>18</v>
      </c>
      <c r="O22">
        <v>71.260000000000005</v>
      </c>
      <c r="P22">
        <v>73.569999999999993</v>
      </c>
      <c r="Q22" s="8">
        <v>68.096247868242415</v>
      </c>
      <c r="R22" s="8">
        <v>5.4737521317575784</v>
      </c>
    </row>
    <row r="23" spans="2:18" x14ac:dyDescent="0.3">
      <c r="B23" s="1" t="s">
        <v>3</v>
      </c>
      <c r="C23">
        <v>58.82</v>
      </c>
      <c r="D23">
        <v>54.41</v>
      </c>
      <c r="E23" s="8">
        <v>49.063161113021977</v>
      </c>
      <c r="F23" s="8">
        <v>5.3468388869780199</v>
      </c>
      <c r="H23" s="1" t="s">
        <v>18</v>
      </c>
      <c r="I23">
        <v>71.260000000000005</v>
      </c>
      <c r="J23">
        <v>73.569999999999993</v>
      </c>
      <c r="K23" s="8">
        <v>68.256247868242426</v>
      </c>
      <c r="L23" s="8">
        <v>5.3137521317575676</v>
      </c>
      <c r="N23" s="1" t="s">
        <v>3</v>
      </c>
      <c r="O23">
        <v>58.82</v>
      </c>
      <c r="P23">
        <v>54.41</v>
      </c>
      <c r="Q23" s="8">
        <v>49.313161113021977</v>
      </c>
      <c r="R23" s="8">
        <v>5.0968388869780199</v>
      </c>
    </row>
    <row r="24" spans="2:18" x14ac:dyDescent="0.3">
      <c r="B24" s="1" t="s">
        <v>24</v>
      </c>
      <c r="C24">
        <v>79.06</v>
      </c>
      <c r="D24">
        <v>79.98</v>
      </c>
      <c r="E24" s="8">
        <v>76.425824004088383</v>
      </c>
      <c r="F24" s="8">
        <v>3.5541759959116206</v>
      </c>
      <c r="H24" s="1" t="s">
        <v>24</v>
      </c>
      <c r="I24">
        <v>79.06</v>
      </c>
      <c r="J24">
        <v>79.98</v>
      </c>
      <c r="K24" s="8">
        <v>76.365824004088381</v>
      </c>
      <c r="L24" s="8">
        <v>3.6141759959116229</v>
      </c>
      <c r="N24" s="1" t="s">
        <v>24</v>
      </c>
      <c r="O24">
        <v>79.06</v>
      </c>
      <c r="P24">
        <v>79.98</v>
      </c>
      <c r="Q24" s="8">
        <v>76.485824004088386</v>
      </c>
      <c r="R24" s="8">
        <v>3.4941759959116183</v>
      </c>
    </row>
    <row r="25" spans="2:18" x14ac:dyDescent="0.3">
      <c r="B25" s="1" t="s">
        <v>11</v>
      </c>
      <c r="C25">
        <v>74.239999999999995</v>
      </c>
      <c r="D25">
        <v>72.16</v>
      </c>
      <c r="E25" s="8">
        <v>69.176116793179958</v>
      </c>
      <c r="F25" s="8">
        <v>2.9838832068200389</v>
      </c>
      <c r="H25" s="1" t="s">
        <v>11</v>
      </c>
      <c r="I25">
        <v>74.239999999999995</v>
      </c>
      <c r="J25">
        <v>72.16</v>
      </c>
      <c r="K25" s="8">
        <v>68.776116793179966</v>
      </c>
      <c r="L25" s="8">
        <v>3.3838832068200304</v>
      </c>
      <c r="N25" s="1" t="s">
        <v>11</v>
      </c>
      <c r="O25">
        <v>74.239999999999995</v>
      </c>
      <c r="P25">
        <v>72.16</v>
      </c>
      <c r="Q25" s="8">
        <v>68.98611679317996</v>
      </c>
      <c r="R25" s="8">
        <v>3.1738832068200367</v>
      </c>
    </row>
    <row r="26" spans="2:18" x14ac:dyDescent="0.3">
      <c r="B26" s="1" t="s">
        <v>19</v>
      </c>
      <c r="C26">
        <v>70.959999999999994</v>
      </c>
      <c r="D26">
        <v>68.209999999999994</v>
      </c>
      <c r="E26" s="8">
        <v>65.649948567316315</v>
      </c>
      <c r="F26" s="8">
        <v>2.5600514326836787</v>
      </c>
      <c r="H26" s="1" t="s">
        <v>19</v>
      </c>
      <c r="I26">
        <v>70.959999999999994</v>
      </c>
      <c r="J26">
        <v>68.209999999999994</v>
      </c>
      <c r="K26" s="8">
        <v>65.599948567316318</v>
      </c>
      <c r="L26" s="8">
        <v>2.6100514326836759</v>
      </c>
      <c r="N26" s="1" t="s">
        <v>25</v>
      </c>
      <c r="O26">
        <v>76.3</v>
      </c>
      <c r="P26">
        <v>75.47</v>
      </c>
      <c r="Q26" s="8">
        <v>73.093154824659621</v>
      </c>
      <c r="R26" s="8">
        <v>2.3768451753403781</v>
      </c>
    </row>
    <row r="27" spans="2:18" x14ac:dyDescent="0.3">
      <c r="B27" s="1" t="s">
        <v>25</v>
      </c>
      <c r="C27">
        <v>76.3</v>
      </c>
      <c r="D27">
        <v>75.47</v>
      </c>
      <c r="E27" s="8">
        <v>72.95315482465962</v>
      </c>
      <c r="F27" s="8">
        <v>2.5168451753403787</v>
      </c>
      <c r="H27" s="1" t="s">
        <v>25</v>
      </c>
      <c r="I27">
        <v>76.3</v>
      </c>
      <c r="J27">
        <v>75.47</v>
      </c>
      <c r="K27" s="8">
        <v>72.883154824659613</v>
      </c>
      <c r="L27" s="8">
        <v>2.586845175340386</v>
      </c>
      <c r="N27" s="1" t="s">
        <v>19</v>
      </c>
      <c r="O27">
        <v>70.959999999999994</v>
      </c>
      <c r="P27">
        <v>68.209999999999994</v>
      </c>
      <c r="Q27" s="8">
        <v>65.899948567316315</v>
      </c>
      <c r="R27" s="8">
        <v>2.3100514326836787</v>
      </c>
    </row>
    <row r="28" spans="2:18" x14ac:dyDescent="0.3">
      <c r="B28" s="1" t="s">
        <v>13</v>
      </c>
      <c r="C28">
        <v>68.02</v>
      </c>
      <c r="D28">
        <v>65.12</v>
      </c>
      <c r="E28" s="8">
        <v>62.937840093063812</v>
      </c>
      <c r="F28" s="8">
        <v>2.1821599069361923</v>
      </c>
      <c r="H28" s="1" t="s">
        <v>13</v>
      </c>
      <c r="I28">
        <v>68.02</v>
      </c>
      <c r="J28">
        <v>65.12</v>
      </c>
      <c r="K28" s="8">
        <v>62.94784009306381</v>
      </c>
      <c r="L28" s="8">
        <v>2.1721599069361943</v>
      </c>
      <c r="N28" s="1" t="s">
        <v>13</v>
      </c>
      <c r="O28">
        <v>68.02</v>
      </c>
      <c r="P28">
        <v>65.12</v>
      </c>
      <c r="Q28" s="8">
        <v>63.287840093063807</v>
      </c>
      <c r="R28" s="8">
        <v>1.832159906936198</v>
      </c>
    </row>
    <row r="29" spans="2:18" x14ac:dyDescent="0.3">
      <c r="B29" s="1" t="s">
        <v>8</v>
      </c>
      <c r="C29">
        <v>66.7</v>
      </c>
      <c r="D29">
        <v>65.569999999999993</v>
      </c>
      <c r="E29" s="8">
        <v>63.868579340596185</v>
      </c>
      <c r="F29" s="8">
        <v>1.7014206594038086</v>
      </c>
      <c r="H29" s="1" t="s">
        <v>8</v>
      </c>
      <c r="I29">
        <v>66.7</v>
      </c>
      <c r="J29">
        <v>65.569999999999993</v>
      </c>
      <c r="K29" s="8">
        <v>63.768579340596183</v>
      </c>
      <c r="L29" s="8">
        <v>1.80142065940381</v>
      </c>
      <c r="N29" s="1" t="s">
        <v>4</v>
      </c>
      <c r="O29">
        <v>74.150000000000006</v>
      </c>
      <c r="P29">
        <v>70.400000000000006</v>
      </c>
      <c r="Q29" s="8">
        <v>68.866871419102594</v>
      </c>
      <c r="R29" s="8">
        <v>1.5331285808974116</v>
      </c>
    </row>
    <row r="30" spans="2:18" x14ac:dyDescent="0.3">
      <c r="B30" s="1" t="s">
        <v>4</v>
      </c>
      <c r="C30">
        <v>74.150000000000006</v>
      </c>
      <c r="D30">
        <v>70.400000000000006</v>
      </c>
      <c r="E30" s="8">
        <v>68.816871419102597</v>
      </c>
      <c r="F30" s="8">
        <v>1.5831285808974087</v>
      </c>
      <c r="H30" s="1" t="s">
        <v>4</v>
      </c>
      <c r="I30">
        <v>74.150000000000006</v>
      </c>
      <c r="J30">
        <v>70.400000000000006</v>
      </c>
      <c r="K30" s="8">
        <v>68.896871419102595</v>
      </c>
      <c r="L30" s="8">
        <v>1.5031285808974104</v>
      </c>
      <c r="N30" s="1" t="s">
        <v>8</v>
      </c>
      <c r="O30">
        <v>66.7</v>
      </c>
      <c r="P30">
        <v>65.569999999999993</v>
      </c>
      <c r="Q30" s="8">
        <v>64.108579340596179</v>
      </c>
      <c r="R30" s="8">
        <v>1.4614206594038137</v>
      </c>
    </row>
    <row r="31" spans="2:18" x14ac:dyDescent="0.3">
      <c r="B31" s="1" t="s">
        <v>31</v>
      </c>
      <c r="C31">
        <v>57.44</v>
      </c>
      <c r="D31">
        <v>53.43</v>
      </c>
      <c r="E31" s="8">
        <v>52.055330787925428</v>
      </c>
      <c r="F31" s="8">
        <v>1.374669212074572</v>
      </c>
      <c r="H31" s="1" t="s">
        <v>31</v>
      </c>
      <c r="I31">
        <v>57.44</v>
      </c>
      <c r="J31">
        <v>53.43</v>
      </c>
      <c r="K31" s="8">
        <v>52.055330787925428</v>
      </c>
      <c r="L31" s="8">
        <v>1.374669212074572</v>
      </c>
      <c r="N31" s="1" t="s">
        <v>31</v>
      </c>
      <c r="O31">
        <v>57.44</v>
      </c>
      <c r="P31">
        <v>53.43</v>
      </c>
      <c r="Q31" s="8">
        <v>52.055330787925428</v>
      </c>
      <c r="R31" s="8">
        <v>1.374669212074572</v>
      </c>
    </row>
    <row r="32" spans="2:18" x14ac:dyDescent="0.3">
      <c r="B32" s="9" t="s">
        <v>21</v>
      </c>
      <c r="C32" s="10">
        <v>54.28</v>
      </c>
      <c r="D32" s="10">
        <v>70.14</v>
      </c>
      <c r="E32" s="10">
        <v>70.14</v>
      </c>
      <c r="F32" s="11">
        <v>0</v>
      </c>
      <c r="H32" s="9" t="s">
        <v>21</v>
      </c>
      <c r="I32" s="10">
        <v>54.28</v>
      </c>
      <c r="J32" s="10">
        <v>70.14</v>
      </c>
      <c r="K32" s="10">
        <v>70.14</v>
      </c>
      <c r="L32" s="11">
        <v>0</v>
      </c>
      <c r="N32" s="9" t="s">
        <v>32</v>
      </c>
      <c r="O32" s="10">
        <v>61.29</v>
      </c>
      <c r="P32" s="10">
        <v>47.17</v>
      </c>
      <c r="Q32" s="10">
        <v>47.17</v>
      </c>
      <c r="R32" s="11">
        <v>0</v>
      </c>
    </row>
    <row r="33" spans="2:18" x14ac:dyDescent="0.3">
      <c r="B33" s="9" t="s">
        <v>32</v>
      </c>
      <c r="C33" s="10">
        <v>61.29</v>
      </c>
      <c r="D33" s="10">
        <v>47.17</v>
      </c>
      <c r="E33" s="10">
        <v>47.17</v>
      </c>
      <c r="F33" s="11">
        <v>0</v>
      </c>
      <c r="H33" s="9" t="s">
        <v>32</v>
      </c>
      <c r="I33" s="10">
        <v>61.29</v>
      </c>
      <c r="J33" s="10">
        <v>47.17</v>
      </c>
      <c r="K33" s="10">
        <v>47.17</v>
      </c>
      <c r="L33" s="11">
        <v>0</v>
      </c>
      <c r="N33" s="9" t="s">
        <v>21</v>
      </c>
      <c r="O33" s="10">
        <v>54.28</v>
      </c>
      <c r="P33" s="10">
        <v>70.14</v>
      </c>
      <c r="Q33" s="10">
        <v>70.14</v>
      </c>
      <c r="R33" s="11">
        <v>0</v>
      </c>
    </row>
    <row r="34" spans="2:18" x14ac:dyDescent="0.3">
      <c r="B34" s="1" t="s">
        <v>6</v>
      </c>
      <c r="C34">
        <v>78.97</v>
      </c>
      <c r="D34">
        <v>72.55</v>
      </c>
      <c r="E34" s="8">
        <v>72.582082066994403</v>
      </c>
      <c r="F34" s="8">
        <v>-3.2082066994405523E-2</v>
      </c>
      <c r="H34" s="1" t="s">
        <v>6</v>
      </c>
      <c r="I34">
        <v>78.97</v>
      </c>
      <c r="J34">
        <v>72.55</v>
      </c>
      <c r="K34" s="8">
        <v>73.032082066994406</v>
      </c>
      <c r="L34" s="8">
        <v>-0.48208206699440836</v>
      </c>
      <c r="N34" s="1" t="s">
        <v>6</v>
      </c>
      <c r="O34">
        <v>78.97</v>
      </c>
      <c r="P34">
        <v>72.55</v>
      </c>
      <c r="Q34" s="8">
        <v>72.7720820669944</v>
      </c>
      <c r="R34" s="8">
        <v>-0.22208206699440325</v>
      </c>
    </row>
    <row r="35" spans="2:18" x14ac:dyDescent="0.3">
      <c r="B35" s="1" t="s">
        <v>26</v>
      </c>
      <c r="C35">
        <v>69.150000000000006</v>
      </c>
      <c r="D35">
        <v>68.72</v>
      </c>
      <c r="E35" s="8">
        <v>69.36</v>
      </c>
      <c r="F35" s="8">
        <v>-0.64000000000000057</v>
      </c>
      <c r="H35" s="1" t="s">
        <v>26</v>
      </c>
      <c r="I35">
        <v>69.150000000000006</v>
      </c>
      <c r="J35">
        <v>68.72</v>
      </c>
      <c r="K35" s="8">
        <v>69.53</v>
      </c>
      <c r="L35" s="8">
        <v>-0.81000000000000227</v>
      </c>
      <c r="N35" s="1" t="s">
        <v>26</v>
      </c>
      <c r="O35">
        <v>69.150000000000006</v>
      </c>
      <c r="P35">
        <v>68.72</v>
      </c>
      <c r="Q35" s="8">
        <v>69.180000000000007</v>
      </c>
      <c r="R35" s="8">
        <v>-0.46000000000000796</v>
      </c>
    </row>
    <row r="36" spans="2:18" x14ac:dyDescent="0.3">
      <c r="B36" s="1" t="s">
        <v>28</v>
      </c>
      <c r="C36">
        <v>67.95</v>
      </c>
      <c r="D36">
        <v>60.92</v>
      </c>
      <c r="E36" s="8">
        <v>63.050803191848821</v>
      </c>
      <c r="F36" s="8">
        <v>-2.1308031918488197</v>
      </c>
      <c r="H36" s="1" t="s">
        <v>28</v>
      </c>
      <c r="I36">
        <v>67.95</v>
      </c>
      <c r="J36">
        <v>60.92</v>
      </c>
      <c r="K36" s="8">
        <v>62.88080319184882</v>
      </c>
      <c r="L36" s="8">
        <v>-1.960803191848818</v>
      </c>
      <c r="N36" s="1" t="s">
        <v>28</v>
      </c>
      <c r="O36">
        <v>67.95</v>
      </c>
      <c r="P36">
        <v>60.92</v>
      </c>
      <c r="Q36" s="8">
        <v>62.790803191848823</v>
      </c>
      <c r="R36" s="8">
        <v>-1.8708031918488217</v>
      </c>
    </row>
    <row r="37" spans="2:18" x14ac:dyDescent="0.3">
      <c r="B37" s="1" t="s">
        <v>23</v>
      </c>
      <c r="C37">
        <v>46.33</v>
      </c>
      <c r="D37">
        <v>42.13</v>
      </c>
      <c r="E37" s="8">
        <v>49.883260105825933</v>
      </c>
      <c r="F37" s="8">
        <v>-7.7532601058259303</v>
      </c>
      <c r="H37" s="1" t="s">
        <v>23</v>
      </c>
      <c r="I37">
        <v>46.33</v>
      </c>
      <c r="J37">
        <v>42.13</v>
      </c>
      <c r="K37" s="8">
        <v>49.68326010582593</v>
      </c>
      <c r="L37" s="8">
        <v>-7.5532601058259274</v>
      </c>
      <c r="N37" s="1" t="s">
        <v>23</v>
      </c>
      <c r="O37">
        <v>46.33</v>
      </c>
      <c r="P37">
        <v>42.13</v>
      </c>
      <c r="Q37" s="8">
        <v>49.75326010582593</v>
      </c>
      <c r="R37" s="8">
        <v>-7.6232601058259277</v>
      </c>
    </row>
    <row r="38" spans="2:18" x14ac:dyDescent="0.3">
      <c r="B38" s="1" t="s">
        <v>30</v>
      </c>
      <c r="C38">
        <v>83.47</v>
      </c>
      <c r="D38">
        <v>71.61</v>
      </c>
      <c r="E38" s="8">
        <v>81.625183656030984</v>
      </c>
      <c r="F38" s="8">
        <v>-10.015183656030985</v>
      </c>
      <c r="H38" s="1" t="s">
        <v>30</v>
      </c>
      <c r="I38">
        <v>83.47</v>
      </c>
      <c r="J38">
        <v>71.61</v>
      </c>
      <c r="K38" s="8">
        <v>81.345183656030997</v>
      </c>
      <c r="L38" s="8">
        <v>-9.7351836560309977</v>
      </c>
      <c r="N38" s="1" t="s">
        <v>30</v>
      </c>
      <c r="O38">
        <v>83.47</v>
      </c>
      <c r="P38">
        <v>71.61</v>
      </c>
      <c r="Q38" s="8">
        <v>81.41518365603099</v>
      </c>
      <c r="R38" s="8">
        <v>-9.8051836560309908</v>
      </c>
    </row>
    <row r="39" spans="2:18" x14ac:dyDescent="0.3">
      <c r="B39" s="1" t="s">
        <v>1</v>
      </c>
      <c r="C39">
        <v>68.2</v>
      </c>
      <c r="D39">
        <v>55.76</v>
      </c>
      <c r="E39" s="8">
        <v>66.652393716867422</v>
      </c>
      <c r="F39" s="8">
        <v>-10.892393716867424</v>
      </c>
      <c r="H39" s="1" t="s">
        <v>1</v>
      </c>
      <c r="I39">
        <v>68.2</v>
      </c>
      <c r="J39">
        <v>55.76</v>
      </c>
      <c r="K39" s="8">
        <v>66.792393716867423</v>
      </c>
      <c r="L39" s="8">
        <v>-11.032393716867425</v>
      </c>
      <c r="N39" s="1" t="s">
        <v>1</v>
      </c>
      <c r="O39">
        <v>68.2</v>
      </c>
      <c r="P39">
        <v>55.76</v>
      </c>
      <c r="Q39" s="8">
        <v>66.642393716867431</v>
      </c>
      <c r="R39" s="8">
        <v>-10.882393716867433</v>
      </c>
    </row>
    <row r="40" spans="2:18" x14ac:dyDescent="0.3">
      <c r="B40" s="1" t="s">
        <v>10</v>
      </c>
      <c r="C40">
        <v>72.34</v>
      </c>
      <c r="D40">
        <v>61.15</v>
      </c>
      <c r="E40" s="8">
        <v>74.052067365840117</v>
      </c>
      <c r="F40" s="8">
        <v>-12.902067365840118</v>
      </c>
      <c r="H40" s="1" t="s">
        <v>10</v>
      </c>
      <c r="I40">
        <v>72.34</v>
      </c>
      <c r="J40">
        <v>61.15</v>
      </c>
      <c r="K40" s="8">
        <v>73.972067365840118</v>
      </c>
      <c r="L40" s="8">
        <v>-12.82206736584012</v>
      </c>
      <c r="N40" s="1" t="s">
        <v>10</v>
      </c>
      <c r="O40">
        <v>72.34</v>
      </c>
      <c r="P40">
        <v>61.15</v>
      </c>
      <c r="Q40" s="8">
        <v>73.922067365840121</v>
      </c>
      <c r="R40" s="8">
        <v>-12.772067365840122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CD72-E642-4DA3-89E8-3877F3070AE6}">
  <dimension ref="B1:R40"/>
  <sheetViews>
    <sheetView workbookViewId="0">
      <selection activeCell="E5" sqref="E5"/>
    </sheetView>
  </sheetViews>
  <sheetFormatPr baseColWidth="10" defaultRowHeight="14.4" x14ac:dyDescent="0.3"/>
  <cols>
    <col min="2" max="2" width="21.77734375" bestFit="1" customWidth="1"/>
    <col min="3" max="3" width="24.5546875" bestFit="1" customWidth="1"/>
    <col min="4" max="4" width="15.88671875" bestFit="1" customWidth="1"/>
    <col min="5" max="5" width="20.6640625" bestFit="1" customWidth="1"/>
    <col min="6" max="6" width="12.6640625" bestFit="1" customWidth="1"/>
    <col min="8" max="8" width="21.77734375" bestFit="1" customWidth="1"/>
    <col min="9" max="10" width="15.88671875" bestFit="1" customWidth="1"/>
    <col min="11" max="11" width="20.6640625" bestFit="1" customWidth="1"/>
    <col min="12" max="12" width="12.6640625" bestFit="1" customWidth="1"/>
    <col min="14" max="14" width="21.77734375" bestFit="1" customWidth="1"/>
    <col min="15" max="16" width="15.88671875" bestFit="1" customWidth="1"/>
    <col min="17" max="17" width="20.6640625" bestFit="1" customWidth="1"/>
    <col min="18" max="18" width="12.6640625" bestFit="1" customWidth="1"/>
  </cols>
  <sheetData>
    <row r="1" spans="2:18" ht="15" thickBot="1" x14ac:dyDescent="0.35"/>
    <row r="2" spans="2:18" ht="15" thickBot="1" x14ac:dyDescent="0.35">
      <c r="B2" s="5" t="s">
        <v>37</v>
      </c>
      <c r="C2" s="4" t="s">
        <v>41</v>
      </c>
    </row>
    <row r="3" spans="2:18" x14ac:dyDescent="0.3">
      <c r="B3" s="7" t="s">
        <v>38</v>
      </c>
      <c r="C3" s="13">
        <f>MAX(etha0_n0_5_iterations1000_e1[Error],etha0_n0_5_iterations1000_e2[Error],etha0_n0_5_iterations1000_e3[Error])</f>
        <v>17.707238066682024</v>
      </c>
    </row>
    <row r="4" spans="2:18" ht="15" thickBot="1" x14ac:dyDescent="0.35">
      <c r="B4" s="6" t="s">
        <v>39</v>
      </c>
      <c r="C4" s="14">
        <f>MIN(etha0_n0_5_iterations1000_e1[Error],etha0_n0_5_iterations1000_e2[Error],etha0_n0_5_iterations1000_e3[Error])</f>
        <v>-12.741966188673295</v>
      </c>
    </row>
    <row r="5" spans="2:18" ht="15" thickBot="1" x14ac:dyDescent="0.35">
      <c r="B5" s="12" t="s">
        <v>44</v>
      </c>
      <c r="C5" s="15">
        <f>C3-C4</f>
        <v>30.449204255355319</v>
      </c>
    </row>
    <row r="7" spans="2:18" x14ac:dyDescent="0.3">
      <c r="B7" s="2" t="s">
        <v>0</v>
      </c>
      <c r="H7" s="2" t="s">
        <v>35</v>
      </c>
      <c r="N7" s="2" t="s">
        <v>36</v>
      </c>
    </row>
    <row r="8" spans="2:18" x14ac:dyDescent="0.3">
      <c r="B8" t="s">
        <v>40</v>
      </c>
      <c r="C8" t="s">
        <v>42</v>
      </c>
      <c r="D8" t="s">
        <v>33</v>
      </c>
      <c r="E8" t="s">
        <v>34</v>
      </c>
      <c r="F8" t="s">
        <v>43</v>
      </c>
      <c r="H8" t="s">
        <v>40</v>
      </c>
      <c r="I8" t="s">
        <v>42</v>
      </c>
      <c r="J8" t="s">
        <v>33</v>
      </c>
      <c r="K8" t="s">
        <v>34</v>
      </c>
      <c r="L8" t="s">
        <v>43</v>
      </c>
      <c r="N8" t="s">
        <v>40</v>
      </c>
      <c r="O8" t="s">
        <v>42</v>
      </c>
      <c r="P8" t="s">
        <v>33</v>
      </c>
      <c r="Q8" t="s">
        <v>34</v>
      </c>
      <c r="R8" t="s">
        <v>43</v>
      </c>
    </row>
    <row r="9" spans="2:18" x14ac:dyDescent="0.3">
      <c r="B9" s="1" t="s">
        <v>16</v>
      </c>
      <c r="C9">
        <v>49.12</v>
      </c>
      <c r="D9">
        <v>61.4</v>
      </c>
      <c r="E9" s="8">
        <v>44.102761933317971</v>
      </c>
      <c r="F9" s="8">
        <v>17.297238066682027</v>
      </c>
      <c r="H9" s="1" t="s">
        <v>16</v>
      </c>
      <c r="I9">
        <v>49.12</v>
      </c>
      <c r="J9">
        <v>61.4</v>
      </c>
      <c r="K9" s="8">
        <v>43.692761933317975</v>
      </c>
      <c r="L9" s="8">
        <v>17.707238066682024</v>
      </c>
      <c r="N9" s="1" t="s">
        <v>16</v>
      </c>
      <c r="O9">
        <v>49.12</v>
      </c>
      <c r="P9">
        <v>61.4</v>
      </c>
      <c r="Q9" s="8">
        <v>43.93276193331797</v>
      </c>
      <c r="R9" s="8">
        <v>17.467238066682029</v>
      </c>
    </row>
    <row r="10" spans="2:18" x14ac:dyDescent="0.3">
      <c r="B10" s="1" t="s">
        <v>5</v>
      </c>
      <c r="C10">
        <v>74.83</v>
      </c>
      <c r="D10">
        <v>82.5</v>
      </c>
      <c r="E10" s="8">
        <v>69.833499088338314</v>
      </c>
      <c r="F10" s="8">
        <v>12.666500911661686</v>
      </c>
      <c r="H10" s="1" t="s">
        <v>5</v>
      </c>
      <c r="I10">
        <v>74.83</v>
      </c>
      <c r="J10">
        <v>82.5</v>
      </c>
      <c r="K10" s="8">
        <v>69.863499088338315</v>
      </c>
      <c r="L10" s="8">
        <v>12.636500911661685</v>
      </c>
      <c r="N10" s="1" t="s">
        <v>5</v>
      </c>
      <c r="O10">
        <v>74.83</v>
      </c>
      <c r="P10">
        <v>82.5</v>
      </c>
      <c r="Q10" s="8">
        <v>69.813499088338318</v>
      </c>
      <c r="R10" s="8">
        <v>12.686500911661682</v>
      </c>
    </row>
    <row r="11" spans="2:18" x14ac:dyDescent="0.3">
      <c r="B11" s="1" t="s">
        <v>22</v>
      </c>
      <c r="C11">
        <v>69.28</v>
      </c>
      <c r="D11">
        <v>74.63</v>
      </c>
      <c r="E11" s="8">
        <v>63.627766387683863</v>
      </c>
      <c r="F11" s="8">
        <v>11.002233612316132</v>
      </c>
      <c r="H11" s="1" t="s">
        <v>15</v>
      </c>
      <c r="I11">
        <v>57.83</v>
      </c>
      <c r="J11">
        <v>59.99</v>
      </c>
      <c r="K11" s="8">
        <v>49.113879993160829</v>
      </c>
      <c r="L11" s="8">
        <v>10.876120006839173</v>
      </c>
      <c r="N11" s="1" t="s">
        <v>15</v>
      </c>
      <c r="O11">
        <v>57.83</v>
      </c>
      <c r="P11">
        <v>59.99</v>
      </c>
      <c r="Q11" s="8">
        <v>49.033879993160831</v>
      </c>
      <c r="R11" s="8">
        <v>10.956120006839171</v>
      </c>
    </row>
    <row r="12" spans="2:18" x14ac:dyDescent="0.3">
      <c r="B12" s="1" t="s">
        <v>15</v>
      </c>
      <c r="C12">
        <v>57.83</v>
      </c>
      <c r="D12">
        <v>59.99</v>
      </c>
      <c r="E12" s="8">
        <v>49.043879993160829</v>
      </c>
      <c r="F12" s="8">
        <v>10.946120006839173</v>
      </c>
      <c r="H12" s="1" t="s">
        <v>22</v>
      </c>
      <c r="I12">
        <v>69.28</v>
      </c>
      <c r="J12">
        <v>74.63</v>
      </c>
      <c r="K12" s="8">
        <v>63.827766387683866</v>
      </c>
      <c r="L12" s="8">
        <v>10.80223361231613</v>
      </c>
      <c r="N12" s="1" t="s">
        <v>22</v>
      </c>
      <c r="O12">
        <v>69.28</v>
      </c>
      <c r="P12">
        <v>74.63</v>
      </c>
      <c r="Q12" s="8">
        <v>63.707766387683861</v>
      </c>
      <c r="R12" s="8">
        <v>10.922233612316134</v>
      </c>
    </row>
    <row r="13" spans="2:18" x14ac:dyDescent="0.3">
      <c r="B13" s="1" t="s">
        <v>14</v>
      </c>
      <c r="C13">
        <v>91.75</v>
      </c>
      <c r="D13">
        <v>95.39</v>
      </c>
      <c r="E13" s="8">
        <v>87.367024255382319</v>
      </c>
      <c r="F13" s="8">
        <v>8.0229757446176819</v>
      </c>
      <c r="H13" s="1" t="s">
        <v>14</v>
      </c>
      <c r="I13">
        <v>91.75</v>
      </c>
      <c r="J13">
        <v>95.39</v>
      </c>
      <c r="K13" s="8">
        <v>87.087024255382318</v>
      </c>
      <c r="L13" s="8">
        <v>8.3029757446176831</v>
      </c>
      <c r="N13" s="1" t="s">
        <v>14</v>
      </c>
      <c r="O13">
        <v>91.75</v>
      </c>
      <c r="P13">
        <v>95.39</v>
      </c>
      <c r="Q13" s="8">
        <v>87.237024255382323</v>
      </c>
      <c r="R13" s="8">
        <v>8.1529757446176774</v>
      </c>
    </row>
    <row r="14" spans="2:18" x14ac:dyDescent="0.3">
      <c r="B14" s="1" t="s">
        <v>20</v>
      </c>
      <c r="C14">
        <v>82.48</v>
      </c>
      <c r="D14">
        <v>83.3</v>
      </c>
      <c r="E14" s="8">
        <v>75.424220531429398</v>
      </c>
      <c r="F14" s="8">
        <v>7.8757794685705989</v>
      </c>
      <c r="H14" s="1" t="s">
        <v>20</v>
      </c>
      <c r="I14">
        <v>82.48</v>
      </c>
      <c r="J14">
        <v>83.3</v>
      </c>
      <c r="K14" s="8">
        <v>75.424220531429398</v>
      </c>
      <c r="L14" s="8">
        <v>7.8757794685705989</v>
      </c>
      <c r="N14" s="1" t="s">
        <v>29</v>
      </c>
      <c r="O14">
        <v>79.25</v>
      </c>
      <c r="P14">
        <v>84.46</v>
      </c>
      <c r="Q14" s="8">
        <v>76.438952955867975</v>
      </c>
      <c r="R14" s="8">
        <v>8.0210470441320183</v>
      </c>
    </row>
    <row r="15" spans="2:18" x14ac:dyDescent="0.3">
      <c r="B15" s="1" t="s">
        <v>29</v>
      </c>
      <c r="C15">
        <v>79.25</v>
      </c>
      <c r="D15">
        <v>84.46</v>
      </c>
      <c r="E15" s="8">
        <v>76.588952955867981</v>
      </c>
      <c r="F15" s="8">
        <v>7.8710470441320126</v>
      </c>
      <c r="H15" s="1" t="s">
        <v>9</v>
      </c>
      <c r="I15">
        <v>75.849999999999994</v>
      </c>
      <c r="J15">
        <v>74.63</v>
      </c>
      <c r="K15" s="8">
        <v>66.857297817971414</v>
      </c>
      <c r="L15" s="8">
        <v>7.7727021820285813</v>
      </c>
      <c r="N15" s="1" t="s">
        <v>20</v>
      </c>
      <c r="O15">
        <v>82.48</v>
      </c>
      <c r="P15">
        <v>83.3</v>
      </c>
      <c r="Q15" s="8">
        <v>75.424220531429398</v>
      </c>
      <c r="R15" s="8">
        <v>7.8757794685705989</v>
      </c>
    </row>
    <row r="16" spans="2:18" x14ac:dyDescent="0.3">
      <c r="B16" s="1" t="s">
        <v>9</v>
      </c>
      <c r="C16">
        <v>75.849999999999994</v>
      </c>
      <c r="D16">
        <v>74.63</v>
      </c>
      <c r="E16" s="8">
        <v>66.907297817971411</v>
      </c>
      <c r="F16" s="8">
        <v>7.7227021820285842</v>
      </c>
      <c r="H16" s="1" t="s">
        <v>29</v>
      </c>
      <c r="I16">
        <v>79.25</v>
      </c>
      <c r="J16">
        <v>84.46</v>
      </c>
      <c r="K16" s="8">
        <v>76.80895295586798</v>
      </c>
      <c r="L16" s="8">
        <v>7.6510470441320138</v>
      </c>
      <c r="N16" s="1" t="s">
        <v>9</v>
      </c>
      <c r="O16">
        <v>75.849999999999994</v>
      </c>
      <c r="P16">
        <v>74.63</v>
      </c>
      <c r="Q16" s="8">
        <v>66.777297817971402</v>
      </c>
      <c r="R16" s="8">
        <v>7.8527021820285938</v>
      </c>
    </row>
    <row r="17" spans="2:18" x14ac:dyDescent="0.3">
      <c r="B17" s="1" t="s">
        <v>12</v>
      </c>
      <c r="C17">
        <v>47.49</v>
      </c>
      <c r="D17">
        <v>51.23</v>
      </c>
      <c r="E17" s="8">
        <v>44.045566749665674</v>
      </c>
      <c r="F17" s="8">
        <v>7.1844332503343225</v>
      </c>
      <c r="H17" s="1" t="s">
        <v>12</v>
      </c>
      <c r="I17">
        <v>47.49</v>
      </c>
      <c r="J17">
        <v>51.23</v>
      </c>
      <c r="K17" s="8">
        <v>44.125566749665673</v>
      </c>
      <c r="L17" s="8">
        <v>7.1044332503343242</v>
      </c>
      <c r="N17" s="1" t="s">
        <v>12</v>
      </c>
      <c r="O17">
        <v>47.49</v>
      </c>
      <c r="P17">
        <v>51.23</v>
      </c>
      <c r="Q17" s="8">
        <v>44.045566749665674</v>
      </c>
      <c r="R17" s="8">
        <v>7.1844332503343225</v>
      </c>
    </row>
    <row r="18" spans="2:18" x14ac:dyDescent="0.3">
      <c r="B18" s="1" t="s">
        <v>2</v>
      </c>
      <c r="C18">
        <v>81.33</v>
      </c>
      <c r="D18">
        <v>83.38</v>
      </c>
      <c r="E18" s="8">
        <v>76.888711444272545</v>
      </c>
      <c r="F18" s="8">
        <v>6.4912885557274507</v>
      </c>
      <c r="H18" s="1" t="s">
        <v>2</v>
      </c>
      <c r="I18">
        <v>81.33</v>
      </c>
      <c r="J18">
        <v>83.38</v>
      </c>
      <c r="K18" s="8">
        <v>76.578711444272543</v>
      </c>
      <c r="L18" s="8">
        <v>6.8012885557274529</v>
      </c>
      <c r="N18" s="1" t="s">
        <v>2</v>
      </c>
      <c r="O18">
        <v>81.33</v>
      </c>
      <c r="P18">
        <v>83.38</v>
      </c>
      <c r="Q18" s="8">
        <v>76.718711444272543</v>
      </c>
      <c r="R18" s="8">
        <v>6.6612885557274524</v>
      </c>
    </row>
    <row r="19" spans="2:18" x14ac:dyDescent="0.3">
      <c r="B19" s="1" t="s">
        <v>27</v>
      </c>
      <c r="C19">
        <v>69.89</v>
      </c>
      <c r="D19">
        <v>70.75</v>
      </c>
      <c r="E19" s="8">
        <v>64.405546013891055</v>
      </c>
      <c r="F19" s="8">
        <v>6.3444539861089453</v>
      </c>
      <c r="H19" s="1" t="s">
        <v>7</v>
      </c>
      <c r="I19">
        <v>90.75</v>
      </c>
      <c r="J19">
        <v>92.57</v>
      </c>
      <c r="K19" s="8">
        <v>86.293912147137249</v>
      </c>
      <c r="L19" s="8">
        <v>6.2760878528627444</v>
      </c>
      <c r="N19" s="1" t="s">
        <v>27</v>
      </c>
      <c r="O19">
        <v>69.89</v>
      </c>
      <c r="P19">
        <v>70.75</v>
      </c>
      <c r="Q19" s="8">
        <v>64.345546013891052</v>
      </c>
      <c r="R19" s="8">
        <v>6.4044539861089476</v>
      </c>
    </row>
    <row r="20" spans="2:18" x14ac:dyDescent="0.3">
      <c r="B20" s="1" t="s">
        <v>7</v>
      </c>
      <c r="C20">
        <v>90.75</v>
      </c>
      <c r="D20">
        <v>92.57</v>
      </c>
      <c r="E20" s="8">
        <v>86.353912147137251</v>
      </c>
      <c r="F20" s="8">
        <v>6.2160878528627421</v>
      </c>
      <c r="H20" s="1" t="s">
        <v>27</v>
      </c>
      <c r="I20">
        <v>69.89</v>
      </c>
      <c r="J20">
        <v>70.75</v>
      </c>
      <c r="K20" s="8">
        <v>64.545546013891055</v>
      </c>
      <c r="L20" s="8">
        <v>6.2044539861089447</v>
      </c>
      <c r="N20" s="1" t="s">
        <v>7</v>
      </c>
      <c r="O20">
        <v>90.75</v>
      </c>
      <c r="P20">
        <v>92.57</v>
      </c>
      <c r="Q20" s="8">
        <v>86.71391214713725</v>
      </c>
      <c r="R20" s="8">
        <v>5.8560878528627427</v>
      </c>
    </row>
    <row r="21" spans="2:18" x14ac:dyDescent="0.3">
      <c r="B21" s="1" t="s">
        <v>17</v>
      </c>
      <c r="C21">
        <v>71.260000000000005</v>
      </c>
      <c r="D21">
        <v>69.77</v>
      </c>
      <c r="E21" s="8">
        <v>63.986372796809675</v>
      </c>
      <c r="F21" s="8">
        <v>5.7836272031903206</v>
      </c>
      <c r="H21" s="1" t="s">
        <v>17</v>
      </c>
      <c r="I21">
        <v>71.260000000000005</v>
      </c>
      <c r="J21">
        <v>69.77</v>
      </c>
      <c r="K21" s="8">
        <v>63.796372796809671</v>
      </c>
      <c r="L21" s="8">
        <v>5.9736272031903255</v>
      </c>
      <c r="N21" s="1" t="s">
        <v>17</v>
      </c>
      <c r="O21">
        <v>71.260000000000005</v>
      </c>
      <c r="P21">
        <v>69.77</v>
      </c>
      <c r="Q21" s="8">
        <v>63.926372796809673</v>
      </c>
      <c r="R21" s="8">
        <v>5.8436272031903229</v>
      </c>
    </row>
    <row r="22" spans="2:18" x14ac:dyDescent="0.3">
      <c r="B22" s="1" t="s">
        <v>18</v>
      </c>
      <c r="C22">
        <v>71.260000000000005</v>
      </c>
      <c r="D22">
        <v>73.569999999999993</v>
      </c>
      <c r="E22" s="8">
        <v>68.246132041627661</v>
      </c>
      <c r="F22" s="8">
        <v>5.3238679583723325</v>
      </c>
      <c r="H22" s="1" t="s">
        <v>18</v>
      </c>
      <c r="I22">
        <v>71.260000000000005</v>
      </c>
      <c r="J22">
        <v>73.569999999999993</v>
      </c>
      <c r="K22" s="8">
        <v>68.316132041627654</v>
      </c>
      <c r="L22" s="8">
        <v>5.2538679583723393</v>
      </c>
      <c r="N22" s="1" t="s">
        <v>3</v>
      </c>
      <c r="O22">
        <v>58.82</v>
      </c>
      <c r="P22">
        <v>54.41</v>
      </c>
      <c r="Q22" s="8">
        <v>48.993067139606914</v>
      </c>
      <c r="R22" s="8">
        <v>5.4169328603930822</v>
      </c>
    </row>
    <row r="23" spans="2:18" x14ac:dyDescent="0.3">
      <c r="B23" s="1" t="s">
        <v>3</v>
      </c>
      <c r="C23">
        <v>58.82</v>
      </c>
      <c r="D23">
        <v>54.41</v>
      </c>
      <c r="E23" s="8">
        <v>49.133067139606915</v>
      </c>
      <c r="F23" s="8">
        <v>5.2769328603930816</v>
      </c>
      <c r="H23" s="1" t="s">
        <v>3</v>
      </c>
      <c r="I23">
        <v>58.82</v>
      </c>
      <c r="J23">
        <v>54.41</v>
      </c>
      <c r="K23" s="8">
        <v>49.243067139606914</v>
      </c>
      <c r="L23" s="8">
        <v>5.1669328603930822</v>
      </c>
      <c r="N23" s="1" t="s">
        <v>18</v>
      </c>
      <c r="O23">
        <v>71.260000000000005</v>
      </c>
      <c r="P23">
        <v>73.569999999999993</v>
      </c>
      <c r="Q23" s="8">
        <v>68.256132041627666</v>
      </c>
      <c r="R23" s="8">
        <v>5.3138679583723274</v>
      </c>
    </row>
    <row r="24" spans="2:18" x14ac:dyDescent="0.3">
      <c r="B24" s="1" t="s">
        <v>24</v>
      </c>
      <c r="C24">
        <v>79.06</v>
      </c>
      <c r="D24">
        <v>79.98</v>
      </c>
      <c r="E24" s="8">
        <v>76.295647253530831</v>
      </c>
      <c r="F24" s="8">
        <v>3.6843527464691732</v>
      </c>
      <c r="H24" s="1" t="s">
        <v>24</v>
      </c>
      <c r="I24">
        <v>79.06</v>
      </c>
      <c r="J24">
        <v>79.98</v>
      </c>
      <c r="K24" s="8">
        <v>76.40564725353083</v>
      </c>
      <c r="L24" s="8">
        <v>3.5743527464691738</v>
      </c>
      <c r="N24" s="1" t="s">
        <v>24</v>
      </c>
      <c r="O24">
        <v>79.06</v>
      </c>
      <c r="P24">
        <v>79.98</v>
      </c>
      <c r="Q24" s="8">
        <v>76.495647253530819</v>
      </c>
      <c r="R24" s="8">
        <v>3.4843527464691846</v>
      </c>
    </row>
    <row r="25" spans="2:18" x14ac:dyDescent="0.3">
      <c r="B25" s="1" t="s">
        <v>11</v>
      </c>
      <c r="C25">
        <v>74.239999999999995</v>
      </c>
      <c r="D25">
        <v>72.16</v>
      </c>
      <c r="E25" s="8">
        <v>69.045849548311196</v>
      </c>
      <c r="F25" s="8">
        <v>3.1141504516888006</v>
      </c>
      <c r="H25" s="1" t="s">
        <v>11</v>
      </c>
      <c r="I25">
        <v>74.239999999999995</v>
      </c>
      <c r="J25">
        <v>72.16</v>
      </c>
      <c r="K25" s="8">
        <v>68.795849548311196</v>
      </c>
      <c r="L25" s="8">
        <v>3.3641504516888006</v>
      </c>
      <c r="N25" s="1" t="s">
        <v>11</v>
      </c>
      <c r="O25">
        <v>74.239999999999995</v>
      </c>
      <c r="P25">
        <v>72.16</v>
      </c>
      <c r="Q25" s="8">
        <v>68.855849548311198</v>
      </c>
      <c r="R25" s="8">
        <v>3.3041504516887983</v>
      </c>
    </row>
    <row r="26" spans="2:18" x14ac:dyDescent="0.3">
      <c r="B26" s="1" t="s">
        <v>25</v>
      </c>
      <c r="C26">
        <v>76.3</v>
      </c>
      <c r="D26">
        <v>75.47</v>
      </c>
      <c r="E26" s="8">
        <v>73.092968479314095</v>
      </c>
      <c r="F26" s="8">
        <v>2.3770315206859038</v>
      </c>
      <c r="H26" s="1" t="s">
        <v>25</v>
      </c>
      <c r="I26">
        <v>76.3</v>
      </c>
      <c r="J26">
        <v>75.47</v>
      </c>
      <c r="K26" s="8">
        <v>72.862968479314091</v>
      </c>
      <c r="L26" s="8">
        <v>2.6070315206859078</v>
      </c>
      <c r="N26" s="1" t="s">
        <v>19</v>
      </c>
      <c r="O26">
        <v>70.959999999999994</v>
      </c>
      <c r="P26">
        <v>68.209999999999994</v>
      </c>
      <c r="Q26" s="8">
        <v>65.629674318324746</v>
      </c>
      <c r="R26" s="8">
        <v>2.580325681675248</v>
      </c>
    </row>
    <row r="27" spans="2:18" x14ac:dyDescent="0.3">
      <c r="B27" s="1" t="s">
        <v>19</v>
      </c>
      <c r="C27">
        <v>70.959999999999994</v>
      </c>
      <c r="D27">
        <v>68.209999999999994</v>
      </c>
      <c r="E27" s="8">
        <v>65.989674318324745</v>
      </c>
      <c r="F27" s="8">
        <v>2.2203256816752486</v>
      </c>
      <c r="H27" s="1" t="s">
        <v>19</v>
      </c>
      <c r="I27">
        <v>70.959999999999994</v>
      </c>
      <c r="J27">
        <v>68.209999999999994</v>
      </c>
      <c r="K27" s="8">
        <v>65.899674318324742</v>
      </c>
      <c r="L27" s="8">
        <v>2.310325681675252</v>
      </c>
      <c r="N27" s="1" t="s">
        <v>25</v>
      </c>
      <c r="O27">
        <v>76.3</v>
      </c>
      <c r="P27">
        <v>75.47</v>
      </c>
      <c r="Q27" s="8">
        <v>72.932968479314098</v>
      </c>
      <c r="R27" s="8">
        <v>2.5370315206859004</v>
      </c>
    </row>
    <row r="28" spans="2:18" x14ac:dyDescent="0.3">
      <c r="B28" s="1" t="s">
        <v>13</v>
      </c>
      <c r="C28">
        <v>68.02</v>
      </c>
      <c r="D28">
        <v>65.12</v>
      </c>
      <c r="E28" s="8">
        <v>63.317584030711998</v>
      </c>
      <c r="F28" s="8">
        <v>1.8024159692880062</v>
      </c>
      <c r="H28" s="1" t="s">
        <v>13</v>
      </c>
      <c r="I28">
        <v>68.02</v>
      </c>
      <c r="J28">
        <v>65.12</v>
      </c>
      <c r="K28" s="8">
        <v>63.167584030712</v>
      </c>
      <c r="L28" s="8">
        <v>1.9524159692880048</v>
      </c>
      <c r="N28" s="1" t="s">
        <v>13</v>
      </c>
      <c r="O28">
        <v>68.02</v>
      </c>
      <c r="P28">
        <v>65.12</v>
      </c>
      <c r="Q28" s="8">
        <v>62.987584030712</v>
      </c>
      <c r="R28" s="8">
        <v>2.1324159692880045</v>
      </c>
    </row>
    <row r="29" spans="2:18" x14ac:dyDescent="0.3">
      <c r="B29" s="1" t="s">
        <v>8</v>
      </c>
      <c r="C29">
        <v>66.7</v>
      </c>
      <c r="D29">
        <v>65.569999999999993</v>
      </c>
      <c r="E29" s="8">
        <v>63.968496276785274</v>
      </c>
      <c r="F29" s="8">
        <v>1.6015037232147193</v>
      </c>
      <c r="H29" s="1" t="s">
        <v>8</v>
      </c>
      <c r="I29">
        <v>66.7</v>
      </c>
      <c r="J29">
        <v>65.569999999999993</v>
      </c>
      <c r="K29" s="8">
        <v>63.868496276785272</v>
      </c>
      <c r="L29" s="8">
        <v>1.7015037232147208</v>
      </c>
      <c r="N29" s="1" t="s">
        <v>31</v>
      </c>
      <c r="O29">
        <v>57.44</v>
      </c>
      <c r="P29">
        <v>53.43</v>
      </c>
      <c r="Q29" s="8">
        <v>52.055267182672821</v>
      </c>
      <c r="R29" s="8">
        <v>1.3747328173271782</v>
      </c>
    </row>
    <row r="30" spans="2:18" x14ac:dyDescent="0.3">
      <c r="B30" s="1" t="s">
        <v>4</v>
      </c>
      <c r="C30">
        <v>74.150000000000006</v>
      </c>
      <c r="D30">
        <v>70.400000000000006</v>
      </c>
      <c r="E30" s="8">
        <v>68.98658670333154</v>
      </c>
      <c r="F30" s="8">
        <v>1.413413296668466</v>
      </c>
      <c r="H30" s="1" t="s">
        <v>31</v>
      </c>
      <c r="I30">
        <v>57.44</v>
      </c>
      <c r="J30">
        <v>53.43</v>
      </c>
      <c r="K30" s="8">
        <v>52.055267182672821</v>
      </c>
      <c r="L30" s="8">
        <v>1.3747328173271782</v>
      </c>
      <c r="N30" s="1" t="s">
        <v>8</v>
      </c>
      <c r="O30">
        <v>66.7</v>
      </c>
      <c r="P30">
        <v>65.569999999999993</v>
      </c>
      <c r="Q30" s="8">
        <v>64.218496276785274</v>
      </c>
      <c r="R30" s="8">
        <v>1.3515037232147193</v>
      </c>
    </row>
    <row r="31" spans="2:18" x14ac:dyDescent="0.3">
      <c r="B31" s="1" t="s">
        <v>31</v>
      </c>
      <c r="C31">
        <v>57.44</v>
      </c>
      <c r="D31">
        <v>53.43</v>
      </c>
      <c r="E31" s="8">
        <v>52.055267182672821</v>
      </c>
      <c r="F31" s="8">
        <v>1.3747328173271782</v>
      </c>
      <c r="H31" s="1" t="s">
        <v>4</v>
      </c>
      <c r="I31">
        <v>74.150000000000006</v>
      </c>
      <c r="J31">
        <v>70.400000000000006</v>
      </c>
      <c r="K31" s="8">
        <v>69.23658670333154</v>
      </c>
      <c r="L31" s="8">
        <v>1.163413296668466</v>
      </c>
      <c r="N31" s="1" t="s">
        <v>4</v>
      </c>
      <c r="O31">
        <v>74.150000000000006</v>
      </c>
      <c r="P31">
        <v>70.400000000000006</v>
      </c>
      <c r="Q31" s="8">
        <v>69.286586703331537</v>
      </c>
      <c r="R31" s="8">
        <v>1.1134132966684689</v>
      </c>
    </row>
    <row r="32" spans="2:18" x14ac:dyDescent="0.3">
      <c r="B32" s="9" t="s">
        <v>21</v>
      </c>
      <c r="C32" s="10">
        <v>54.28</v>
      </c>
      <c r="D32" s="10">
        <v>70.14</v>
      </c>
      <c r="E32" s="11">
        <v>70.14</v>
      </c>
      <c r="F32" s="11">
        <v>0</v>
      </c>
      <c r="H32" s="9" t="s">
        <v>32</v>
      </c>
      <c r="I32" s="10">
        <v>61.29</v>
      </c>
      <c r="J32" s="10">
        <v>47.17</v>
      </c>
      <c r="K32" s="11">
        <v>47.17</v>
      </c>
      <c r="L32" s="11">
        <v>0</v>
      </c>
      <c r="N32" s="9" t="s">
        <v>21</v>
      </c>
      <c r="O32" s="10">
        <v>54.28</v>
      </c>
      <c r="P32" s="10">
        <v>70.14</v>
      </c>
      <c r="Q32" s="11">
        <v>70.14</v>
      </c>
      <c r="R32" s="11">
        <v>0</v>
      </c>
    </row>
    <row r="33" spans="2:18" x14ac:dyDescent="0.3">
      <c r="B33" s="9" t="s">
        <v>32</v>
      </c>
      <c r="C33" s="10">
        <v>61.29</v>
      </c>
      <c r="D33" s="10">
        <v>47.17</v>
      </c>
      <c r="E33" s="11">
        <v>47.17</v>
      </c>
      <c r="F33" s="11">
        <v>0</v>
      </c>
      <c r="H33" s="9" t="s">
        <v>21</v>
      </c>
      <c r="I33" s="10">
        <v>54.28</v>
      </c>
      <c r="J33" s="10">
        <v>70.14</v>
      </c>
      <c r="K33" s="11">
        <v>70.14</v>
      </c>
      <c r="L33" s="11">
        <v>0</v>
      </c>
      <c r="N33" s="9" t="s">
        <v>32</v>
      </c>
      <c r="O33" s="10">
        <v>61.29</v>
      </c>
      <c r="P33" s="10">
        <v>47.17</v>
      </c>
      <c r="Q33" s="11">
        <v>47.17</v>
      </c>
      <c r="R33" s="11">
        <v>0</v>
      </c>
    </row>
    <row r="34" spans="2:18" x14ac:dyDescent="0.3">
      <c r="B34" s="1" t="s">
        <v>6</v>
      </c>
      <c r="C34">
        <v>78.97</v>
      </c>
      <c r="D34">
        <v>72.55</v>
      </c>
      <c r="E34" s="8">
        <v>72.661903600849328</v>
      </c>
      <c r="F34" s="8">
        <v>-0.11190360084933104</v>
      </c>
      <c r="H34" s="1" t="s">
        <v>26</v>
      </c>
      <c r="I34">
        <v>69.150000000000006</v>
      </c>
      <c r="J34">
        <v>68.72</v>
      </c>
      <c r="K34" s="8">
        <v>69.160000000000011</v>
      </c>
      <c r="L34" s="8">
        <v>-0.44000000000001194</v>
      </c>
      <c r="N34" s="1" t="s">
        <v>6</v>
      </c>
      <c r="O34">
        <v>78.97</v>
      </c>
      <c r="P34">
        <v>72.55</v>
      </c>
      <c r="Q34" s="8">
        <v>72.871903600849322</v>
      </c>
      <c r="R34" s="8">
        <v>-0.32190360084932479</v>
      </c>
    </row>
    <row r="35" spans="2:18" x14ac:dyDescent="0.3">
      <c r="B35" s="1" t="s">
        <v>26</v>
      </c>
      <c r="C35">
        <v>69.150000000000006</v>
      </c>
      <c r="D35">
        <v>68.72</v>
      </c>
      <c r="E35" s="8">
        <v>69.440000000000012</v>
      </c>
      <c r="F35" s="8">
        <v>-0.72000000000001307</v>
      </c>
      <c r="H35" s="1" t="s">
        <v>6</v>
      </c>
      <c r="I35">
        <v>78.97</v>
      </c>
      <c r="J35">
        <v>72.55</v>
      </c>
      <c r="K35" s="8">
        <v>73.021903600849328</v>
      </c>
      <c r="L35" s="8">
        <v>-0.47190360084933047</v>
      </c>
      <c r="N35" s="1" t="s">
        <v>26</v>
      </c>
      <c r="O35">
        <v>69.150000000000006</v>
      </c>
      <c r="P35">
        <v>68.72</v>
      </c>
      <c r="Q35" s="8">
        <v>69.440000000000012</v>
      </c>
      <c r="R35" s="8">
        <v>-0.72000000000001307</v>
      </c>
    </row>
    <row r="36" spans="2:18" x14ac:dyDescent="0.3">
      <c r="B36" s="1" t="s">
        <v>28</v>
      </c>
      <c r="C36">
        <v>67.95</v>
      </c>
      <c r="D36">
        <v>60.92</v>
      </c>
      <c r="E36" s="8">
        <v>62.920541559525162</v>
      </c>
      <c r="F36" s="8">
        <v>-2.0005415595251606</v>
      </c>
      <c r="H36" s="1" t="s">
        <v>28</v>
      </c>
      <c r="I36">
        <v>67.95</v>
      </c>
      <c r="J36">
        <v>60.92</v>
      </c>
      <c r="K36" s="8">
        <v>63.110541559525167</v>
      </c>
      <c r="L36" s="8">
        <v>-2.1905415595251654</v>
      </c>
      <c r="N36" s="1" t="s">
        <v>28</v>
      </c>
      <c r="O36">
        <v>67.95</v>
      </c>
      <c r="P36">
        <v>60.92</v>
      </c>
      <c r="Q36" s="8">
        <v>63.000541559525168</v>
      </c>
      <c r="R36" s="8">
        <v>-2.080541559525166</v>
      </c>
    </row>
    <row r="37" spans="2:18" x14ac:dyDescent="0.3">
      <c r="B37" s="1" t="s">
        <v>23</v>
      </c>
      <c r="C37">
        <v>46.33</v>
      </c>
      <c r="D37">
        <v>42.13</v>
      </c>
      <c r="E37" s="8">
        <v>49.763195532348533</v>
      </c>
      <c r="F37" s="8">
        <v>-7.6331955323485303</v>
      </c>
      <c r="H37" s="1" t="s">
        <v>23</v>
      </c>
      <c r="I37">
        <v>46.33</v>
      </c>
      <c r="J37">
        <v>42.13</v>
      </c>
      <c r="K37" s="8">
        <v>49.763195532348533</v>
      </c>
      <c r="L37" s="8">
        <v>-7.6331955323485303</v>
      </c>
      <c r="N37" s="1" t="s">
        <v>23</v>
      </c>
      <c r="O37">
        <v>46.33</v>
      </c>
      <c r="P37">
        <v>42.13</v>
      </c>
      <c r="Q37" s="8">
        <v>49.473195532348527</v>
      </c>
      <c r="R37" s="8">
        <v>-7.3431955323485241</v>
      </c>
    </row>
    <row r="38" spans="2:18" x14ac:dyDescent="0.3">
      <c r="B38" s="1" t="s">
        <v>30</v>
      </c>
      <c r="C38">
        <v>83.47</v>
      </c>
      <c r="D38">
        <v>71.61</v>
      </c>
      <c r="E38" s="8">
        <v>81.635020325410366</v>
      </c>
      <c r="F38" s="8">
        <v>-10.025020325410367</v>
      </c>
      <c r="H38" s="1" t="s">
        <v>30</v>
      </c>
      <c r="I38">
        <v>83.47</v>
      </c>
      <c r="J38">
        <v>71.61</v>
      </c>
      <c r="K38" s="8">
        <v>81.525020325410367</v>
      </c>
      <c r="L38" s="8">
        <v>-9.9150203254103673</v>
      </c>
      <c r="N38" s="1" t="s">
        <v>30</v>
      </c>
      <c r="O38">
        <v>83.47</v>
      </c>
      <c r="P38">
        <v>71.61</v>
      </c>
      <c r="Q38" s="8">
        <v>81.36502032541037</v>
      </c>
      <c r="R38" s="8">
        <v>-9.7550203254103707</v>
      </c>
    </row>
    <row r="39" spans="2:18" x14ac:dyDescent="0.3">
      <c r="B39" s="1" t="s">
        <v>1</v>
      </c>
      <c r="C39">
        <v>68.2</v>
      </c>
      <c r="D39">
        <v>55.76</v>
      </c>
      <c r="E39" s="8">
        <v>66.792319663935544</v>
      </c>
      <c r="F39" s="8">
        <v>-11.032319663935546</v>
      </c>
      <c r="H39" s="1" t="s">
        <v>1</v>
      </c>
      <c r="I39">
        <v>68.2</v>
      </c>
      <c r="J39">
        <v>55.76</v>
      </c>
      <c r="K39" s="8">
        <v>66.922319663935554</v>
      </c>
      <c r="L39" s="8">
        <v>-11.162319663935556</v>
      </c>
      <c r="N39" s="1" t="s">
        <v>1</v>
      </c>
      <c r="O39">
        <v>68.2</v>
      </c>
      <c r="P39">
        <v>55.76</v>
      </c>
      <c r="Q39" s="8">
        <v>66.902319663935543</v>
      </c>
      <c r="R39" s="8">
        <v>-11.142319663935545</v>
      </c>
    </row>
    <row r="40" spans="2:18" x14ac:dyDescent="0.3">
      <c r="B40" s="1" t="s">
        <v>10</v>
      </c>
      <c r="C40">
        <v>72.34</v>
      </c>
      <c r="D40">
        <v>61.15</v>
      </c>
      <c r="E40" s="8">
        <v>73.6819661886733</v>
      </c>
      <c r="F40" s="8">
        <v>-12.531966188673302</v>
      </c>
      <c r="H40" s="1" t="s">
        <v>10</v>
      </c>
      <c r="I40">
        <v>72.34</v>
      </c>
      <c r="J40">
        <v>61.15</v>
      </c>
      <c r="K40" s="8">
        <v>73.611966188673293</v>
      </c>
      <c r="L40" s="8">
        <v>-12.461966188673294</v>
      </c>
      <c r="N40" s="1" t="s">
        <v>10</v>
      </c>
      <c r="O40">
        <v>72.34</v>
      </c>
      <c r="P40">
        <v>61.15</v>
      </c>
      <c r="Q40" s="8">
        <v>73.891966188673294</v>
      </c>
      <c r="R40" s="8">
        <v>-12.741966188673295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F A A B Q S w M E F A A C A A g A W E / O V B j P I e 2 k A A A A 9 g A A A B I A H A B D b 2 5 m a W c v U G F j a 2 F n Z S 5 4 b W w g o h g A K K A U A A A A A A A A A A A A A A A A A A A A A A A A A A A A h Y 8 x D o I w G I W v Q r r T l q K J I T 9 l Y J V o Y m J c m 1 K h E Y q h x X I 3 B 4 / k F c Q o 6 u b 4 v v c N 7 9 2 v N 8 j G t g k u q r e 6 M y m K M E W B M r I r t a l S N L h j u E I Z h 6 2 Q J 1 G p Y J K N T U Z b p q h 2 7 p w Q 4 r 3 H P s Z d X x F G a U Q O x X o n a 9 U K 9 J H 1 f z n U x j p h p E I c 9 q 8 x n O G I L n G 8 Y J g C m S E U 2 n w F N u 1 9 t j 8 Q 8 q F x Q 6 + 4 s m G + A T J H I O 8 P / A F Q S w M E F A A C A A g A W E / O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P z l S A d C W 3 U w I A A C w w A A A T A B w A R m 9 y b X V s Y X M v U 2 V j d G l v b j E u b S C i G A A o o B Q A A A A A A A A A A A A A A A A A A A A A A A A A A A D t m M 1 u 2 k A Q x + 9 I v M P K u W D J R f 7 A P S T i Z N p T 1 a q F n O I e F n s K K 9 m 7 y L t O E 0 V 5 m D 5 D H y E v 1 r U M C k W N g t G a a K v h A p 5 B u 8 P 8 / p p h R k K m m O B k 3 r 4 H V 8 P B c C D X t I K c X D i g 1 t Q n 3 C c x g c A h U 1 K A G g 6 I f n 2 p 2 A q 4 t i T y d j w T W V 0 C V 6 O P r I B x I r j S D 3 L k J J f p t Y R K p n L D O K Q z 8 Z M X g u Y y 3 Z 0 7 b s 4 d q z v l u N 7 N D A p W M g X V 1 L l y P J K I o i 6 5 n E 4 8 8 o F n I m d 8 N X 0 f + 3 7 g k a + 1 U D B X 9 w V M n z + O P w s O 3 1 2 v j e / C W b C N I B k t l 4 z m o o l 9 Q Z f 6 W 4 u K c v l D V G V 7 / u J + A 3 L U / h r v 4 c F p r Y G + X 2 k P U X C n H j 2 y s 4 c 7 O 6 / L J V R 7 n u h F z + T A 8 + g O B 4 z / O 8 q X s x / 2 l P 0 Q s 3 9 E 9 q O e s h 9 h 9 l / P f p M W 2 h Q n G f r + S X V o d p k G L t l 5 h W y e r j m 7 1 X h Y T v M 0 e f q l I K 8 o + V R n a 9 p k X z R B c U o y f Y a 2 F 4 2 x q u p N x p 5 + 8 z T R R F Y i / Q a y L p S O / S + o h + E i 4 s 6 I T y h 2 b 4 k Y a 2 h 3 x C d U 1 L d E j I W 6 E + L 4 t D p 9 T M 8 8 u O Q V L v F / x u X Z E / d A j I x C F 6 n Z R y 1 C a r Z R 6 2 m e O 7 g E i Z k j 1 t M M e H A J E j M 5 K p 6 j o R 0 1 5 S G 3 T v P f 2 b h h h T Q 6 1 J 2 N G 9 Z J Q 9 w C 3 6 6 d 2 j Z e x G 8 S v z 3 7 t m 2 8 i N 8 k f n t 2 c d t 4 E b / B 9 c G 7 O e h v 2 F M C 9 o N G I R j c S N g o h B C F Y H 7 R Y a M Q I h R C X 6 3 B n r 8 H + 0 G j E I y 3 B r u E E K I Q + m o N d g k h Q i H 0 1 R o m V g l h F z Q K w X h r s E s I I Q q h r 9 Z g l x A i F E I H I f w B U E s B A i 0 A F A A C A A g A W E / O V B j P I e 2 k A A A A 9 g A A A B I A A A A A A A A A A A A A A A A A A A A A A E N v b m Z p Z y 9 Q Y W N r Y W d l L n h t b F B L A Q I t A B Q A A g A I A F h P z l Q P y u m r p A A A A O k A A A A T A A A A A A A A A A A A A A A A A P A A A A B b Q 2 9 u d G V u d F 9 U e X B l c 1 0 u e G 1 s U E s B A i 0 A F A A C A A g A W E / O V I B 0 J b d T A g A A L D A A A B M A A A A A A A A A A A A A A A A A 4 Q E A A E Z v c m 1 1 b G F z L 1 N l Y 3 R p b 2 4 x L m 1 Q S w U G A A A A A A M A A w D C A A A A g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/ w A A A A A A A B t /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w M T o 0 M T o x M i 4 w N D U 5 M D c 5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U x L 0 F 1 d G 9 S Z W 1 v d m V k Q 2 9 s d W 1 u c z E u e 0 N v b H V t b j E s M H 0 m c X V v d D s s J n F 1 b 3 Q 7 U 2 V j d G l v b j E v Z X R o Y T A g b j A g N S B l M S 9 B d X R v U m V t b 3 Z l Z E N v b H V t b n M x L n t D b 2 x 1 b W 4 y L D F 9 J n F 1 b 3 Q 7 L C Z x d W 9 0 O 1 N l Y 3 R p b 2 4 x L 2 V 0 a G E w I G 4 w I D U g Z T E v Q X V 0 b 1 J l b W 9 2 Z W R D b 2 x 1 b W 5 z M S 5 7 Q 2 9 s d W 1 u M y w y f S Z x d W 9 0 O y w m c X V v d D t T Z W N 0 a W 9 u M S 9 l d G h h M C B u M C A 1 I G U x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R o Y T A g b j A g N S B l M S 9 B d X R v U m V t b 3 Z l Z E N v b H V t b n M x L n t D b 2 x 1 b W 4 x L D B 9 J n F 1 b 3 Q 7 L C Z x d W 9 0 O 1 N l Y 3 R p b 2 4 x L 2 V 0 a G E w I G 4 w I D U g Z T E v Q X V 0 b 1 J l b W 9 2 Z W R D b 2 x 1 b W 5 z M S 5 7 Q 2 9 s d W 1 u M i w x f S Z x d W 9 0 O y w m c X V v d D t T Z W N 0 a W 9 u M S 9 l d G h h M C B u M C A 1 I G U x L 0 F 1 d G 9 S Z W 1 v d m V k Q 2 9 s d W 1 u c z E u e 0 N v b H V t b j M s M n 0 m c X V v d D s s J n F 1 b 3 Q 7 U 2 V j d G l v b j E v Z X R o Y T A g b j A g N S B l M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U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Z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w M T o 0 M j o z N S 4 3 N j A x M z M 2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U y L 0 F 1 d G 9 S Z W 1 v d m V k Q 2 9 s d W 1 u c z E u e 0 N v b H V t b j E s M H 0 m c X V v d D s s J n F 1 b 3 Q 7 U 2 V j d G l v b j E v Z X R o Y T A g b j A g N S B l M i 9 B d X R v U m V t b 3 Z l Z E N v b H V t b n M x L n t D b 2 x 1 b W 4 y L D F 9 J n F 1 b 3 Q 7 L C Z x d W 9 0 O 1 N l Y 3 R p b 2 4 x L 2 V 0 a G E w I G 4 w I D U g Z T I v Q X V 0 b 1 J l b W 9 2 Z W R D b 2 x 1 b W 5 z M S 5 7 Q 2 9 s d W 1 u M y w y f S Z x d W 9 0 O y w m c X V v d D t T Z W N 0 a W 9 u M S 9 l d G h h M C B u M C A 1 I G U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R o Y T A g b j A g N S B l M i 9 B d X R v U m V t b 3 Z l Z E N v b H V t b n M x L n t D b 2 x 1 b W 4 x L D B 9 J n F 1 b 3 Q 7 L C Z x d W 9 0 O 1 N l Y 3 R p b 2 4 x L 2 V 0 a G E w I G 4 w I D U g Z T I v Q X V 0 b 1 J l b W 9 2 Z W R D b 2 x 1 b W 5 z M S 5 7 Q 2 9 s d W 1 u M i w x f S Z x d W 9 0 O y w m c X V v d D t T Z W N 0 a W 9 u M S 9 l d G h h M C B u M C A 1 I G U y L 0 F 1 d G 9 S Z W 1 v d m V k Q 2 9 s d W 1 u c z E u e 0 N v b H V t b j M s M n 0 m c X V v d D s s J n F 1 b 3 Q 7 U 2 V j d G l v b j E v Z X R o Y T A g b j A g N S B l M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U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Z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w M T o 0 M j o 1 M C 4 y M T I x N z k 0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U z L 0 F 1 d G 9 S Z W 1 v d m V k Q 2 9 s d W 1 u c z E u e 0 N v b H V t b j E s M H 0 m c X V v d D s s J n F 1 b 3 Q 7 U 2 V j d G l v b j E v Z X R o Y T A g b j A g N S B l M y 9 B d X R v U m V t b 3 Z l Z E N v b H V t b n M x L n t D b 2 x 1 b W 4 y L D F 9 J n F 1 b 3 Q 7 L C Z x d W 9 0 O 1 N l Y 3 R p b 2 4 x L 2 V 0 a G E w I G 4 w I D U g Z T M v Q X V 0 b 1 J l b W 9 2 Z W R D b 2 x 1 b W 5 z M S 5 7 Q 2 9 s d W 1 u M y w y f S Z x d W 9 0 O y w m c X V v d D t T Z W N 0 a W 9 u M S 9 l d G h h M C B u M C A 1 I G U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R o Y T A g b j A g N S B l M y 9 B d X R v U m V t b 3 Z l Z E N v b H V t b n M x L n t D b 2 x 1 b W 4 x L D B 9 J n F 1 b 3 Q 7 L C Z x d W 9 0 O 1 N l Y 3 R p b 2 4 x L 2 V 0 a G E w I G 4 w I D U g Z T M v Q X V 0 b 1 J l b W 9 2 Z W R D b 2 x 1 b W 5 z M S 5 7 Q 2 9 s d W 1 u M i w x f S Z x d W 9 0 O y w m c X V v d D t T Z W N 0 a W 9 u M S 9 l d G h h M C B u M C A 1 I G U z L 0 F 1 d G 9 S Z W 1 v d m V k Q 2 9 s d W 1 u c z E u e 0 N v b H V t b j M s M n 0 m c X V v d D s s J n F 1 b 3 Q 7 U 2 V j d G l v b j E v Z X R o Y T A g b j A g N S B l M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U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Z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w M T o 1 M j o z O C 4 4 N z A z N j E 1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y M D A g Z T E v Q X V 0 b 1 J l b W 9 2 Z W R D b 2 x 1 b W 5 z M S 5 7 Q 2 9 s d W 1 u M S w w f S Z x d W 9 0 O y w m c X V v d D t T Z W N 0 a W 9 u M S 9 l d G h h M C B u M C A 1 I G l 0 Z X J h d G l v b n M y M D A g Z T E v Q X V 0 b 1 J l b W 9 2 Z W R D b 2 x 1 b W 5 z M S 5 7 Q 2 9 s d W 1 u M i w x f S Z x d W 9 0 O y w m c X V v d D t T Z W N 0 a W 9 u M S 9 l d G h h M C B u M C A 1 I G l 0 Z X J h d G l v b n M y M D A g Z T E v Q X V 0 b 1 J l b W 9 2 Z W R D b 2 x 1 b W 5 z M S 5 7 Q 2 9 s d W 1 u M y w y f S Z x d W 9 0 O y w m c X V v d D t T Z W N 0 a W 9 u M S 9 l d G h h M C B u M C A 1 I G l 0 Z X J h d G l v b n M y M D A g Z T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G h h M C B u M C A 1 I G l 0 Z X J h d G l v b n M y M D A g Z T E v Q X V 0 b 1 J l b W 9 2 Z W R D b 2 x 1 b W 5 z M S 5 7 Q 2 9 s d W 1 u M S w w f S Z x d W 9 0 O y w m c X V v d D t T Z W N 0 a W 9 u M S 9 l d G h h M C B u M C A 1 I G l 0 Z X J h d G l v b n M y M D A g Z T E v Q X V 0 b 1 J l b W 9 2 Z W R D b 2 x 1 b W 5 z M S 5 7 Q 2 9 s d W 1 u M i w x f S Z x d W 9 0 O y w m c X V v d D t T Z W N 0 a W 9 u M S 9 l d G h h M C B u M C A 1 I G l 0 Z X J h d G l v b n M y M D A g Z T E v Q X V 0 b 1 J l b W 9 2 Z W R D b 2 x 1 b W 5 z M S 5 7 Q 2 9 s d W 1 u M y w y f S Z x d W 9 0 O y w m c X V v d D t T Z W N 0 a W 9 u M S 9 l d G h h M C B u M C A 1 I G l 0 Z X J h d G l v b n M y M D A g Z T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w M T o 1 M j o 1 M y 4 y N z M 1 N D M 4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y M D A g Z T I v Q X V 0 b 1 J l b W 9 2 Z W R D b 2 x 1 b W 5 z M S 5 7 Q 2 9 s d W 1 u M S w w f S Z x d W 9 0 O y w m c X V v d D t T Z W N 0 a W 9 u M S 9 l d G h h M C B u M C A 1 I G l 0 Z X J h d G l v b n M y M D A g Z T I v Q X V 0 b 1 J l b W 9 2 Z W R D b 2 x 1 b W 5 z M S 5 7 Q 2 9 s d W 1 u M i w x f S Z x d W 9 0 O y w m c X V v d D t T Z W N 0 a W 9 u M S 9 l d G h h M C B u M C A 1 I G l 0 Z X J h d G l v b n M y M D A g Z T I v Q X V 0 b 1 J l b W 9 2 Z W R D b 2 x 1 b W 5 z M S 5 7 Q 2 9 s d W 1 u M y w y f S Z x d W 9 0 O y w m c X V v d D t T Z W N 0 a W 9 u M S 9 l d G h h M C B u M C A 1 I G l 0 Z X J h d G l v b n M y M D A g Z T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G h h M C B u M C A 1 I G l 0 Z X J h d G l v b n M y M D A g Z T I v Q X V 0 b 1 J l b W 9 2 Z W R D b 2 x 1 b W 5 z M S 5 7 Q 2 9 s d W 1 u M S w w f S Z x d W 9 0 O y w m c X V v d D t T Z W N 0 a W 9 u M S 9 l d G h h M C B u M C A 1 I G l 0 Z X J h d G l v b n M y M D A g Z T I v Q X V 0 b 1 J l b W 9 2 Z W R D b 2 x 1 b W 5 z M S 5 7 Q 2 9 s d W 1 u M i w x f S Z x d W 9 0 O y w m c X V v d D t T Z W N 0 a W 9 u M S 9 l d G h h M C B u M C A 1 I G l 0 Z X J h d G l v b n M y M D A g Z T I v Q X V 0 b 1 J l b W 9 2 Z W R D b 2 x 1 b W 5 z M S 5 7 Q 2 9 s d W 1 u M y w y f S Z x d W 9 0 O y w m c X V v d D t T Z W N 0 a W 9 u M S 9 l d G h h M C B u M C A 1 I G l 0 Z X J h d G l v b n M y M D A g Z T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w M T o 1 M z o w N C 4 z M D Y 0 M j U 4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y M D A g Z T M v Q X V 0 b 1 J l b W 9 2 Z W R D b 2 x 1 b W 5 z M S 5 7 Q 2 9 s d W 1 u M S w w f S Z x d W 9 0 O y w m c X V v d D t T Z W N 0 a W 9 u M S 9 l d G h h M C B u M C A 1 I G l 0 Z X J h d G l v b n M y M D A g Z T M v Q X V 0 b 1 J l b W 9 2 Z W R D b 2 x 1 b W 5 z M S 5 7 Q 2 9 s d W 1 u M i w x f S Z x d W 9 0 O y w m c X V v d D t T Z W N 0 a W 9 u M S 9 l d G h h M C B u M C A 1 I G l 0 Z X J h d G l v b n M y M D A g Z T M v Q X V 0 b 1 J l b W 9 2 Z W R D b 2 x 1 b W 5 z M S 5 7 Q 2 9 s d W 1 u M y w y f S Z x d W 9 0 O y w m c X V v d D t T Z W N 0 a W 9 u M S 9 l d G h h M C B u M C A 1 I G l 0 Z X J h d G l v b n M y M D A g Z T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d G h h M C B u M C A 1 I G l 0 Z X J h d G l v b n M y M D A g Z T M v Q X V 0 b 1 J l b W 9 2 Z W R D b 2 x 1 b W 5 z M S 5 7 Q 2 9 s d W 1 u M S w w f S Z x d W 9 0 O y w m c X V v d D t T Z W N 0 a W 9 u M S 9 l d G h h M C B u M C A 1 I G l 0 Z X J h d G l v b n M y M D A g Z T M v Q X V 0 b 1 J l b W 9 2 Z W R D b 2 x 1 b W 5 z M S 5 7 Q 2 9 s d W 1 u M i w x f S Z x d W 9 0 O y w m c X V v d D t T Z W N 0 a W 9 u M S 9 l d G h h M C B u M C A 1 I G l 0 Z X J h d G l v b n M y M D A g Z T M v Q X V 0 b 1 J l b W 9 2 Z W R D b 2 x 1 b W 5 z M S 5 7 Q 2 9 s d W 1 u M y w y f S Z x d W 9 0 O y w m c X V v d D t T Z W N 0 a W 9 u M S 9 l d G h h M C B u M C A 1 I G l 0 Z X J h d G l v b n M y M D A g Z T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w M j o z O D o x M i 4 5 M j k 4 O T E z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U w I G U x L 0 F 1 d G 9 S Z W 1 v d m V k Q 2 9 s d W 1 u c z E u e 0 N v b H V t b j E s M H 0 m c X V v d D s s J n F 1 b 3 Q 7 U 2 V j d G l v b j E v Z X R o Y T A g b j A g N S B p d G V y Y X R p b 2 5 z N T A g Z T E v Q X V 0 b 1 J l b W 9 2 Z W R D b 2 x 1 b W 5 z M S 5 7 Q 2 9 s d W 1 u M i w x f S Z x d W 9 0 O y w m c X V v d D t T Z W N 0 a W 9 u M S 9 l d G h h M C B u M C A 1 I G l 0 Z X J h d G l v b n M 1 M C B l M S 9 B d X R v U m V t b 3 Z l Z E N v b H V t b n M x L n t D b 2 x 1 b W 4 z L D J 9 J n F 1 b 3 Q 7 L C Z x d W 9 0 O 1 N l Y 3 R p b 2 4 x L 2 V 0 a G E w I G 4 w I D U g a X R l c m F 0 a W 9 u c z U w I G U x L 0 F 1 d G 9 S Z W 1 v d m V k Q 2 9 s d W 1 u c z E u e 0 N v b H V t b j Q s M 3 0 m c X V v d D s s J n F 1 b 3 Q 7 U 2 V j d G l v b j E v Z X R o Y T A g b j A g N S B p d G V y Y X R p b 2 5 z N T A g Z T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d G h h M C B u M C A 1 I G l 0 Z X J h d G l v b n M 1 M C B l M S 9 B d X R v U m V t b 3 Z l Z E N v b H V t b n M x L n t D b 2 x 1 b W 4 x L D B 9 J n F 1 b 3 Q 7 L C Z x d W 9 0 O 1 N l Y 3 R p b 2 4 x L 2 V 0 a G E w I G 4 w I D U g a X R l c m F 0 a W 9 u c z U w I G U x L 0 F 1 d G 9 S Z W 1 v d m V k Q 2 9 s d W 1 u c z E u e 0 N v b H V t b j I s M X 0 m c X V v d D s s J n F 1 b 3 Q 7 U 2 V j d G l v b j E v Z X R o Y T A g b j A g N S B p d G V y Y X R p b 2 5 z N T A g Z T E v Q X V 0 b 1 J l b W 9 2 Z W R D b 2 x 1 b W 5 z M S 5 7 Q 2 9 s d W 1 u M y w y f S Z x d W 9 0 O y w m c X V v d D t T Z W N 0 a W 9 u M S 9 l d G h h M C B u M C A 1 I G l 0 Z X J h d G l v b n M 1 M C B l M S 9 B d X R v U m V t b 3 Z l Z E N v b H V t b n M x L n t D b 2 x 1 b W 4 0 L D N 9 J n F 1 b 3 Q 7 L C Z x d W 9 0 O 1 N l Y 3 R p b 2 4 x L 2 V 0 a G E w I G 4 w I D U g a X R l c m F 0 a W 9 u c z U w I G U x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y O j U 1 O j Q x L j c x M j g y N T l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E g K D I p L 0 F 1 d G 9 S Z W 1 v d m V k Q 2 9 s d W 1 u c z E u e 0 N v b H V t b j E s M H 0 m c X V v d D s s J n F 1 b 3 Q 7 U 2 V j d G l v b j E v Z X R o Y T A g b j A g N S B p d G V y Y X R p b 2 5 z N T A g Z T E g K D I p L 0 F 1 d G 9 S Z W 1 v d m V k Q 2 9 s d W 1 u c z E u e 0 N v b H V t b j I s M X 0 m c X V v d D s s J n F 1 b 3 Q 7 U 2 V j d G l v b j E v Z X R o Y T A g b j A g N S B p d G V y Y X R p b 2 5 z N T A g Z T E g K D I p L 0 F 1 d G 9 S Z W 1 v d m V k Q 2 9 s d W 1 u c z E u e 0 N v b H V t b j M s M n 0 m c X V v d D s s J n F 1 b 3 Q 7 U 2 V j d G l v b j E v Z X R o Y T A g b j A g N S B p d G V y Y X R p b 2 5 z N T A g Z T E g K D I p L 0 F 1 d G 9 S Z W 1 v d m V k Q 2 9 s d W 1 u c z E u e 0 N v b H V t b j Q s M 3 0 m c X V v d D s s J n F 1 b 3 Q 7 U 2 V j d G l v b j E v Z X R o Y T A g b j A g N S B p d G V y Y X R p b 2 5 z N T A g Z T E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E g K D I p L 0 F 1 d G 9 S Z W 1 v d m V k Q 2 9 s d W 1 u c z E u e 0 N v b H V t b j E s M H 0 m c X V v d D s s J n F 1 b 3 Q 7 U 2 V j d G l v b j E v Z X R o Y T A g b j A g N S B p d G V y Y X R p b 2 5 z N T A g Z T E g K D I p L 0 F 1 d G 9 S Z W 1 v d m V k Q 2 9 s d W 1 u c z E u e 0 N v b H V t b j I s M X 0 m c X V v d D s s J n F 1 b 3 Q 7 U 2 V j d G l v b j E v Z X R o Y T A g b j A g N S B p d G V y Y X R p b 2 5 z N T A g Z T E g K D I p L 0 F 1 d G 9 S Z W 1 v d m V k Q 2 9 s d W 1 u c z E u e 0 N v b H V t b j M s M n 0 m c X V v d D s s J n F 1 b 3 Q 7 U 2 V j d G l v b j E v Z X R o Y T A g b j A g N S B p d G V y Y X R p b 2 5 z N T A g Z T E g K D I p L 0 F 1 d G 9 S Z W 1 v d m V k Q 2 9 s d W 1 u c z E u e 0 N v b H V t b j Q s M 3 0 m c X V v d D s s J n F 1 b 3 Q 7 U 2 V j d G l v b j E v Z X R o Y T A g b j A g N S B p d G V y Y X R p b 2 5 z N T A g Z T E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V 0 a G E w X 2 4 w X z V f a X R l c m F 0 a W 9 u c z U w X 2 U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z O j A 1 O j U 0 L j Y 4 N D A 0 M T B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E g K D M p L 0 F 1 d G 9 S Z W 1 v d m V k Q 2 9 s d W 1 u c z E u e 0 N v b H V t b j E s M H 0 m c X V v d D s s J n F 1 b 3 Q 7 U 2 V j d G l v b j E v Z X R o Y T A g b j A g N S B p d G V y Y X R p b 2 5 z N T A g Z T E g K D M p L 0 F 1 d G 9 S Z W 1 v d m V k Q 2 9 s d W 1 u c z E u e 0 N v b H V t b j I s M X 0 m c X V v d D s s J n F 1 b 3 Q 7 U 2 V j d G l v b j E v Z X R o Y T A g b j A g N S B p d G V y Y X R p b 2 5 z N T A g Z T E g K D M p L 0 F 1 d G 9 S Z W 1 v d m V k Q 2 9 s d W 1 u c z E u e 0 N v b H V t b j M s M n 0 m c X V v d D s s J n F 1 b 3 Q 7 U 2 V j d G l v b j E v Z X R o Y T A g b j A g N S B p d G V y Y X R p b 2 5 z N T A g Z T E g K D M p L 0 F 1 d G 9 S Z W 1 v d m V k Q 2 9 s d W 1 u c z E u e 0 N v b H V t b j Q s M 3 0 m c X V v d D s s J n F 1 b 3 Q 7 U 2 V j d G l v b j E v Z X R o Y T A g b j A g N S B p d G V y Y X R p b 2 5 z N T A g Z T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E g K D M p L 0 F 1 d G 9 S Z W 1 v d m V k Q 2 9 s d W 1 u c z E u e 0 N v b H V t b j E s M H 0 m c X V v d D s s J n F 1 b 3 Q 7 U 2 V j d G l v b j E v Z X R o Y T A g b j A g N S B p d G V y Y X R p b 2 5 z N T A g Z T E g K D M p L 0 F 1 d G 9 S Z W 1 v d m V k Q 2 9 s d W 1 u c z E u e 0 N v b H V t b j I s M X 0 m c X V v d D s s J n F 1 b 3 Q 7 U 2 V j d G l v b j E v Z X R o Y T A g b j A g N S B p d G V y Y X R p b 2 5 z N T A g Z T E g K D M p L 0 F 1 d G 9 S Z W 1 v d m V k Q 2 9 s d W 1 u c z E u e 0 N v b H V t b j M s M n 0 m c X V v d D s s J n F 1 b 3 Q 7 U 2 V j d G l v b j E v Z X R o Y T A g b j A g N S B p d G V y Y X R p b 2 5 z N T A g Z T E g K D M p L 0 F 1 d G 9 S Z W 1 v d m V k Q 2 9 s d W 1 u c z E u e 0 N v b H V t b j Q s M 3 0 m c X V v d D s s J n F 1 b 3 Q 7 U 2 V j d G l v b j E v Z X R o Y T A g b j A g N S B p d G V y Y X R p b 2 5 z N T A g Z T E g K D M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E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V 0 a G E w X 2 4 w X z V f a X R l c m F 0 a W 9 u c z U w X 2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z O j E w O j E x L j Y 0 N D A 4 M D l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N T A g Z T I v Q X V 0 b 1 J l b W 9 2 Z W R D b 2 x 1 b W 5 z M S 5 7 Q 2 9 s d W 1 u M S w w f S Z x d W 9 0 O y w m c X V v d D t T Z W N 0 a W 9 u M S 9 l d G h h M C B u M C A 1 I G l 0 Z X J h d G l v b n M 1 M C B l M i 9 B d X R v U m V t b 3 Z l Z E N v b H V t b n M x L n t D b 2 x 1 b W 4 y L D F 9 J n F 1 b 3 Q 7 L C Z x d W 9 0 O 1 N l Y 3 R p b 2 4 x L 2 V 0 a G E w I G 4 w I D U g a X R l c m F 0 a W 9 u c z U w I G U y L 0 F 1 d G 9 S Z W 1 v d m V k Q 2 9 s d W 1 u c z E u e 0 N v b H V t b j M s M n 0 m c X V v d D s s J n F 1 b 3 Q 7 U 2 V j d G l v b j E v Z X R o Y T A g b j A g N S B p d G V y Y X R p b 2 5 z N T A g Z T I v Q X V 0 b 1 J l b W 9 2 Z W R D b 2 x 1 b W 5 z M S 5 7 Q 2 9 s d W 1 u N C w z f S Z x d W 9 0 O y w m c X V v d D t T Z W N 0 a W 9 u M S 9 l d G h h M C B u M C A 1 I G l 0 Z X J h d G l v b n M 1 M C B l M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G U y L 0 F 1 d G 9 S Z W 1 v d m V k Q 2 9 s d W 1 u c z E u e 0 N v b H V t b j E s M H 0 m c X V v d D s s J n F 1 b 3 Q 7 U 2 V j d G l v b j E v Z X R o Y T A g b j A g N S B p d G V y Y X R p b 2 5 z N T A g Z T I v Q X V 0 b 1 J l b W 9 2 Z W R D b 2 x 1 b W 5 z M S 5 7 Q 2 9 s d W 1 u M i w x f S Z x d W 9 0 O y w m c X V v d D t T Z W N 0 a W 9 u M S 9 l d G h h M C B u M C A 1 I G l 0 Z X J h d G l v b n M 1 M C B l M i 9 B d X R v U m V t b 3 Z l Z E N v b H V t b n M x L n t D b 2 x 1 b W 4 z L D J 9 J n F 1 b 3 Q 7 L C Z x d W 9 0 O 1 N l Y 3 R p b 2 4 x L 2 V 0 a G E w I G 4 w I D U g a X R l c m F 0 a W 9 u c z U w I G U y L 0 F 1 d G 9 S Z W 1 v d m V k Q 2 9 s d W 1 u c z E u e 0 N v b H V t b j Q s M 3 0 m c X V v d D s s J n F 1 b 3 Q 7 U 2 V j d G l v b j E v Z X R o Y T A g b j A g N S B p d G V y Y X R p b 2 5 z N T A g Z T I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R o Y T B f b j B f N V 9 p d G V y Y X R p b 2 5 z N T B f Z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N U M D M 6 M T E 6 M z c u O D U 0 M T E 5 N V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1 M C B l M y 9 B d X R v U m V t b 3 Z l Z E N v b H V t b n M x L n t D b 2 x 1 b W 4 x L D B 9 J n F 1 b 3 Q 7 L C Z x d W 9 0 O 1 N l Y 3 R p b 2 4 x L 2 V 0 a G E w I G 4 w I D U g a X R l c m F 0 a W 9 u c z U w I G U z L 0 F 1 d G 9 S Z W 1 v d m V k Q 2 9 s d W 1 u c z E u e 0 N v b H V t b j I s M X 0 m c X V v d D s s J n F 1 b 3 Q 7 U 2 V j d G l v b j E v Z X R o Y T A g b j A g N S B p d G V y Y X R p b 2 5 z N T A g Z T M v Q X V 0 b 1 J l b W 9 2 Z W R D b 2 x 1 b W 5 z M S 5 7 Q 2 9 s d W 1 u M y w y f S Z x d W 9 0 O y w m c X V v d D t T Z W N 0 a W 9 u M S 9 l d G h h M C B u M C A 1 I G l 0 Z X J h d G l v b n M 1 M C B l M y 9 B d X R v U m V t b 3 Z l Z E N v b H V t b n M x L n t D b 2 x 1 b W 4 0 L D N 9 J n F 1 b 3 Q 7 L C Z x d W 9 0 O 1 N l Y 3 R p b 2 4 x L 2 V 0 a G E w I G 4 w I D U g a X R l c m F 0 a W 9 u c z U w I G U z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N T A g Z T M v Q X V 0 b 1 J l b W 9 2 Z W R D b 2 x 1 b W 5 z M S 5 7 Q 2 9 s d W 1 u M S w w f S Z x d W 9 0 O y w m c X V v d D t T Z W N 0 a W 9 u M S 9 l d G h h M C B u M C A 1 I G l 0 Z X J h d G l v b n M 1 M C B l M y 9 B d X R v U m V t b 3 Z l Z E N v b H V t b n M x L n t D b 2 x 1 b W 4 y L D F 9 J n F 1 b 3 Q 7 L C Z x d W 9 0 O 1 N l Y 3 R p b 2 4 x L 2 V 0 a G E w I G 4 w I D U g a X R l c m F 0 a W 9 u c z U w I G U z L 0 F 1 d G 9 S Z W 1 v d m V k Q 2 9 s d W 1 u c z E u e 0 N v b H V t b j M s M n 0 m c X V v d D s s J n F 1 b 3 Q 7 U 2 V j d G l v b j E v Z X R o Y T A g b j A g N S B p d G V y Y X R p b 2 5 z N T A g Z T M v Q X V 0 b 1 J l b W 9 2 Z W R D b 2 x 1 b W 5 z M S 5 7 Q 2 9 s d W 1 u N C w z f S Z x d W 9 0 O y w m c X V v d D t T Z W N 0 a W 9 u M S 9 l d G h h M C B u M C A 1 I G l 0 Z X J h d G l v b n M 1 M C B l M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R o Y T B f b j B f N V 9 p d G V y Y X R p b 2 5 z M j A w X 2 U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z O j E 1 O j I 3 L j Y w M z E 2 N z Z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M j A w I G U x I C g y K S 9 B d X R v U m V t b 3 Z l Z E N v b H V t b n M x L n t D b 2 x 1 b W 4 x L D B 9 J n F 1 b 3 Q 7 L C Z x d W 9 0 O 1 N l Y 3 R p b 2 4 x L 2 V 0 a G E w I G 4 w I D U g a X R l c m F 0 a W 9 u c z I w M C B l M S A o M i k v Q X V 0 b 1 J l b W 9 2 Z W R D b 2 x 1 b W 5 z M S 5 7 Q 2 9 s d W 1 u M i w x f S Z x d W 9 0 O y w m c X V v d D t T Z W N 0 a W 9 u M S 9 l d G h h M C B u M C A 1 I G l 0 Z X J h d G l v b n M y M D A g Z T E g K D I p L 0 F 1 d G 9 S Z W 1 v d m V k Q 2 9 s d W 1 u c z E u e 0 N v b H V t b j M s M n 0 m c X V v d D s s J n F 1 b 3 Q 7 U 2 V j d G l v b j E v Z X R o Y T A g b j A g N S B p d G V y Y X R p b 2 5 z M j A w I G U x I C g y K S 9 B d X R v U m V t b 3 Z l Z E N v b H V t b n M x L n t D b 2 x 1 b W 4 0 L D N 9 J n F 1 b 3 Q 7 L C Z x d W 9 0 O 1 N l Y 3 R p b 2 4 x L 2 V 0 a G E w I G 4 w I D U g a X R l c m F 0 a W 9 u c z I w M C B l M S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d G h h M C B u M C A 1 I G l 0 Z X J h d G l v b n M y M D A g Z T E g K D I p L 0 F 1 d G 9 S Z W 1 v d m V k Q 2 9 s d W 1 u c z E u e 0 N v b H V t b j E s M H 0 m c X V v d D s s J n F 1 b 3 Q 7 U 2 V j d G l v b j E v Z X R o Y T A g b j A g N S B p d G V y Y X R p b 2 5 z M j A w I G U x I C g y K S 9 B d X R v U m V t b 3 Z l Z E N v b H V t b n M x L n t D b 2 x 1 b W 4 y L D F 9 J n F 1 b 3 Q 7 L C Z x d W 9 0 O 1 N l Y 3 R p b 2 4 x L 2 V 0 a G E w I G 4 w I D U g a X R l c m F 0 a W 9 u c z I w M C B l M S A o M i k v Q X V 0 b 1 J l b W 9 2 Z W R D b 2 x 1 b W 5 z M S 5 7 Q 2 9 s d W 1 u M y w y f S Z x d W 9 0 O y w m c X V v d D t T Z W N 0 a W 9 u M S 9 l d G h h M C B u M C A 1 I G l 0 Z X J h d G l v b n M y M D A g Z T E g K D I p L 0 F 1 d G 9 S Z W 1 v d m V k Q 2 9 s d W 1 u c z E u e 0 N v b H V t b j Q s M 3 0 m c X V v d D s s J n F 1 b 3 Q 7 U 2 V j d G l v b j E v Z X R o Y T A g b j A g N S B p d G V y Y X R p b 2 5 z M j A w I G U x I C g y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y M D A l M j B l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d G h h M F 9 u M F 8 1 X 2 l 0 Z X J h d G l v b n M y M D B f Z T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N U M D M 6 M T Y 6 N D I u N j g z O T A 2 N V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y M D A g Z T I g K D I p L 0 F 1 d G 9 S Z W 1 v d m V k Q 2 9 s d W 1 u c z E u e 0 N v b H V t b j E s M H 0 m c X V v d D s s J n F 1 b 3 Q 7 U 2 V j d G l v b j E v Z X R o Y T A g b j A g N S B p d G V y Y X R p b 2 5 z M j A w I G U y I C g y K S 9 B d X R v U m V t b 3 Z l Z E N v b H V t b n M x L n t D b 2 x 1 b W 4 y L D F 9 J n F 1 b 3 Q 7 L C Z x d W 9 0 O 1 N l Y 3 R p b 2 4 x L 2 V 0 a G E w I G 4 w I D U g a X R l c m F 0 a W 9 u c z I w M C B l M i A o M i k v Q X V 0 b 1 J l b W 9 2 Z W R D b 2 x 1 b W 5 z M S 5 7 Q 2 9 s d W 1 u M y w y f S Z x d W 9 0 O y w m c X V v d D t T Z W N 0 a W 9 u M S 9 l d G h h M C B u M C A 1 I G l 0 Z X J h d G l v b n M y M D A g Z T I g K D I p L 0 F 1 d G 9 S Z W 1 v d m V k Q 2 9 s d W 1 u c z E u e 0 N v b H V t b j Q s M 3 0 m c X V v d D s s J n F 1 b 3 Q 7 U 2 V j d G l v b j E v Z X R o Y T A g b j A g N S B p d G V y Y X R p b 2 5 z M j A w I G U y I C g y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I w M C B l M i A o M i k v Q X V 0 b 1 J l b W 9 2 Z W R D b 2 x 1 b W 5 z M S 5 7 Q 2 9 s d W 1 u M S w w f S Z x d W 9 0 O y w m c X V v d D t T Z W N 0 a W 9 u M S 9 l d G h h M C B u M C A 1 I G l 0 Z X J h d G l v b n M y M D A g Z T I g K D I p L 0 F 1 d G 9 S Z W 1 v d m V k Q 2 9 s d W 1 u c z E u e 0 N v b H V t b j I s M X 0 m c X V v d D s s J n F 1 b 3 Q 7 U 2 V j d G l v b j E v Z X R o Y T A g b j A g N S B p d G V y Y X R p b 2 5 z M j A w I G U y I C g y K S 9 B d X R v U m V t b 3 Z l Z E N v b H V t b n M x L n t D b 2 x 1 b W 4 z L D J 9 J n F 1 b 3 Q 7 L C Z x d W 9 0 O 1 N l Y 3 R p b 2 4 x L 2 V 0 a G E w I G 4 w I D U g a X R l c m F 0 a W 9 u c z I w M C B l M i A o M i k v Q X V 0 b 1 J l b W 9 2 Z W R D b 2 x 1 b W 5 z M S 5 7 Q 2 9 s d W 1 u N C w z f S Z x d W 9 0 O y w m c X V v d D t T Z W N 0 a W 9 u M S 9 l d G h h M C B u M C A 1 I G l 0 Z X J h d G l v b n M y M D A g Z T I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I w M C U y M G U y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I w M C U y M G U y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I w M C U y M G U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V 0 a G E w X 2 4 w X z V f a X R l c m F 0 a W 9 u c z I w M F 9 l M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w M z o x N z o 0 M S 4 5 O T U 5 N T Y 4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I w M C B l M y A o M i k v Q X V 0 b 1 J l b W 9 2 Z W R D b 2 x 1 b W 5 z M S 5 7 Q 2 9 s d W 1 u M S w w f S Z x d W 9 0 O y w m c X V v d D t T Z W N 0 a W 9 u M S 9 l d G h h M C B u M C A 1 I G l 0 Z X J h d G l v b n M y M D A g Z T M g K D I p L 0 F 1 d G 9 S Z W 1 v d m V k Q 2 9 s d W 1 u c z E u e 0 N v b H V t b j I s M X 0 m c X V v d D s s J n F 1 b 3 Q 7 U 2 V j d G l v b j E v Z X R o Y T A g b j A g N S B p d G V y Y X R p b 2 5 z M j A w I G U z I C g y K S 9 B d X R v U m V t b 3 Z l Z E N v b H V t b n M x L n t D b 2 x 1 b W 4 z L D J 9 J n F 1 b 3 Q 7 L C Z x d W 9 0 O 1 N l Y 3 R p b 2 4 x L 2 V 0 a G E w I G 4 w I D U g a X R l c m F 0 a W 9 u c z I w M C B l M y A o M i k v Q X V 0 b 1 J l b W 9 2 Z W R D b 2 x 1 b W 5 z M S 5 7 Q 2 9 s d W 1 u N C w z f S Z x d W 9 0 O y w m c X V v d D t T Z W N 0 a W 9 u M S 9 l d G h h M C B u M C A 1 I G l 0 Z X J h d G l v b n M y M D A g Z T M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M j A w I G U z I C g y K S 9 B d X R v U m V t b 3 Z l Z E N v b H V t b n M x L n t D b 2 x 1 b W 4 x L D B 9 J n F 1 b 3 Q 7 L C Z x d W 9 0 O 1 N l Y 3 R p b 2 4 x L 2 V 0 a G E w I G 4 w I D U g a X R l c m F 0 a W 9 u c z I w M C B l M y A o M i k v Q X V 0 b 1 J l b W 9 2 Z W R D b 2 x 1 b W 5 z M S 5 7 Q 2 9 s d W 1 u M i w x f S Z x d W 9 0 O y w m c X V v d D t T Z W N 0 a W 9 u M S 9 l d G h h M C B u M C A 1 I G l 0 Z X J h d G l v b n M y M D A g Z T M g K D I p L 0 F 1 d G 9 S Z W 1 v d m V k Q 2 9 s d W 1 u c z E u e 0 N v b H V t b j M s M n 0 m c X V v d D s s J n F 1 b 3 Q 7 U 2 V j d G l v b j E v Z X R o Y T A g b j A g N S B p d G V y Y X R p b 2 5 z M j A w I G U z I C g y K S 9 B d X R v U m V t b 3 Z l Z E N v b H V t b n M x L n t D b 2 x 1 b W 4 0 L D N 9 J n F 1 b 3 Q 7 L C Z x d W 9 0 O 1 N l Y 3 R p b 2 4 x L 2 V 0 a G E w I G 4 w I D U g a X R l c m F 0 a W 9 u c z I w M C B l M y A o M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j A w J T I w Z T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T A w M C U y M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R o Y T B f b j B f N V 9 p d G V y Y X R p b 2 5 z M T A w M F 9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M 1 Q w M z o z M j o y O C 4 w M T A w O D M w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E w M D A g Z T E v Q X V 0 b 1 J l b W 9 2 Z W R D b 2 x 1 b W 5 z M S 5 7 Q 2 9 s d W 1 u M S w w f S Z x d W 9 0 O y w m c X V v d D t T Z W N 0 a W 9 u M S 9 l d G h h M C B u M C A 1 I G l 0 Z X J h d G l v b n M x M D A w I G U x L 0 F 1 d G 9 S Z W 1 v d m V k Q 2 9 s d W 1 u c z E u e 0 N v b H V t b j I s M X 0 m c X V v d D s s J n F 1 b 3 Q 7 U 2 V j d G l v b j E v Z X R o Y T A g b j A g N S B p d G V y Y X R p b 2 5 z M T A w M C B l M S 9 B d X R v U m V t b 3 Z l Z E N v b H V t b n M x L n t D b 2 x 1 b W 4 z L D J 9 J n F 1 b 3 Q 7 L C Z x d W 9 0 O 1 N l Y 3 R p b 2 4 x L 2 V 0 a G E w I G 4 w I D U g a X R l c m F 0 a W 9 u c z E w M D A g Z T E v Q X V 0 b 1 J l b W 9 2 Z W R D b 2 x 1 b W 5 z M S 5 7 Q 2 9 s d W 1 u N C w z f S Z x d W 9 0 O y w m c X V v d D t T Z W N 0 a W 9 u M S 9 l d G h h M C B u M C A 1 I G l 0 Z X J h d G l v b n M x M D A w I G U x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R o Y T A g b j A g N S B p d G V y Y X R p b 2 5 z M T A w M C B l M S 9 B d X R v U m V t b 3 Z l Z E N v b H V t b n M x L n t D b 2 x 1 b W 4 x L D B 9 J n F 1 b 3 Q 7 L C Z x d W 9 0 O 1 N l Y 3 R p b 2 4 x L 2 V 0 a G E w I G 4 w I D U g a X R l c m F 0 a W 9 u c z E w M D A g Z T E v Q X V 0 b 1 J l b W 9 2 Z W R D b 2 x 1 b W 5 z M S 5 7 Q 2 9 s d W 1 u M i w x f S Z x d W 9 0 O y w m c X V v d D t T Z W N 0 a W 9 u M S 9 l d G h h M C B u M C A 1 I G l 0 Z X J h d G l v b n M x M D A w I G U x L 0 F 1 d G 9 S Z W 1 v d m V k Q 2 9 s d W 1 u c z E u e 0 N v b H V t b j M s M n 0 m c X V v d D s s J n F 1 b 3 Q 7 U 2 V j d G l v b j E v Z X R o Y T A g b j A g N S B p d G V y Y X R p b 2 5 z M T A w M C B l M S 9 B d X R v U m V t b 3 Z l Z E N v b H V t b n M x L n t D b 2 x 1 b W 4 0 L D N 9 J n F 1 b 3 Q 7 L C Z x d W 9 0 O 1 N l Y 3 R p b 2 4 x L 2 V 0 a G E w I G 4 w I D U g a X R l c m F 0 a W 9 u c z E w M D A g Z T E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R o Y T A l M j B u M C U y M D U l M j B p d G V y Y X R p b 2 5 z M T A w M C U y M G U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E w M D A l M j B l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x M D A w J T I w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d G h h M F 9 u M F 8 1 X 2 l 0 Z X J h d G l v b n M x M D A w X 2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A z O j M y O j Q y L j M z O D U y N T F a I i A v P j x F b n R y e S B U e X B l P S J G a W x s Q 2 9 s d W 1 u V H l w Z X M i I F Z h b H V l P S J z Q m d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R o Y T A g b j A g N S B p d G V y Y X R p b 2 5 z M T A w M C B l M i 9 B d X R v U m V t b 3 Z l Z E N v b H V t b n M x L n t D b 2 x 1 b W 4 x L D B 9 J n F 1 b 3 Q 7 L C Z x d W 9 0 O 1 N l Y 3 R p b 2 4 x L 2 V 0 a G E w I G 4 w I D U g a X R l c m F 0 a W 9 u c z E w M D A g Z T I v Q X V 0 b 1 J l b W 9 2 Z W R D b 2 x 1 b W 5 z M S 5 7 Q 2 9 s d W 1 u M i w x f S Z x d W 9 0 O y w m c X V v d D t T Z W N 0 a W 9 u M S 9 l d G h h M C B u M C A 1 I G l 0 Z X J h d G l v b n M x M D A w I G U y L 0 F 1 d G 9 S Z W 1 v d m V k Q 2 9 s d W 1 u c z E u e 0 N v b H V t b j M s M n 0 m c X V v d D s s J n F 1 b 3 Q 7 U 2 V j d G l v b j E v Z X R o Y T A g b j A g N S B p d G V y Y X R p b 2 5 z M T A w M C B l M i 9 B d X R v U m V t b 3 Z l Z E N v b H V t b n M x L n t D b 2 x 1 b W 4 0 L D N 9 J n F 1 b 3 Q 7 L C Z x d W 9 0 O 1 N l Y 3 R p b 2 4 x L 2 V 0 a G E w I G 4 w I D U g a X R l c m F 0 a W 9 u c z E w M D A g Z T I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d G h h M C B u M C A 1 I G l 0 Z X J h d G l v b n M x M D A w I G U y L 0 F 1 d G 9 S Z W 1 v d m V k Q 2 9 s d W 1 u c z E u e 0 N v b H V t b j E s M H 0 m c X V v d D s s J n F 1 b 3 Q 7 U 2 V j d G l v b j E v Z X R o Y T A g b j A g N S B p d G V y Y X R p b 2 5 z M T A w M C B l M i 9 B d X R v U m V t b 3 Z l Z E N v b H V t b n M x L n t D b 2 x 1 b W 4 y L D F 9 J n F 1 b 3 Q 7 L C Z x d W 9 0 O 1 N l Y 3 R p b 2 4 x L 2 V 0 a G E w I G 4 w I D U g a X R l c m F 0 a W 9 u c z E w M D A g Z T I v Q X V 0 b 1 J l b W 9 2 Z W R D b 2 x 1 b W 5 z M S 5 7 Q 2 9 s d W 1 u M y w y f S Z x d W 9 0 O y w m c X V v d D t T Z W N 0 a W 9 u M S 9 l d G h h M C B u M C A 1 I G l 0 Z X J h d G l v b n M x M D A w I G U y L 0 F 1 d G 9 S Z W 1 v d m V k Q 2 9 s d W 1 u c z E u e 0 N v b H V t b j Q s M 3 0 m c X V v d D s s J n F 1 b 3 Q 7 U 2 V j d G l v b j E v Z X R o Y T A g b j A g N S B p d G V y Y X R p b 2 5 z M T A w M C B l M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x M D A w J T I w Z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M T A w M C U y M G U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E w M D A l M j B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0 a G E w X 2 4 w X z V f a X R l c m F 0 a W 9 u c z E w M D B f Z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N U M D M 6 M z I 6 N T M u M T Y 3 M j M w O V o i I C 8 + P E V u d H J 5 I F R 5 c G U 9 I k Z p b G x D b 2 x 1 b W 5 U e X B l c y I g V m F s d W U 9 I n N C Z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G h h M C B u M C A 1 I G l 0 Z X J h d G l v b n M x M D A w I G U z L 0 F 1 d G 9 S Z W 1 v d m V k Q 2 9 s d W 1 u c z E u e 0 N v b H V t b j E s M H 0 m c X V v d D s s J n F 1 b 3 Q 7 U 2 V j d G l v b j E v Z X R o Y T A g b j A g N S B p d G V y Y X R p b 2 5 z M T A w M C B l M y 9 B d X R v U m V t b 3 Z l Z E N v b H V t b n M x L n t D b 2 x 1 b W 4 y L D F 9 J n F 1 b 3 Q 7 L C Z x d W 9 0 O 1 N l Y 3 R p b 2 4 x L 2 V 0 a G E w I G 4 w I D U g a X R l c m F 0 a W 9 u c z E w M D A g Z T M v Q X V 0 b 1 J l b W 9 2 Z W R D b 2 x 1 b W 5 z M S 5 7 Q 2 9 s d W 1 u M y w y f S Z x d W 9 0 O y w m c X V v d D t T Z W N 0 a W 9 u M S 9 l d G h h M C B u M C A 1 I G l 0 Z X J h d G l v b n M x M D A w I G U z L 0 F 1 d G 9 S Z W 1 v d m V k Q 2 9 s d W 1 u c z E u e 0 N v b H V t b j Q s M 3 0 m c X V v d D s s J n F 1 b 3 Q 7 U 2 V j d G l v b j E v Z X R o Y T A g b j A g N S B p d G V y Y X R p b 2 5 z M T A w M C B l M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E w M D A g Z T M v Q X V 0 b 1 J l b W 9 2 Z W R D b 2 x 1 b W 5 z M S 5 7 Q 2 9 s d W 1 u M S w w f S Z x d W 9 0 O y w m c X V v d D t T Z W N 0 a W 9 u M S 9 l d G h h M C B u M C A 1 I G l 0 Z X J h d G l v b n M x M D A w I G U z L 0 F 1 d G 9 S Z W 1 v d m V k Q 2 9 s d W 1 u c z E u e 0 N v b H V t b j I s M X 0 m c X V v d D s s J n F 1 b 3 Q 7 U 2 V j d G l v b j E v Z X R o Y T A g b j A g N S B p d G V y Y X R p b 2 5 z M T A w M C B l M y 9 B d X R v U m V t b 3 Z l Z E N v b H V t b n M x L n t D b 2 x 1 b W 4 z L D J 9 J n F 1 b 3 Q 7 L C Z x d W 9 0 O 1 N l Y 3 R p b 2 4 x L 2 V 0 a G E w I G 4 w I D U g a X R l c m F 0 a W 9 u c z E w M D A g Z T M v Q X V 0 b 1 J l b W 9 2 Z W R D b 2 x 1 b W 5 z M S 5 7 Q 2 9 s d W 1 u N C w z f S Z x d W 9 0 O y w m c X V v d D t T Z W N 0 a W 9 u M S 9 l d G h h M C B u M C A 1 I G l 0 Z X J h d G l v b n M x M D A w I G U z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0 a G E w J T I w b j A l M j A 1 J T I w a X R l c m F 0 a W 9 u c z E w M D A l M j B l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G h h M C U y M G 4 w J T I w N S U y M G l 0 Z X J h d G l v b n M x M D A w J T I w Z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1 T Z W V k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0 a G E w X 2 4 w X z V f a X R l c m F 0 a W 9 u c z U w X 2 U x X 1 N l Z W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x N D o x O D o x M y 4 5 N z Y 2 M T Y 5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U w I G U x L V N l Z W Q g M i 9 B d X R v U m V t b 3 Z l Z E N v b H V t b n M x L n t D b 2 x 1 b W 4 x L D B 9 J n F 1 b 3 Q 7 L C Z x d W 9 0 O 1 N l Y 3 R p b 2 4 x L 2 V 0 a G E w I G 4 w I D U g a X R l c m F 0 a W 9 u c z U w I G U x L V N l Z W Q g M i 9 B d X R v U m V t b 3 Z l Z E N v b H V t b n M x L n t D b 2 x 1 b W 4 y L D F 9 J n F 1 b 3 Q 7 L C Z x d W 9 0 O 1 N l Y 3 R p b 2 4 x L 2 V 0 a G E w I G 4 w I D U g a X R l c m F 0 a W 9 u c z U w I G U x L V N l Z W Q g M i 9 B d X R v U m V t b 3 Z l Z E N v b H V t b n M x L n t D b 2 x 1 b W 4 z L D J 9 J n F 1 b 3 Q 7 L C Z x d W 9 0 O 1 N l Y 3 R p b 2 4 x L 2 V 0 a G E w I G 4 w I D U g a X R l c m F 0 a W 9 u c z U w I G U x L V N l Z W Q g M i 9 B d X R v U m V t b 3 Z l Z E N v b H V t b n M x L n t D b 2 x 1 b W 4 0 L D N 9 J n F 1 b 3 Q 7 L C Z x d W 9 0 O 1 N l Y 3 R p b 2 4 x L 2 V 0 a G E w I G 4 w I D U g a X R l c m F 0 a W 9 u c z U w I G U x L V N l Z W Q g M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G U x L V N l Z W Q g M i 9 B d X R v U m V t b 3 Z l Z E N v b H V t b n M x L n t D b 2 x 1 b W 4 x L D B 9 J n F 1 b 3 Q 7 L C Z x d W 9 0 O 1 N l Y 3 R p b 2 4 x L 2 V 0 a G E w I G 4 w I D U g a X R l c m F 0 a W 9 u c z U w I G U x L V N l Z W Q g M i 9 B d X R v U m V t b 3 Z l Z E N v b H V t b n M x L n t D b 2 x 1 b W 4 y L D F 9 J n F 1 b 3 Q 7 L C Z x d W 9 0 O 1 N l Y 3 R p b 2 4 x L 2 V 0 a G E w I G 4 w I D U g a X R l c m F 0 a W 9 u c z U w I G U x L V N l Z W Q g M i 9 B d X R v U m V t b 3 Z l Z E N v b H V t b n M x L n t D b 2 x 1 b W 4 z L D J 9 J n F 1 b 3 Q 7 L C Z x d W 9 0 O 1 N l Y 3 R p b 2 4 x L 2 V 0 a G E w I G 4 w I D U g a X R l c m F 0 a W 9 u c z U w I G U x L V N l Z W Q g M i 9 B d X R v U m V t b 3 Z l Z E N v b H V t b n M x L n t D b 2 x 1 b W 4 0 L D N 9 J n F 1 b 3 Q 7 L C Z x d W 9 0 O 1 N l Y 3 R p b 2 4 x L 2 V 0 a G E w I G 4 w I D U g a X R l c m F 0 a W 9 u c z U w I G U x L V N l Z W Q g M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L V N l Z W Q l M j A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E t U 2 V l Z C U y M D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i 1 T Z W V k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0 a G E w X 2 4 w X z V f a X R l c m F 0 a W 9 u c z U w X 2 U y X 1 N l Z W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x N D o y M D o 0 N i 4 z M T Q 4 N j A x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U w I G U y L V N l Z W Q g M i 9 B d X R v U m V t b 3 Z l Z E N v b H V t b n M x L n t D b 2 x 1 b W 4 x L D B 9 J n F 1 b 3 Q 7 L C Z x d W 9 0 O 1 N l Y 3 R p b 2 4 x L 2 V 0 a G E w I G 4 w I D U g a X R l c m F 0 a W 9 u c z U w I G U y L V N l Z W Q g M i 9 B d X R v U m V t b 3 Z l Z E N v b H V t b n M x L n t D b 2 x 1 b W 4 y L D F 9 J n F 1 b 3 Q 7 L C Z x d W 9 0 O 1 N l Y 3 R p b 2 4 x L 2 V 0 a G E w I G 4 w I D U g a X R l c m F 0 a W 9 u c z U w I G U y L V N l Z W Q g M i 9 B d X R v U m V t b 3 Z l Z E N v b H V t b n M x L n t D b 2 x 1 b W 4 z L D J 9 J n F 1 b 3 Q 7 L C Z x d W 9 0 O 1 N l Y 3 R p b 2 4 x L 2 V 0 a G E w I G 4 w I D U g a X R l c m F 0 a W 9 u c z U w I G U y L V N l Z W Q g M i 9 B d X R v U m V t b 3 Z l Z E N v b H V t b n M x L n t D b 2 x 1 b W 4 0 L D N 9 J n F 1 b 3 Q 7 L C Z x d W 9 0 O 1 N l Y 3 R p b 2 4 x L 2 V 0 a G E w I G 4 w I D U g a X R l c m F 0 a W 9 u c z U w I G U y L V N l Z W Q g M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G U y L V N l Z W Q g M i 9 B d X R v U m V t b 3 Z l Z E N v b H V t b n M x L n t D b 2 x 1 b W 4 x L D B 9 J n F 1 b 3 Q 7 L C Z x d W 9 0 O 1 N l Y 3 R p b 2 4 x L 2 V 0 a G E w I G 4 w I D U g a X R l c m F 0 a W 9 u c z U w I G U y L V N l Z W Q g M i 9 B d X R v U m V t b 3 Z l Z E N v b H V t b n M x L n t D b 2 x 1 b W 4 y L D F 9 J n F 1 b 3 Q 7 L C Z x d W 9 0 O 1 N l Y 3 R p b 2 4 x L 2 V 0 a G E w I G 4 w I D U g a X R l c m F 0 a W 9 u c z U w I G U y L V N l Z W Q g M i 9 B d X R v U m V t b 3 Z l Z E N v b H V t b n M x L n t D b 2 x 1 b W 4 z L D J 9 J n F 1 b 3 Q 7 L C Z x d W 9 0 O 1 N l Y 3 R p b 2 4 x L 2 V 0 a G E w I G 4 w I D U g a X R l c m F 0 a W 9 u c z U w I G U y L V N l Z W Q g M i 9 B d X R v U m V t b 3 Z l Z E N v b H V t b n M x L n t D b 2 x 1 b W 4 0 L D N 9 J n F 1 b 3 Q 7 L C Z x d W 9 0 O 1 N l Y 3 R p b 2 4 x L 2 V 0 a G E w I G 4 w I D U g a X R l c m F 0 a W 9 u c z U w I G U y L V N l Z W Q g M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y L V N l Z W Q l M j A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I t U 2 V l Z C U y M D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y 1 T Z W V k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0 a G E w X 2 4 w X z V f a X R l c m F 0 a W 9 u c z U w X 2 U z X 1 N l Z W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x N D o y M T o 1 M i 4 y N z E 2 N D E z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U w I G U z L V N l Z W Q g M i 9 B d X R v U m V t b 3 Z l Z E N v b H V t b n M x L n t D b 2 x 1 b W 4 x L D B 9 J n F 1 b 3 Q 7 L C Z x d W 9 0 O 1 N l Y 3 R p b 2 4 x L 2 V 0 a G E w I G 4 w I D U g a X R l c m F 0 a W 9 u c z U w I G U z L V N l Z W Q g M i 9 B d X R v U m V t b 3 Z l Z E N v b H V t b n M x L n t D b 2 x 1 b W 4 y L D F 9 J n F 1 b 3 Q 7 L C Z x d W 9 0 O 1 N l Y 3 R p b 2 4 x L 2 V 0 a G E w I G 4 w I D U g a X R l c m F 0 a W 9 u c z U w I G U z L V N l Z W Q g M i 9 B d X R v U m V t b 3 Z l Z E N v b H V t b n M x L n t D b 2 x 1 b W 4 z L D J 9 J n F 1 b 3 Q 7 L C Z x d W 9 0 O 1 N l Y 3 R p b 2 4 x L 2 V 0 a G E w I G 4 w I D U g a X R l c m F 0 a W 9 u c z U w I G U z L V N l Z W Q g M i 9 B d X R v U m V t b 3 Z l Z E N v b H V t b n M x L n t D b 2 x 1 b W 4 0 L D N 9 J n F 1 b 3 Q 7 L C Z x d W 9 0 O 1 N l Y 3 R p b 2 4 x L 2 V 0 a G E w I G 4 w I D U g a X R l c m F 0 a W 9 u c z U w I G U z L V N l Z W Q g M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G U z L V N l Z W Q g M i 9 B d X R v U m V t b 3 Z l Z E N v b H V t b n M x L n t D b 2 x 1 b W 4 x L D B 9 J n F 1 b 3 Q 7 L C Z x d W 9 0 O 1 N l Y 3 R p b 2 4 x L 2 V 0 a G E w I G 4 w I D U g a X R l c m F 0 a W 9 u c z U w I G U z L V N l Z W Q g M i 9 B d X R v U m V t b 3 Z l Z E N v b H V t b n M x L n t D b 2 x 1 b W 4 y L D F 9 J n F 1 b 3 Q 7 L C Z x d W 9 0 O 1 N l Y 3 R p b 2 4 x L 2 V 0 a G E w I G 4 w I D U g a X R l c m F 0 a W 9 u c z U w I G U z L V N l Z W Q g M i 9 B d X R v U m V t b 3 Z l Z E N v b H V t b n M x L n t D b 2 x 1 b W 4 z L D J 9 J n F 1 b 3 Q 7 L C Z x d W 9 0 O 1 N l Y 3 R p b 2 4 x L 2 V 0 a G E w I G 4 w I D U g a X R l c m F 0 a W 9 u c z U w I G U z L V N l Z W Q g M i 9 B d X R v U m V t b 3 Z l Z E N v b H V t b n M x L n t D b 2 x 1 b W 4 0 L D N 9 J n F 1 b 3 Q 7 L C Z x d W 9 0 O 1 N l Y 3 R p b 2 4 x L 2 V 0 a G E w I G 4 w I D U g a X R l c m F 0 a W 9 u c z U w I G U z L V N l Z W Q g M i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z L V N l Z W Q l M j A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M t U 2 V l Z C U y M D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1 T Z W V k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0 a G E w X 2 4 w X z V f a X R l c m F 0 a W 9 u c z U w X 2 U x X 1 N l Z W R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x N D o 1 M T o y N C 4 0 N z c 0 M T A 1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U w I G U x L V N l Z W Q g M y 9 B d X R v U m V t b 3 Z l Z E N v b H V t b n M x L n t D b 2 x 1 b W 4 x L D B 9 J n F 1 b 3 Q 7 L C Z x d W 9 0 O 1 N l Y 3 R p b 2 4 x L 2 V 0 a G E w I G 4 w I D U g a X R l c m F 0 a W 9 u c z U w I G U x L V N l Z W Q g M y 9 B d X R v U m V t b 3 Z l Z E N v b H V t b n M x L n t D b 2 x 1 b W 4 y L D F 9 J n F 1 b 3 Q 7 L C Z x d W 9 0 O 1 N l Y 3 R p b 2 4 x L 2 V 0 a G E w I G 4 w I D U g a X R l c m F 0 a W 9 u c z U w I G U x L V N l Z W Q g M y 9 B d X R v U m V t b 3 Z l Z E N v b H V t b n M x L n t D b 2 x 1 b W 4 z L D J 9 J n F 1 b 3 Q 7 L C Z x d W 9 0 O 1 N l Y 3 R p b 2 4 x L 2 V 0 a G E w I G 4 w I D U g a X R l c m F 0 a W 9 u c z U w I G U x L V N l Z W Q g M y 9 B d X R v U m V t b 3 Z l Z E N v b H V t b n M x L n t D b 2 x 1 b W 4 0 L D N 9 J n F 1 b 3 Q 7 L C Z x d W 9 0 O 1 N l Y 3 R p b 2 4 x L 2 V 0 a G E w I G 4 w I D U g a X R l c m F 0 a W 9 u c z U w I G U x L V N l Z W Q g M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G U x L V N l Z W Q g M y 9 B d X R v U m V t b 3 Z l Z E N v b H V t b n M x L n t D b 2 x 1 b W 4 x L D B 9 J n F 1 b 3 Q 7 L C Z x d W 9 0 O 1 N l Y 3 R p b 2 4 x L 2 V 0 a G E w I G 4 w I D U g a X R l c m F 0 a W 9 u c z U w I G U x L V N l Z W Q g M y 9 B d X R v U m V t b 3 Z l Z E N v b H V t b n M x L n t D b 2 x 1 b W 4 y L D F 9 J n F 1 b 3 Q 7 L C Z x d W 9 0 O 1 N l Y 3 R p b 2 4 x L 2 V 0 a G E w I G 4 w I D U g a X R l c m F 0 a W 9 u c z U w I G U x L V N l Z W Q g M y 9 B d X R v U m V t b 3 Z l Z E N v b H V t b n M x L n t D b 2 x 1 b W 4 z L D J 9 J n F 1 b 3 Q 7 L C Z x d W 9 0 O 1 N l Y 3 R p b 2 4 x L 2 V 0 a G E w I G 4 w I D U g a X R l c m F 0 a W 9 u c z U w I G U x L V N l Z W Q g M y 9 B d X R v U m V t b 3 Z l Z E N v b H V t b n M x L n t D b 2 x 1 b W 4 0 L D N 9 J n F 1 b 3 Q 7 L C Z x d W 9 0 O 1 N l Y 3 R p b 2 4 x L 2 V 0 a G E w I G 4 w I D U g a X R l c m F 0 a W 9 u c z U w I G U x L V N l Z W Q g M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L V N l Z W Q l M j A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E t U 2 V l Z C U y M D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i 1 T Z W V k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0 a G E w X 2 4 w X z V f a X R l c m F 0 a W 9 u c z U w X 2 U y X 1 N l Z W R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x N D o 1 M z o y N i 4 1 M T g 4 N T A w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U w I G U y L V N l Z W Q g M y 9 B d X R v U m V t b 3 Z l Z E N v b H V t b n M x L n t D b 2 x 1 b W 4 x L D B 9 J n F 1 b 3 Q 7 L C Z x d W 9 0 O 1 N l Y 3 R p b 2 4 x L 2 V 0 a G E w I G 4 w I D U g a X R l c m F 0 a W 9 u c z U w I G U y L V N l Z W Q g M y 9 B d X R v U m V t b 3 Z l Z E N v b H V t b n M x L n t D b 2 x 1 b W 4 y L D F 9 J n F 1 b 3 Q 7 L C Z x d W 9 0 O 1 N l Y 3 R p b 2 4 x L 2 V 0 a G E w I G 4 w I D U g a X R l c m F 0 a W 9 u c z U w I G U y L V N l Z W Q g M y 9 B d X R v U m V t b 3 Z l Z E N v b H V t b n M x L n t D b 2 x 1 b W 4 z L D J 9 J n F 1 b 3 Q 7 L C Z x d W 9 0 O 1 N l Y 3 R p b 2 4 x L 2 V 0 a G E w I G 4 w I D U g a X R l c m F 0 a W 9 u c z U w I G U y L V N l Z W Q g M y 9 B d X R v U m V t b 3 Z l Z E N v b H V t b n M x L n t D b 2 x 1 b W 4 0 L D N 9 J n F 1 b 3 Q 7 L C Z x d W 9 0 O 1 N l Y 3 R p b 2 4 x L 2 V 0 a G E w I G 4 w I D U g a X R l c m F 0 a W 9 u c z U w I G U y L V N l Z W Q g M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G U y L V N l Z W Q g M y 9 B d X R v U m V t b 3 Z l Z E N v b H V t b n M x L n t D b 2 x 1 b W 4 x L D B 9 J n F 1 b 3 Q 7 L C Z x d W 9 0 O 1 N l Y 3 R p b 2 4 x L 2 V 0 a G E w I G 4 w I D U g a X R l c m F 0 a W 9 u c z U w I G U y L V N l Z W Q g M y 9 B d X R v U m V t b 3 Z l Z E N v b H V t b n M x L n t D b 2 x 1 b W 4 y L D F 9 J n F 1 b 3 Q 7 L C Z x d W 9 0 O 1 N l Y 3 R p b 2 4 x L 2 V 0 a G E w I G 4 w I D U g a X R l c m F 0 a W 9 u c z U w I G U y L V N l Z W Q g M y 9 B d X R v U m V t b 3 Z l Z E N v b H V t b n M x L n t D b 2 x 1 b W 4 z L D J 9 J n F 1 b 3 Q 7 L C Z x d W 9 0 O 1 N l Y 3 R p b 2 4 x L 2 V 0 a G E w I G 4 w I D U g a X R l c m F 0 a W 9 u c z U w I G U y L V N l Z W Q g M y 9 B d X R v U m V t b 3 Z l Z E N v b H V t b n M x L n t D b 2 x 1 b W 4 0 L D N 9 J n F 1 b 3 Q 7 L C Z x d W 9 0 O 1 N l Y 3 R p b 2 4 x L 2 V 0 a G E w I G 4 w I D U g a X R l c m F 0 a W 9 u c z U w I G U y L V N l Z W Q g M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y L V N l Z W Q l M j A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I t U 2 V l Z C U y M D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y 1 T Z W V k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0 a G E w X 2 4 w X z V f a X R l c m F 0 a W 9 u c z U w X 2 U z X 1 N l Z W R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x N D o 1 M z o 0 O S 4 x O T I x O T E y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U w I G U z L V N l Z W Q g M y 9 B d X R v U m V t b 3 Z l Z E N v b H V t b n M x L n t D b 2 x 1 b W 4 x L D B 9 J n F 1 b 3 Q 7 L C Z x d W 9 0 O 1 N l Y 3 R p b 2 4 x L 2 V 0 a G E w I G 4 w I D U g a X R l c m F 0 a W 9 u c z U w I G U z L V N l Z W Q g M y 9 B d X R v U m V t b 3 Z l Z E N v b H V t b n M x L n t D b 2 x 1 b W 4 y L D F 9 J n F 1 b 3 Q 7 L C Z x d W 9 0 O 1 N l Y 3 R p b 2 4 x L 2 V 0 a G E w I G 4 w I D U g a X R l c m F 0 a W 9 u c z U w I G U z L V N l Z W Q g M y 9 B d X R v U m V t b 3 Z l Z E N v b H V t b n M x L n t D b 2 x 1 b W 4 z L D J 9 J n F 1 b 3 Q 7 L C Z x d W 9 0 O 1 N l Y 3 R p b 2 4 x L 2 V 0 a G E w I G 4 w I D U g a X R l c m F 0 a W 9 u c z U w I G U z L V N l Z W Q g M y 9 B d X R v U m V t b 3 Z l Z E N v b H V t b n M x L n t D b 2 x 1 b W 4 0 L D N 9 J n F 1 b 3 Q 7 L C Z x d W 9 0 O 1 N l Y 3 R p b 2 4 x L 2 V 0 a G E w I G 4 w I D U g a X R l c m F 0 a W 9 u c z U w I G U z L V N l Z W Q g M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G U z L V N l Z W Q g M y 9 B d X R v U m V t b 3 Z l Z E N v b H V t b n M x L n t D b 2 x 1 b W 4 x L D B 9 J n F 1 b 3 Q 7 L C Z x d W 9 0 O 1 N l Y 3 R p b 2 4 x L 2 V 0 a G E w I G 4 w I D U g a X R l c m F 0 a W 9 u c z U w I G U z L V N l Z W Q g M y 9 B d X R v U m V t b 3 Z l Z E N v b H V t b n M x L n t D b 2 x 1 b W 4 y L D F 9 J n F 1 b 3 Q 7 L C Z x d W 9 0 O 1 N l Y 3 R p b 2 4 x L 2 V 0 a G E w I G 4 w I D U g a X R l c m F 0 a W 9 u c z U w I G U z L V N l Z W Q g M y 9 B d X R v U m V t b 3 Z l Z E N v b H V t b n M x L n t D b 2 x 1 b W 4 z L D J 9 J n F 1 b 3 Q 7 L C Z x d W 9 0 O 1 N l Y 3 R p b 2 4 x L 2 V 0 a G E w I G 4 w I D U g a X R l c m F 0 a W 9 u c z U w I G U z L V N l Z W Q g M y 9 B d X R v U m V t b 3 Z l Z E N v b H V t b n M x L n t D b 2 x 1 b W 4 0 L D N 9 J n F 1 b 3 Q 7 L C Z x d W 9 0 O 1 N l Y 3 R p b 2 4 x L 2 V 0 a G E w I G 4 w I D U g a X R l c m F 0 a W 9 u c z U w I G U z L V N l Z W Q g M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z L V N l Z W Q l M j A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M t U 2 V l Z C U y M D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S 1 T Z W V k J T I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0 a G E w X 2 4 w X z V f a X R l c m F 0 a W 9 u c z U w X 2 U x X 1 N l Z W R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x N D o 1 O D o w M S 4 0 N T k 3 N z Y 3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U w I G U x L V N l Z W Q g N C 9 B d X R v U m V t b 3 Z l Z E N v b H V t b n M x L n t D b 2 x 1 b W 4 x L D B 9 J n F 1 b 3 Q 7 L C Z x d W 9 0 O 1 N l Y 3 R p b 2 4 x L 2 V 0 a G E w I G 4 w I D U g a X R l c m F 0 a W 9 u c z U w I G U x L V N l Z W Q g N C 9 B d X R v U m V t b 3 Z l Z E N v b H V t b n M x L n t D b 2 x 1 b W 4 y L D F 9 J n F 1 b 3 Q 7 L C Z x d W 9 0 O 1 N l Y 3 R p b 2 4 x L 2 V 0 a G E w I G 4 w I D U g a X R l c m F 0 a W 9 u c z U w I G U x L V N l Z W Q g N C 9 B d X R v U m V t b 3 Z l Z E N v b H V t b n M x L n t D b 2 x 1 b W 4 z L D J 9 J n F 1 b 3 Q 7 L C Z x d W 9 0 O 1 N l Y 3 R p b 2 4 x L 2 V 0 a G E w I G 4 w I D U g a X R l c m F 0 a W 9 u c z U w I G U x L V N l Z W Q g N C 9 B d X R v U m V t b 3 Z l Z E N v b H V t b n M x L n t D b 2 x 1 b W 4 0 L D N 9 J n F 1 b 3 Q 7 L C Z x d W 9 0 O 1 N l Y 3 R p b 2 4 x L 2 V 0 a G E w I G 4 w I D U g a X R l c m F 0 a W 9 u c z U w I G U x L V N l Z W Q g N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G U x L V N l Z W Q g N C 9 B d X R v U m V t b 3 Z l Z E N v b H V t b n M x L n t D b 2 x 1 b W 4 x L D B 9 J n F 1 b 3 Q 7 L C Z x d W 9 0 O 1 N l Y 3 R p b 2 4 x L 2 V 0 a G E w I G 4 w I D U g a X R l c m F 0 a W 9 u c z U w I G U x L V N l Z W Q g N C 9 B d X R v U m V t b 3 Z l Z E N v b H V t b n M x L n t D b 2 x 1 b W 4 y L D F 9 J n F 1 b 3 Q 7 L C Z x d W 9 0 O 1 N l Y 3 R p b 2 4 x L 2 V 0 a G E w I G 4 w I D U g a X R l c m F 0 a W 9 u c z U w I G U x L V N l Z W Q g N C 9 B d X R v U m V t b 3 Z l Z E N v b H V t b n M x L n t D b 2 x 1 b W 4 z L D J 9 J n F 1 b 3 Q 7 L C Z x d W 9 0 O 1 N l Y 3 R p b 2 4 x L 2 V 0 a G E w I G 4 w I D U g a X R l c m F 0 a W 9 u c z U w I G U x L V N l Z W Q g N C 9 B d X R v U m V t b 3 Z l Z E N v b H V t b n M x L n t D b 2 x 1 b W 4 0 L D N 9 J n F 1 b 3 Q 7 L C Z x d W 9 0 O 1 N l Y 3 R p b 2 4 x L 2 V 0 a G E w I G 4 w I D U g a X R l c m F 0 a W 9 u c z U w I G U x L V N l Z W Q g N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x L V N l Z W Q l M j A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E t U 2 V l Z C U y M D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i 1 T Z W V k J T I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0 a G E w X 2 4 w X z V f a X R l c m F 0 a W 9 u c z U w X 2 U y X 1 N l Z W R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x N D o 1 O D o y N i 4 z M D I 0 M D Q z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U w I G U y L V N l Z W Q g N C 9 B d X R v U m V t b 3 Z l Z E N v b H V t b n M x L n t D b 2 x 1 b W 4 x L D B 9 J n F 1 b 3 Q 7 L C Z x d W 9 0 O 1 N l Y 3 R p b 2 4 x L 2 V 0 a G E w I G 4 w I D U g a X R l c m F 0 a W 9 u c z U w I G U y L V N l Z W Q g N C 9 B d X R v U m V t b 3 Z l Z E N v b H V t b n M x L n t D b 2 x 1 b W 4 y L D F 9 J n F 1 b 3 Q 7 L C Z x d W 9 0 O 1 N l Y 3 R p b 2 4 x L 2 V 0 a G E w I G 4 w I D U g a X R l c m F 0 a W 9 u c z U w I G U y L V N l Z W Q g N C 9 B d X R v U m V t b 3 Z l Z E N v b H V t b n M x L n t D b 2 x 1 b W 4 z L D J 9 J n F 1 b 3 Q 7 L C Z x d W 9 0 O 1 N l Y 3 R p b 2 4 x L 2 V 0 a G E w I G 4 w I D U g a X R l c m F 0 a W 9 u c z U w I G U y L V N l Z W Q g N C 9 B d X R v U m V t b 3 Z l Z E N v b H V t b n M x L n t D b 2 x 1 b W 4 0 L D N 9 J n F 1 b 3 Q 7 L C Z x d W 9 0 O 1 N l Y 3 R p b 2 4 x L 2 V 0 a G E w I G 4 w I D U g a X R l c m F 0 a W 9 u c z U w I G U y L V N l Z W Q g N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G U y L V N l Z W Q g N C 9 B d X R v U m V t b 3 Z l Z E N v b H V t b n M x L n t D b 2 x 1 b W 4 x L D B 9 J n F 1 b 3 Q 7 L C Z x d W 9 0 O 1 N l Y 3 R p b 2 4 x L 2 V 0 a G E w I G 4 w I D U g a X R l c m F 0 a W 9 u c z U w I G U y L V N l Z W Q g N C 9 B d X R v U m V t b 3 Z l Z E N v b H V t b n M x L n t D b 2 x 1 b W 4 y L D F 9 J n F 1 b 3 Q 7 L C Z x d W 9 0 O 1 N l Y 3 R p b 2 4 x L 2 V 0 a G E w I G 4 w I D U g a X R l c m F 0 a W 9 u c z U w I G U y L V N l Z W Q g N C 9 B d X R v U m V t b 3 Z l Z E N v b H V t b n M x L n t D b 2 x 1 b W 4 z L D J 9 J n F 1 b 3 Q 7 L C Z x d W 9 0 O 1 N l Y 3 R p b 2 4 x L 2 V 0 a G E w I G 4 w I D U g a X R l c m F 0 a W 9 u c z U w I G U y L V N l Z W Q g N C 9 B d X R v U m V t b 3 Z l Z E N v b H V t b n M x L n t D b 2 x 1 b W 4 0 L D N 9 J n F 1 b 3 Q 7 L C Z x d W 9 0 O 1 N l Y 3 R p b 2 4 x L 2 V 0 a G E w I G 4 w I D U g a X R l c m F 0 a W 9 u c z U w I G U y L V N l Z W Q g N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y L V N l Z W Q l M j A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I t U 2 V l Z C U y M D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R o Y T A l M j B u M C U y M D U l M j B p d G V y Y X R p b 2 5 z N T A l M j B l M y 1 T Z W V k J T I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0 a G E w X 2 4 w X z V f a X R l c m F 0 a W 9 u c z U w X 2 U z X 1 N l Z W R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x N D o 1 O D o 0 O S 4 w M z I 5 N j g 5 W i I g L z 4 8 R W 5 0 c n k g V H l w Z T 0 i R m l s b E N v b H V t b l R 5 c G V z I i B W Y W x 1 Z T 0 i c 0 J n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0 a G E w I G 4 w I D U g a X R l c m F 0 a W 9 u c z U w I G U z L V N l Z W Q g N C 9 B d X R v U m V t b 3 Z l Z E N v b H V t b n M x L n t D b 2 x 1 b W 4 x L D B 9 J n F 1 b 3 Q 7 L C Z x d W 9 0 O 1 N l Y 3 R p b 2 4 x L 2 V 0 a G E w I G 4 w I D U g a X R l c m F 0 a W 9 u c z U w I G U z L V N l Z W Q g N C 9 B d X R v U m V t b 3 Z l Z E N v b H V t b n M x L n t D b 2 x 1 b W 4 y L D F 9 J n F 1 b 3 Q 7 L C Z x d W 9 0 O 1 N l Y 3 R p b 2 4 x L 2 V 0 a G E w I G 4 w I D U g a X R l c m F 0 a W 9 u c z U w I G U z L V N l Z W Q g N C 9 B d X R v U m V t b 3 Z l Z E N v b H V t b n M x L n t D b 2 x 1 b W 4 z L D J 9 J n F 1 b 3 Q 7 L C Z x d W 9 0 O 1 N l Y 3 R p b 2 4 x L 2 V 0 a G E w I G 4 w I D U g a X R l c m F 0 a W 9 u c z U w I G U z L V N l Z W Q g N C 9 B d X R v U m V t b 3 Z l Z E N v b H V t b n M x L n t D b 2 x 1 b W 4 0 L D N 9 J n F 1 b 3 Q 7 L C Z x d W 9 0 O 1 N l Y 3 R p b 2 4 x L 2 V 0 a G E w I G 4 w I D U g a X R l c m F 0 a W 9 u c z U w I G U z L V N l Z W Q g N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0 a G E w I G 4 w I D U g a X R l c m F 0 a W 9 u c z U w I G U z L V N l Z W Q g N C 9 B d X R v U m V t b 3 Z l Z E N v b H V t b n M x L n t D b 2 x 1 b W 4 x L D B 9 J n F 1 b 3 Q 7 L C Z x d W 9 0 O 1 N l Y 3 R p b 2 4 x L 2 V 0 a G E w I G 4 w I D U g a X R l c m F 0 a W 9 u c z U w I G U z L V N l Z W Q g N C 9 B d X R v U m V t b 3 Z l Z E N v b H V t b n M x L n t D b 2 x 1 b W 4 y L D F 9 J n F 1 b 3 Q 7 L C Z x d W 9 0 O 1 N l Y 3 R p b 2 4 x L 2 V 0 a G E w I G 4 w I D U g a X R l c m F 0 a W 9 u c z U w I G U z L V N l Z W Q g N C 9 B d X R v U m V t b 3 Z l Z E N v b H V t b n M x L n t D b 2 x 1 b W 4 z L D J 9 J n F 1 b 3 Q 7 L C Z x d W 9 0 O 1 N l Y 3 R p b 2 4 x L 2 V 0 a G E w I G 4 w I D U g a X R l c m F 0 a W 9 u c z U w I G U z L V N l Z W Q g N C 9 B d X R v U m V t b 3 Z l Z E N v b H V t b n M x L n t D b 2 x 1 b W 4 0 L D N 9 J n F 1 b 3 Q 7 L C Z x d W 9 0 O 1 N l Y 3 R p b 2 4 x L 2 V 0 a G E w I G 4 w I D U g a X R l c m F 0 a W 9 u c z U w I G U z L V N l Z W Q g N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G h h M C U y M G 4 w J T I w N S U y M G l 0 Z X J h d G l v b n M 1 M C U y M G U z L V N l Z W Q l M j A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0 a G E w J T I w b j A l M j A 1 J T I w a X R l c m F 0 a W 9 u c z U w J T I w Z T M t U 2 V l Z C U y M D Q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u m + H v l 7 a 5 P j 7 2 C M / 6 w S J A A A A A A A g A A A A A A E G Y A A A A B A A A g A A A A w P g + Y p Z r I R C m X h f 0 0 E U i a / p W k f H A x N u + 8 L U e 7 4 v o m d 8 A A A A A D o A A A A A C A A A g A A A A E r / b h d V m E P Y A q k J a 7 9 1 f x y B K o e K D a q R q k g J O p X h 5 k 6 1 Q A A A A o U h Z D r C r + 9 k / h O K 8 k o X b 0 w A s s C 9 r y a N 5 z k M 5 F F / x I O D P I h H C T e r s N E Z w D a 8 l W w s W x / 0 L O 0 + 8 b c a b T X X + E n Z r 8 M 1 S s a k P 3 u 4 1 w M W N N L Z P E g h A A A A A m R M K G n i 1 4 J V s g t L J r 3 g k T 5 I M m d e B r l j e L v E h C k u C W s g O s r p u g j k / Q Q A u s c K H c s B 7 b h Y i h w q J Q O v 9 b k f 7 2 8 Y B 0 A = = < / D a t a M a s h u p > 
</file>

<file path=customXml/itemProps1.xml><?xml version="1.0" encoding="utf-8"?>
<ds:datastoreItem xmlns:ds="http://schemas.openxmlformats.org/officeDocument/2006/customXml" ds:itemID="{C51C9878-48B3-4939-B4E3-977E59AD66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etha0 n0.5 ite50 seed1</vt:lpstr>
      <vt:lpstr>etha0 n0.5 ite50 seed2</vt:lpstr>
      <vt:lpstr>etha0 n0.5 ite50 seed3</vt:lpstr>
      <vt:lpstr>etha0 n0.5 ite50 seed4</vt:lpstr>
      <vt:lpstr>etha0 n0.5 ite200 seed1</vt:lpstr>
      <vt:lpstr>etha0 n0.5 ite1000 seed1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 pineda</dc:creator>
  <cp:lastModifiedBy>sebas pineda</cp:lastModifiedBy>
  <dcterms:created xsi:type="dcterms:W3CDTF">2015-06-05T18:19:34Z</dcterms:created>
  <dcterms:modified xsi:type="dcterms:W3CDTF">2022-06-14T15:15:42Z</dcterms:modified>
</cp:coreProperties>
</file>